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guo\Desktop\JGR Data\Soilnox\"/>
    </mc:Choice>
  </mc:AlternateContent>
  <bookViews>
    <workbookView xWindow="0" yWindow="0" windowWidth="20490" windowHeight="7620" tabRatio="733"/>
  </bookViews>
  <sheets>
    <sheet name="Summary Table-all fields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4" l="1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G21" i="4" l="1"/>
  <c r="F21" i="4"/>
  <c r="H21" i="4" s="1"/>
  <c r="F53" i="4" l="1"/>
  <c r="I53" i="4"/>
  <c r="H52" i="4" l="1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53" i="4" l="1"/>
  <c r="D53" i="4" l="1"/>
</calcChain>
</file>

<file path=xl/sharedStrings.xml><?xml version="1.0" encoding="utf-8"?>
<sst xmlns="http://schemas.openxmlformats.org/spreadsheetml/2006/main" count="165" uniqueCount="78">
  <si>
    <t>Crop</t>
  </si>
  <si>
    <t>Site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</si>
  <si>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</si>
  <si>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</si>
  <si>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</si>
  <si>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</si>
  <si>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</si>
  <si>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</si>
  <si>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</si>
  <si>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</si>
  <si>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</si>
  <si>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</si>
  <si>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</si>
  <si>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</si>
  <si>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</si>
  <si>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</si>
  <si>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</si>
  <si>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</si>
  <si>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</si>
  <si>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</si>
  <si>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</si>
  <si>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</si>
  <si>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</si>
  <si>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</si>
  <si>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</si>
  <si>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</si>
  <si>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</si>
  <si>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</si>
  <si>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Alfalfa</t>
  </si>
  <si>
    <t>Almond</t>
  </si>
  <si>
    <t>Tomato</t>
  </si>
  <si>
    <t>Almonds</t>
  </si>
  <si>
    <t>Cotton</t>
  </si>
  <si>
    <t>Corn</t>
  </si>
  <si>
    <t>Grapes</t>
  </si>
  <si>
    <t xml:space="preserve">Sugar Beets </t>
  </si>
  <si>
    <t>Sugar beets</t>
  </si>
  <si>
    <t>Orange</t>
  </si>
  <si>
    <t>Peaches</t>
  </si>
  <si>
    <t>Tomatoes</t>
  </si>
  <si>
    <t>Pasture</t>
  </si>
  <si>
    <t>Alfalfa (5-year)</t>
  </si>
  <si>
    <t>Alfalfa (1-year)</t>
  </si>
  <si>
    <t>Corn silage (Farm A, Field 1)</t>
  </si>
  <si>
    <t>Corn silage (Farm A, Field 2)</t>
  </si>
  <si>
    <t>Corn silage (Farm B, Field 1)</t>
  </si>
  <si>
    <t>Corn silage (Farm B, Field 2)</t>
  </si>
  <si>
    <t>Furrow irrigation</t>
  </si>
  <si>
    <t>Spinkler irrigation</t>
  </si>
  <si>
    <t>Sorghum</t>
  </si>
  <si>
    <t>Mean</t>
  </si>
  <si>
    <t>within 95%C.I.</t>
  </si>
  <si>
    <t>Table 2. Comparison of field measured and DNDC modeled soil NOx emissions (Matson's  study)</t>
  </si>
  <si>
    <t>Measured</t>
  </si>
  <si>
    <t>Crop rotation</t>
  </si>
  <si>
    <t>Cover crop</t>
  </si>
  <si>
    <t>Subsurface drip</t>
  </si>
  <si>
    <t>Irrigation method</t>
  </si>
  <si>
    <t>Fertilizer, kg N/ha</t>
  </si>
  <si>
    <t>Not applicable</t>
  </si>
  <si>
    <t>No cover crop</t>
  </si>
  <si>
    <t>Study</t>
  </si>
  <si>
    <t>Oikawa, 2015</t>
  </si>
  <si>
    <t>Burger, 2013</t>
  </si>
  <si>
    <t>Modeled</t>
  </si>
  <si>
    <t>ng/m2/s</t>
  </si>
  <si>
    <t xml:space="preserve">           g N/ha/day</t>
  </si>
  <si>
    <t>Note</t>
  </si>
  <si>
    <t>DNDC, summer</t>
  </si>
  <si>
    <t>Mean (excluding furrow and canopy positions)</t>
  </si>
  <si>
    <t>Matson, 1995</t>
  </si>
  <si>
    <t>NO flux, kg N/ha/season</t>
  </si>
  <si>
    <t>Std Error</t>
  </si>
  <si>
    <t>Modeled, original</t>
  </si>
  <si>
    <t>Table 1. Comparison of field measured and DNDC modeled soil NOx emissions (Matson, Burger and Oikawa's studies)</t>
  </si>
  <si>
    <t>Field</t>
  </si>
  <si>
    <t>12 events (7/6-9/7)</t>
  </si>
  <si>
    <t>Cropping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</si>
</sst>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%"/>
    <numFmt numFmtId="166" formatCode="0.0"/>
    <numFmt numFmtId="167" formatCode="0.0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8" applyNumberFormat="0" applyAlignment="0" applyProtection="0"/>
    <xf numFmtId="0" fontId="12" fillId="6" borderId="9" applyNumberFormat="0" applyAlignment="0" applyProtection="0"/>
    <xf numFmtId="0" fontId="13" fillId="6" borderId="8" applyNumberFormat="0" applyAlignment="0" applyProtection="0"/>
    <xf numFmtId="0" fontId="14" fillId="0" borderId="10" applyNumberFormat="0" applyFill="0" applyAlignment="0" applyProtection="0"/>
    <xf numFmtId="0" fontId="15" fillId="7" borderId="11" applyNumberFormat="0" applyAlignment="0" applyProtection="0"/>
    <xf numFmtId="0" fontId="16" fillId="0" borderId="0" applyNumberFormat="0" applyFill="0" applyBorder="0" applyAlignment="0" applyProtection="0"/>
    <xf numFmtId="0" fontId="3" fillId="8" borderId="12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0" xfId="0" applyFont="1"/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0" fillId="0" borderId="14" xfId="0" applyBorder="1" applyAlignment="1">
      <alignment horizontal="left"/>
    </xf>
    <xf numFmtId="0" fontId="0" fillId="0" borderId="15" xfId="0" applyBorder="1"/>
    <xf numFmtId="0" fontId="0" fillId="0" borderId="19" xfId="0" applyBorder="1"/>
    <xf numFmtId="2" fontId="0" fillId="0" borderId="0" xfId="0" applyNumberFormat="1" applyBorder="1"/>
    <xf numFmtId="164" fontId="0" fillId="0" borderId="0" xfId="0" applyNumberFormat="1" applyFill="1" applyBorder="1"/>
    <xf numFmtId="0" fontId="1" fillId="0" borderId="15" xfId="0" applyFont="1" applyBorder="1"/>
    <xf numFmtId="0" fontId="1" fillId="0" borderId="1" xfId="0" applyFont="1" applyBorder="1"/>
    <xf numFmtId="164" fontId="1" fillId="0" borderId="1" xfId="0" applyNumberFormat="1" applyFont="1" applyBorder="1"/>
    <xf numFmtId="1" fontId="0" fillId="0" borderId="0" xfId="0" applyNumberFormat="1" applyBorder="1"/>
    <xf numFmtId="0" fontId="0" fillId="0" borderId="3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0" fillId="0" borderId="18" xfId="0" applyFill="1" applyBorder="1"/>
    <xf numFmtId="0" fontId="0" fillId="0" borderId="0" xfId="0" applyFill="1" applyBorder="1" applyAlignment="1">
      <alignment horizontal="right"/>
    </xf>
    <xf numFmtId="166" fontId="0" fillId="0" borderId="0" xfId="0" applyNumberFormat="1" applyFill="1" applyBorder="1"/>
    <xf numFmtId="0" fontId="0" fillId="0" borderId="0" xfId="0" applyFill="1" applyBorder="1" applyAlignment="1">
      <alignment wrapText="1"/>
    </xf>
    <xf numFmtId="9" fontId="0" fillId="0" borderId="0" xfId="43" applyFont="1" applyFill="1" applyBorder="1"/>
    <xf numFmtId="165" fontId="16" fillId="0" borderId="0" xfId="43" applyNumberFormat="1" applyFont="1" applyFill="1" applyBorder="1"/>
    <xf numFmtId="165" fontId="0" fillId="0" borderId="0" xfId="43" applyNumberFormat="1" applyFont="1" applyFill="1" applyBorder="1"/>
    <xf numFmtId="0" fontId="0" fillId="0" borderId="16" xfId="0" applyFill="1" applyBorder="1"/>
    <xf numFmtId="0" fontId="0" fillId="0" borderId="15" xfId="0" applyFill="1" applyBorder="1"/>
    <xf numFmtId="0" fontId="0" fillId="0" borderId="3" xfId="0" applyFill="1" applyBorder="1"/>
    <xf numFmtId="166" fontId="1" fillId="0" borderId="1" xfId="0" applyNumberFormat="1" applyFont="1" applyFill="1" applyBorder="1"/>
    <xf numFmtId="0" fontId="0" fillId="0" borderId="17" xfId="0" applyFill="1" applyBorder="1"/>
    <xf numFmtId="0" fontId="0" fillId="0" borderId="14" xfId="0" applyFill="1" applyBorder="1"/>
    <xf numFmtId="0" fontId="0" fillId="0" borderId="4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9" xfId="0" applyFill="1" applyBorder="1"/>
    <xf numFmtId="9" fontId="0" fillId="0" borderId="0" xfId="43" applyFont="1" applyFill="1" applyBorder="1" applyAlignment="1">
      <alignment horizontal="right"/>
    </xf>
    <xf numFmtId="167" fontId="0" fillId="0" borderId="0" xfId="0" applyNumberFormat="1" applyFill="1" applyBorder="1"/>
    <xf numFmtId="167" fontId="0" fillId="0" borderId="2" xfId="0" applyNumberFormat="1" applyFill="1" applyBorder="1"/>
    <xf numFmtId="0" fontId="16" fillId="0" borderId="19" xfId="0" applyFont="1" applyFill="1" applyBorder="1"/>
    <xf numFmtId="0" fontId="16" fillId="0" borderId="0" xfId="0" applyFont="1" applyFill="1" applyBorder="1"/>
    <xf numFmtId="167" fontId="16" fillId="0" borderId="0" xfId="0" applyNumberFormat="1" applyFont="1" applyFill="1" applyBorder="1"/>
    <xf numFmtId="0" fontId="16" fillId="0" borderId="2" xfId="0" applyFont="1" applyFill="1" applyBorder="1"/>
    <xf numFmtId="0" fontId="1" fillId="0" borderId="0" xfId="0" applyFont="1" applyFill="1" applyBorder="1"/>
    <xf numFmtId="166" fontId="1" fillId="0" borderId="0" xfId="0" applyNumberFormat="1" applyFont="1" applyFill="1" applyBorder="1"/>
    <xf numFmtId="9" fontId="1" fillId="0" borderId="0" xfId="43" applyFont="1" applyFill="1" applyBorder="1"/>
    <xf numFmtId="166" fontId="1" fillId="0" borderId="2" xfId="0" applyNumberFormat="1" applyFont="1" applyFill="1" applyBorder="1"/>
    <xf numFmtId="0" fontId="0" fillId="0" borderId="2" xfId="0" applyFill="1" applyBorder="1" applyAlignment="1">
      <alignment horizontal="left"/>
    </xf>
    <xf numFmtId="164" fontId="0" fillId="0" borderId="0" xfId="0" applyNumberFormat="1" applyBorder="1"/>
    <xf numFmtId="2" fontId="0" fillId="0" borderId="2" xfId="0" applyNumberFormat="1" applyFill="1" applyBorder="1"/>
    <xf numFmtId="166" fontId="1" fillId="0" borderId="3" xfId="0" applyNumberFormat="1" applyFont="1" applyFill="1" applyBorder="1"/>
    <xf numFmtId="0" fontId="0" fillId="0" borderId="3" xfId="0" applyBorder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76839983422799"/>
          <c:y val="0.10294645704529717"/>
          <c:w val="0.80872379261497163"/>
          <c:h val="0.6638540567302661"/>
        </c:manualLayout>
      </c:layout>
      <c:scatterChart>
        <c:scatterStyle val="lineMarker"/>
        <c:varyColors val="0"/>
        <c:ser>
          <c:idx val="0"/>
          <c:order val="0"/>
          <c:spPr>
            <a:ln w="25400" cap="flat" cmpd="sng" algn="ctr">
              <a:noFill/>
              <a:prstDash val="sysDot"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Pt>
            <c:idx val="0"/>
            <c:marker>
              <c:symbol val="circle"/>
              <c:size val="6"/>
              <c:spPr>
                <a:solidFill>
                  <a:srgbClr val="00B050"/>
                </a:solidFill>
                <a:ln w="9525" cap="flat" cmpd="sng" algn="ctr">
                  <a:solidFill>
                    <a:srgbClr val="00B050"/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5B5-4CB2-BA12-CF4170BF879C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rgbClr val="C00000"/>
                </a:solidFill>
                <a:ln w="9525" cap="flat" cmpd="sng" algn="ctr">
                  <a:solidFill>
                    <a:srgbClr val="C00000"/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F20-4FC2-99A3-877D11C53D5A}"/>
              </c:ext>
            </c:extLst>
          </c:dPt>
          <c:dPt>
            <c:idx val="14"/>
            <c:marker>
              <c:symbol val="circle"/>
              <c:size val="5"/>
              <c:spPr>
                <a:solidFill>
                  <a:srgbClr val="C00000"/>
                </a:solidFill>
                <a:ln w="9525" cap="flat" cmpd="sng" algn="ctr">
                  <a:solidFill>
                    <a:srgbClr val="C00000"/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F20-4FC2-99A3-877D11C53D5A}"/>
              </c:ext>
            </c:extLst>
          </c:dPt>
          <c:dPt>
            <c:idx val="15"/>
            <c:marker>
              <c:symbol val="circle"/>
              <c:size val="5"/>
              <c:spPr>
                <a:noFill/>
                <a:ln w="9525" cap="flat" cmpd="sng" algn="ctr">
                  <a:noFill/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F20-4FC2-99A3-877D11C53D5A}"/>
              </c:ext>
            </c:extLst>
          </c:dPt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26829370146702464"/>
                  <c:y val="0.1368715014897024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1.1074x</a:t>
                    </a:r>
                    <a:br>
                      <a:rPr lang="en-US" baseline="0"/>
                    </a:br>
                    <a:r>
                      <a:rPr lang="en-US" baseline="0"/>
                      <a:t>r² = 0.69, p &lt; 0.001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'Summary Table-all fields'!$F$5:$F$20</c:f>
              <c:numCache>
                <c:formatCode>0.0000</c:formatCode>
                <c:ptCount val="16"/>
                <c:pt idx="0" formatCode="General">
                  <c:v>0.28845999999999999</c:v>
                </c:pt>
                <c:pt idx="1">
                  <c:v>0.24815500000000001</c:v>
                </c:pt>
                <c:pt idx="2">
                  <c:v>0.27585599999999999</c:v>
                </c:pt>
                <c:pt idx="3">
                  <c:v>1.2628639999999998</c:v>
                </c:pt>
                <c:pt idx="4">
                  <c:v>0.25185400000000008</c:v>
                </c:pt>
                <c:pt idx="5">
                  <c:v>0.201047</c:v>
                </c:pt>
                <c:pt idx="6">
                  <c:v>7.4969999999999993E-3</c:v>
                </c:pt>
                <c:pt idx="7">
                  <c:v>0.20143600000000003</c:v>
                </c:pt>
                <c:pt idx="8">
                  <c:v>0.18146800000000005</c:v>
                </c:pt>
                <c:pt idx="9">
                  <c:v>0.70628199999999997</c:v>
                </c:pt>
                <c:pt idx="10">
                  <c:v>0.69470600000000005</c:v>
                </c:pt>
                <c:pt idx="11">
                  <c:v>0.95555799999999957</c:v>
                </c:pt>
                <c:pt idx="12">
                  <c:v>0.80128399999999989</c:v>
                </c:pt>
                <c:pt idx="13">
                  <c:v>0.42726200000000003</c:v>
                </c:pt>
                <c:pt idx="14">
                  <c:v>1.4271959999999997</c:v>
                </c:pt>
              </c:numCache>
            </c:numRef>
          </c:xVal>
          <c:yVal>
            <c:numRef>
              <c:f>'Summary Table-all fields'!$G$5:$G$20</c:f>
              <c:numCache>
                <c:formatCode>0.0000</c:formatCode>
                <c:ptCount val="16"/>
                <c:pt idx="0" formatCode="General">
                  <c:v>0.11058</c:v>
                </c:pt>
                <c:pt idx="1">
                  <c:v>0.27369008640000014</c:v>
                </c:pt>
                <c:pt idx="2">
                  <c:v>0.19797076992000009</c:v>
                </c:pt>
                <c:pt idx="3">
                  <c:v>0.59142864027494457</c:v>
                </c:pt>
                <c:pt idx="4">
                  <c:v>0.11382543258624025</c:v>
                </c:pt>
                <c:pt idx="5">
                  <c:v>0.20878057132125347</c:v>
                </c:pt>
                <c:pt idx="6">
                  <c:v>0.13542792568627199</c:v>
                </c:pt>
                <c:pt idx="7">
                  <c:v>0.22782883273600937</c:v>
                </c:pt>
                <c:pt idx="8">
                  <c:v>0.26835364093728359</c:v>
                </c:pt>
                <c:pt idx="9">
                  <c:v>0.94834192551084506</c:v>
                </c:pt>
                <c:pt idx="10">
                  <c:v>0.5788518768353268</c:v>
                </c:pt>
                <c:pt idx="11">
                  <c:v>1.110134371432006</c:v>
                </c:pt>
                <c:pt idx="12">
                  <c:v>1.3736502532497668</c:v>
                </c:pt>
                <c:pt idx="13">
                  <c:v>0.78870645635075276</c:v>
                </c:pt>
                <c:pt idx="14">
                  <c:v>1.9870140216513164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B5-4CB2-BA12-CF4170BF8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0802479"/>
        <c:axId val="1680805807"/>
      </c:scatterChart>
      <c:valAx>
        <c:axId val="1680802479"/>
        <c:scaling>
          <c:orientation val="minMax"/>
          <c:max val="2.200000000000000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dirty="0"/>
                  <a:t>Modeled, kg-N ha</a:t>
                </a:r>
                <a:r>
                  <a:rPr lang="en-US" baseline="30000" dirty="0"/>
                  <a:t>-1</a:t>
                </a:r>
              </a:p>
            </c:rich>
          </c:tx>
          <c:layout>
            <c:manualLayout>
              <c:xMode val="edge"/>
              <c:yMode val="edge"/>
              <c:x val="0.42177200611117638"/>
              <c:y val="0.88786901189823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805807"/>
        <c:crosses val="autoZero"/>
        <c:crossBetween val="midCat"/>
      </c:valAx>
      <c:valAx>
        <c:axId val="1680805807"/>
        <c:scaling>
          <c:orientation val="minMax"/>
          <c:max val="2.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dirty="0"/>
                  <a:t>Measured, kg-N</a:t>
                </a:r>
                <a:r>
                  <a:rPr lang="en-US" baseline="0" dirty="0"/>
                  <a:t> </a:t>
                </a:r>
                <a:r>
                  <a:rPr lang="en-US" dirty="0"/>
                  <a:t>ha</a:t>
                </a:r>
                <a:r>
                  <a:rPr lang="en-US" baseline="30000" dirty="0"/>
                  <a:t>-1</a:t>
                </a:r>
              </a:p>
            </c:rich>
          </c:tx>
          <c:layout>
            <c:manualLayout>
              <c:xMode val="edge"/>
              <c:yMode val="edge"/>
              <c:x val="2.1451639440592314E-2"/>
              <c:y val="0.244261518104598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802479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/>
    <cs:effectRef idx="1"/>
    <cs:fontRef idx="minor">
      <a:schemeClr val="dk1"/>
    </cs:fontRef>
    <cs:spPr>
      <a:ln w="9525" cap="flat" cmpd="sng" algn="ctr">
        <a:solidFill>
          <a:schemeClr val="phClr">
            <a:alpha val="70000"/>
          </a:schemeClr>
        </a:solidFill>
        <a:prstDash val="sysDot"/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rnd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0" baseline="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>
              <a:alpha val="0"/>
            </a:schemeClr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5000"/>
            <a:lumOff val="75000"/>
          </a:schemeClr>
        </a:solidFill>
        <a:round/>
      </a:ln>
    </cs:spPr>
    <cs:defRPr sz="900" kern="1200" spc="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318895</xdr:colOff>
      <xdr:row>1</xdr:row>
      <xdr:rowOff>73735</xdr:rowOff>
    </xdr:from>
    <xdr:to>
      <xdr:col>15</xdr:col>
      <xdr:colOff>176762</xdr:colOff>
      <xdr:row>15</xdr:row>
      <xdr:rowOff>54050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abSelected="1" zoomScale="106" zoomScaleNormal="106" workbookViewId="0">
      <selection activeCell="C12" sqref="C12"/>
    </sheetView>
  </sheetViews>
  <sheetFormatPr defaultRowHeight="15" x14ac:dyDescent="0.25"/>
  <cols>
    <col min="1" max="1" width="14.85546875" style="4" customWidth="1"/>
    <col min="2" max="2" width="17.140625" customWidth="1"/>
    <col min="3" max="3" width="17.140625" bestFit="1" customWidth="1"/>
    <col min="4" max="4" width="14.42578125" style="4" customWidth="1"/>
    <col min="5" max="5" width="11" customWidth="1"/>
    <col min="6" max="6" width="11.140625" customWidth="1"/>
    <col min="7" max="7" width="13.28515625" style="4" customWidth="1"/>
    <col min="8" max="8" width="14.7109375" customWidth="1"/>
    <col min="9" max="9" width="14.7109375" style="4" customWidth="1"/>
    <col min="10" max="10" width="17.42578125" style="4" customWidth="1"/>
    <col min="11" max="11" width="11.7109375" customWidth="1"/>
    <col min="12" max="12" width="10" customWidth="1"/>
    <col min="13" max="13" width="14.28515625" customWidth="1"/>
  </cols>
  <sheetData>
    <row r="1" spans="1:21" s="4" customFormat="1" x14ac:dyDescent="0.25"/>
    <row r="2" spans="1:21" x14ac:dyDescent="0.25">
      <c r="A2" s="7" t="s">
        <v>74</v>
      </c>
      <c r="K2" s="2"/>
      <c r="L2" s="2"/>
      <c r="M2" s="2"/>
    </row>
    <row r="3" spans="1:21" x14ac:dyDescent="0.25">
      <c r="A3" s="30"/>
      <c r="B3" s="34"/>
      <c r="C3" s="34"/>
      <c r="D3" s="34"/>
      <c r="E3" s="34"/>
      <c r="F3" s="35"/>
      <c r="G3" s="35" t="s">
        <v>71</v>
      </c>
      <c r="H3" s="35"/>
      <c r="I3" s="36"/>
      <c r="K3" s="3"/>
      <c r="L3" s="3"/>
      <c r="M3" s="2"/>
      <c r="T3" s="2"/>
      <c r="U3" s="2"/>
    </row>
    <row r="4" spans="1:21" ht="30" customHeight="1" x14ac:dyDescent="0.25">
      <c r="A4" s="31" t="s">
        <v>61</v>
      </c>
      <c r="B4" s="6" t="s">
        <v>77</v>
      </c>
      <c r="C4" s="6" t="s">
        <v>57</v>
      </c>
      <c r="D4" s="6" t="s">
        <v>54</v>
      </c>
      <c r="E4" s="37" t="s">
        <v>58</v>
      </c>
      <c r="F4" s="38" t="s">
        <v>64</v>
      </c>
      <c r="G4" s="38" t="s">
        <v>53</v>
      </c>
      <c r="H4" s="39" t="s">
        <v>73</v>
      </c>
      <c r="I4" s="40" t="s">
        <v>67</v>
      </c>
      <c r="K4" s="26"/>
      <c r="L4" s="3"/>
      <c r="M4" s="2"/>
      <c r="T4" s="1"/>
      <c r="U4" s="2"/>
    </row>
    <row r="5" spans="1:21" x14ac:dyDescent="0.25">
      <c r="A5" s="41" t="s">
        <v>70</v>
      </c>
      <c r="B5" s="3" t="s">
        <v>31</v>
      </c>
      <c r="C5" s="3" t="s">
        <v>47</v>
      </c>
      <c r="D5" s="3" t="s">
        <v>59</v>
      </c>
      <c r="E5" s="3">
        <v>269</v>
      </c>
      <c r="F5" s="24">
        <v>0.28845999999999999</v>
      </c>
      <c r="G5" s="24">
        <v>0.11058</v>
      </c>
      <c r="H5" s="42">
        <f>F5/G5</f>
        <v>2.6086091517453429</v>
      </c>
      <c r="I5" s="53" t="s">
        <v>76</v>
      </c>
      <c r="K5" s="27"/>
      <c r="L5" s="3"/>
      <c r="M5" s="2"/>
      <c r="T5" s="24"/>
      <c r="U5" s="2"/>
    </row>
    <row r="6" spans="1:21" x14ac:dyDescent="0.25">
      <c r="A6" s="41" t="s">
        <v>63</v>
      </c>
      <c r="B6" s="3" t="s">
        <v>42</v>
      </c>
      <c r="C6" s="3" t="s">
        <v>47</v>
      </c>
      <c r="D6" s="3" t="s">
        <v>59</v>
      </c>
      <c r="E6" s="3">
        <v>0</v>
      </c>
      <c r="F6" s="43">
        <v>0.24815500000000001</v>
      </c>
      <c r="G6" s="43">
        <v>0.27369008640000014</v>
      </c>
      <c r="H6" s="42">
        <f t="shared" ref="H6:H19" si="0">F6/G6</f>
        <v>0.9067007258615849</v>
      </c>
      <c r="I6" s="44"/>
      <c r="K6" s="27"/>
      <c r="L6" s="3"/>
      <c r="M6" s="2"/>
      <c r="T6" s="25"/>
      <c r="U6" s="2"/>
    </row>
    <row r="7" spans="1:21" x14ac:dyDescent="0.25">
      <c r="A7" s="41" t="s">
        <v>63</v>
      </c>
      <c r="B7" s="3" t="s">
        <v>41</v>
      </c>
      <c r="C7" s="3" t="s">
        <v>47</v>
      </c>
      <c r="D7" s="3" t="s">
        <v>59</v>
      </c>
      <c r="E7" s="3">
        <v>0</v>
      </c>
      <c r="F7" s="43">
        <v>0.27585599999999999</v>
      </c>
      <c r="G7" s="43">
        <v>0.19797076992000009</v>
      </c>
      <c r="H7" s="42">
        <f t="shared" si="0"/>
        <v>1.393417826841171</v>
      </c>
      <c r="I7" s="44"/>
      <c r="K7" s="27"/>
      <c r="L7" s="3"/>
      <c r="M7" s="2"/>
      <c r="T7" s="25"/>
      <c r="U7" s="2"/>
    </row>
    <row r="8" spans="1:21" x14ac:dyDescent="0.25">
      <c r="A8" s="41" t="s">
        <v>63</v>
      </c>
      <c r="B8" s="3" t="s">
        <v>29</v>
      </c>
      <c r="C8" s="3" t="s">
        <v>48</v>
      </c>
      <c r="D8" s="3" t="s">
        <v>60</v>
      </c>
      <c r="E8" s="3">
        <v>200</v>
      </c>
      <c r="F8" s="43">
        <v>1.2628639999999998</v>
      </c>
      <c r="G8" s="43">
        <v>0.59142864027494457</v>
      </c>
      <c r="H8" s="42">
        <f t="shared" si="0"/>
        <v>2.1352770461249846</v>
      </c>
      <c r="I8" s="44"/>
      <c r="K8" s="27"/>
      <c r="L8" s="3"/>
      <c r="M8" s="2"/>
      <c r="T8" s="25"/>
      <c r="U8" s="2"/>
    </row>
    <row r="9" spans="1:21" x14ac:dyDescent="0.25">
      <c r="A9" s="41" t="s">
        <v>63</v>
      </c>
      <c r="B9" s="3" t="s">
        <v>30</v>
      </c>
      <c r="C9" s="3" t="s">
        <v>56</v>
      </c>
      <c r="D9" s="3" t="s">
        <v>60</v>
      </c>
      <c r="E9" s="3">
        <v>179</v>
      </c>
      <c r="F9" s="43">
        <v>0.25185400000000008</v>
      </c>
      <c r="G9" s="43">
        <v>0.11382543258624025</v>
      </c>
      <c r="H9" s="42">
        <f t="shared" si="0"/>
        <v>2.212633804920372</v>
      </c>
      <c r="I9" s="44"/>
      <c r="K9" s="27"/>
      <c r="L9" s="3"/>
      <c r="M9" s="2"/>
      <c r="T9" s="25"/>
      <c r="U9" s="2"/>
    </row>
    <row r="10" spans="1:21" x14ac:dyDescent="0.25">
      <c r="A10" s="41" t="s">
        <v>63</v>
      </c>
      <c r="B10" s="3" t="s">
        <v>30</v>
      </c>
      <c r="C10" s="3" t="s">
        <v>56</v>
      </c>
      <c r="D10" s="3" t="s">
        <v>55</v>
      </c>
      <c r="E10" s="3">
        <v>179</v>
      </c>
      <c r="F10" s="43">
        <v>0.201047</v>
      </c>
      <c r="G10" s="43">
        <v>0.20878057132125347</v>
      </c>
      <c r="H10" s="42">
        <f t="shared" si="0"/>
        <v>0.96295837647961169</v>
      </c>
      <c r="I10" s="44"/>
      <c r="K10" s="27"/>
      <c r="L10" s="3"/>
      <c r="M10" s="2"/>
      <c r="T10" s="25"/>
      <c r="U10" s="2"/>
    </row>
    <row r="11" spans="1:21" x14ac:dyDescent="0.25">
      <c r="A11" s="41" t="s">
        <v>63</v>
      </c>
      <c r="B11" s="3" t="s">
        <v>30</v>
      </c>
      <c r="C11" s="3" t="s">
        <v>47</v>
      </c>
      <c r="D11" s="3" t="s">
        <v>60</v>
      </c>
      <c r="E11" s="3">
        <v>0</v>
      </c>
      <c r="F11" s="43">
        <v>7.4969999999999993E-3</v>
      </c>
      <c r="G11" s="43">
        <v>0.13542792568627199</v>
      </c>
      <c r="H11" s="42">
        <f t="shared" si="0"/>
        <v>5.5357858890693716E-2</v>
      </c>
      <c r="I11" s="44"/>
      <c r="K11" s="27"/>
      <c r="L11" s="3"/>
      <c r="M11" s="2"/>
      <c r="T11" s="25"/>
      <c r="U11" s="2"/>
    </row>
    <row r="12" spans="1:21" x14ac:dyDescent="0.25">
      <c r="A12" s="41" t="s">
        <v>63</v>
      </c>
      <c r="B12" s="3" t="s">
        <v>30</v>
      </c>
      <c r="C12" s="3" t="s">
        <v>47</v>
      </c>
      <c r="D12" s="3" t="s">
        <v>60</v>
      </c>
      <c r="E12" s="3">
        <v>162</v>
      </c>
      <c r="F12" s="43">
        <v>0.20143600000000003</v>
      </c>
      <c r="G12" s="43">
        <v>0.22782883273600937</v>
      </c>
      <c r="H12" s="42">
        <f t="shared" si="0"/>
        <v>0.88415499294335875</v>
      </c>
      <c r="I12" s="44"/>
      <c r="K12" s="27"/>
      <c r="L12" s="3"/>
      <c r="M12" s="2"/>
      <c r="T12" s="25"/>
      <c r="U12" s="2"/>
    </row>
    <row r="13" spans="1:21" x14ac:dyDescent="0.25">
      <c r="A13" s="41" t="s">
        <v>63</v>
      </c>
      <c r="B13" s="3" t="s">
        <v>30</v>
      </c>
      <c r="C13" s="3" t="s">
        <v>47</v>
      </c>
      <c r="D13" s="3" t="s">
        <v>55</v>
      </c>
      <c r="E13" s="3">
        <v>162</v>
      </c>
      <c r="F13" s="43">
        <v>0.18146800000000005</v>
      </c>
      <c r="G13" s="43">
        <v>0.26835364093728359</v>
      </c>
      <c r="H13" s="42">
        <f t="shared" si="0"/>
        <v>0.67622708365790563</v>
      </c>
      <c r="I13" s="44"/>
      <c r="K13" s="27"/>
      <c r="L13" s="3"/>
      <c r="M13" s="2"/>
      <c r="T13" s="25"/>
      <c r="U13" s="2"/>
    </row>
    <row r="14" spans="1:21" ht="30" x14ac:dyDescent="0.25">
      <c r="A14" s="41" t="s">
        <v>63</v>
      </c>
      <c r="B14" s="26" t="s">
        <v>43</v>
      </c>
      <c r="C14" s="3" t="s">
        <v>47</v>
      </c>
      <c r="D14" s="3" t="s">
        <v>60</v>
      </c>
      <c r="E14" s="3">
        <v>565</v>
      </c>
      <c r="F14" s="43">
        <v>0.70628199999999997</v>
      </c>
      <c r="G14" s="43">
        <v>0.94834192551084506</v>
      </c>
      <c r="H14" s="42">
        <f t="shared" si="0"/>
        <v>0.74475458798212024</v>
      </c>
      <c r="I14" s="44"/>
      <c r="K14" s="27"/>
      <c r="L14" s="3"/>
      <c r="M14" s="2"/>
      <c r="T14" s="25"/>
      <c r="U14" s="2"/>
    </row>
    <row r="15" spans="1:21" ht="30" x14ac:dyDescent="0.25">
      <c r="A15" s="41" t="s">
        <v>63</v>
      </c>
      <c r="B15" s="26" t="s">
        <v>44</v>
      </c>
      <c r="C15" s="3" t="s">
        <v>47</v>
      </c>
      <c r="D15" s="3" t="s">
        <v>60</v>
      </c>
      <c r="E15" s="3">
        <v>565</v>
      </c>
      <c r="F15" s="43">
        <v>0.69470600000000005</v>
      </c>
      <c r="G15" s="43">
        <v>0.5788518768353268</v>
      </c>
      <c r="H15" s="42">
        <f t="shared" si="0"/>
        <v>1.200144679150158</v>
      </c>
      <c r="I15" s="44"/>
      <c r="K15" s="27"/>
      <c r="L15" s="3"/>
      <c r="M15" s="2"/>
      <c r="T15" s="25"/>
      <c r="U15" s="2"/>
    </row>
    <row r="16" spans="1:21" ht="30" x14ac:dyDescent="0.25">
      <c r="A16" s="41" t="s">
        <v>63</v>
      </c>
      <c r="B16" s="26" t="s">
        <v>45</v>
      </c>
      <c r="C16" s="3" t="s">
        <v>47</v>
      </c>
      <c r="D16" s="3" t="s">
        <v>60</v>
      </c>
      <c r="E16" s="3">
        <v>1062</v>
      </c>
      <c r="F16" s="43">
        <v>0.95555799999999957</v>
      </c>
      <c r="G16" s="43">
        <v>1.110134371432006</v>
      </c>
      <c r="H16" s="42">
        <f t="shared" si="0"/>
        <v>0.86075886360259946</v>
      </c>
      <c r="I16" s="44"/>
      <c r="K16" s="27"/>
      <c r="L16" s="3"/>
      <c r="M16" s="2"/>
      <c r="T16" s="25"/>
      <c r="U16" s="2"/>
    </row>
    <row r="17" spans="1:21" ht="30" x14ac:dyDescent="0.25">
      <c r="A17" s="41" t="s">
        <v>63</v>
      </c>
      <c r="B17" s="26" t="s">
        <v>46</v>
      </c>
      <c r="C17" s="3" t="s">
        <v>47</v>
      </c>
      <c r="D17" s="3" t="s">
        <v>60</v>
      </c>
      <c r="E17" s="3">
        <v>1062</v>
      </c>
      <c r="F17" s="43">
        <v>0.80128399999999989</v>
      </c>
      <c r="G17" s="43">
        <v>1.3736502532497668</v>
      </c>
      <c r="H17" s="42">
        <f t="shared" si="0"/>
        <v>0.58332461127155977</v>
      </c>
      <c r="I17" s="44"/>
      <c r="K17" s="27"/>
      <c r="L17" s="3"/>
      <c r="M17" s="2"/>
      <c r="T17" s="25"/>
      <c r="U17" s="2"/>
    </row>
    <row r="18" spans="1:21" x14ac:dyDescent="0.25">
      <c r="A18" s="41" t="s">
        <v>62</v>
      </c>
      <c r="B18" s="3" t="s">
        <v>49</v>
      </c>
      <c r="C18" s="3" t="s">
        <v>47</v>
      </c>
      <c r="D18" s="3" t="s">
        <v>60</v>
      </c>
      <c r="E18" s="3">
        <v>214</v>
      </c>
      <c r="F18" s="43">
        <v>0.42726200000000003</v>
      </c>
      <c r="G18" s="43">
        <v>0.78870645635075276</v>
      </c>
      <c r="H18" s="42">
        <f t="shared" si="0"/>
        <v>0.5417249935760492</v>
      </c>
      <c r="I18" s="44"/>
      <c r="K18" s="27"/>
      <c r="L18" s="3"/>
      <c r="M18" s="2"/>
      <c r="N18" s="4"/>
      <c r="O18" s="4"/>
      <c r="P18" s="4"/>
      <c r="T18" s="25"/>
      <c r="U18" s="2"/>
    </row>
    <row r="19" spans="1:21" x14ac:dyDescent="0.25">
      <c r="A19" s="41" t="s">
        <v>62</v>
      </c>
      <c r="B19" s="3" t="s">
        <v>49</v>
      </c>
      <c r="C19" s="3" t="s">
        <v>47</v>
      </c>
      <c r="D19" s="3" t="s">
        <v>60</v>
      </c>
      <c r="E19" s="3">
        <v>270</v>
      </c>
      <c r="F19" s="43">
        <v>1.4271959999999997</v>
      </c>
      <c r="G19" s="43">
        <v>1.9870140216513164</v>
      </c>
      <c r="H19" s="42">
        <f t="shared" si="0"/>
        <v>0.71826166521659596</v>
      </c>
      <c r="I19" s="44"/>
      <c r="K19" s="27"/>
      <c r="L19" s="3"/>
      <c r="M19" s="2"/>
      <c r="N19" s="4"/>
      <c r="O19" s="4"/>
      <c r="P19" s="4"/>
      <c r="T19" s="25"/>
      <c r="U19" s="2"/>
    </row>
    <row r="20" spans="1:21" s="4" customFormat="1" x14ac:dyDescent="0.25">
      <c r="A20" s="45"/>
      <c r="B20" s="46"/>
      <c r="C20" s="46"/>
      <c r="D20" s="46"/>
      <c r="E20" s="46"/>
      <c r="F20" s="47"/>
      <c r="G20" s="47"/>
      <c r="H20" s="46"/>
      <c r="I20" s="48"/>
      <c r="K20" s="28"/>
      <c r="L20" s="3"/>
      <c r="M20" s="2"/>
      <c r="T20" s="2"/>
      <c r="U20" s="2"/>
    </row>
    <row r="21" spans="1:21" s="4" customFormat="1" x14ac:dyDescent="0.25">
      <c r="A21" s="49" t="s">
        <v>50</v>
      </c>
      <c r="B21" s="49"/>
      <c r="C21" s="49"/>
      <c r="D21" s="49"/>
      <c r="E21" s="49"/>
      <c r="F21" s="50">
        <f>AVERAGE(F5:F19)</f>
        <v>0.52872833333333324</v>
      </c>
      <c r="G21" s="50">
        <f>AVERAGE(G5:G19)</f>
        <v>0.59430565365946786</v>
      </c>
      <c r="H21" s="51">
        <f>F21/G21</f>
        <v>0.88965724972942983</v>
      </c>
      <c r="I21" s="52"/>
      <c r="K21" s="27"/>
      <c r="L21" s="3"/>
      <c r="M21" s="2"/>
    </row>
    <row r="22" spans="1:21" x14ac:dyDescent="0.25">
      <c r="A22" s="31"/>
      <c r="B22" s="6"/>
      <c r="C22" s="6"/>
      <c r="D22" s="6"/>
      <c r="E22" s="6"/>
      <c r="F22" s="6"/>
      <c r="G22" s="6"/>
      <c r="H22" s="6"/>
      <c r="I22" s="32"/>
      <c r="K22" s="29"/>
      <c r="L22" s="3"/>
      <c r="M22" s="2"/>
      <c r="N22" s="4"/>
      <c r="O22" s="4"/>
      <c r="P22" s="4"/>
    </row>
    <row r="23" spans="1:21" x14ac:dyDescent="0.25">
      <c r="I23" s="8"/>
      <c r="M23" s="8"/>
      <c r="N23" s="8"/>
    </row>
    <row r="24" spans="1:21" x14ac:dyDescent="0.25">
      <c r="A24" s="7" t="s">
        <v>52</v>
      </c>
      <c r="C24" s="4"/>
      <c r="D24"/>
      <c r="F24" s="4"/>
      <c r="G24" s="8"/>
      <c r="H24" s="8"/>
      <c r="I24" s="8"/>
      <c r="J24"/>
      <c r="N24" s="8"/>
    </row>
    <row r="25" spans="1:21" x14ac:dyDescent="0.25">
      <c r="A25" s="9"/>
      <c r="B25" s="10"/>
      <c r="C25" s="10"/>
      <c r="D25" s="11" t="s">
        <v>66</v>
      </c>
      <c r="E25" s="11"/>
      <c r="F25" s="10"/>
      <c r="G25" s="23"/>
      <c r="H25" s="30" t="s">
        <v>75</v>
      </c>
      <c r="I25" s="23" t="s">
        <v>68</v>
      </c>
      <c r="J25" s="8"/>
    </row>
    <row r="26" spans="1:21" x14ac:dyDescent="0.25">
      <c r="A26" s="12" t="s">
        <v>1</v>
      </c>
      <c r="B26" s="5" t="s">
        <v>0</v>
      </c>
      <c r="C26" s="5" t="s">
        <v>58</v>
      </c>
      <c r="D26" s="6" t="s">
        <v>53</v>
      </c>
      <c r="E26" s="5" t="s">
        <v>72</v>
      </c>
      <c r="F26" s="6" t="s">
        <v>68</v>
      </c>
      <c r="G26" s="20" t="s">
        <v>51</v>
      </c>
      <c r="H26" s="31" t="s">
        <v>65</v>
      </c>
      <c r="I26" s="32" t="s">
        <v>65</v>
      </c>
      <c r="J26" s="8"/>
    </row>
    <row r="27" spans="1:21" x14ac:dyDescent="0.25">
      <c r="A27" s="13" t="s">
        <v>2</v>
      </c>
      <c r="B27" s="8" t="s">
        <v>28</v>
      </c>
      <c r="C27" s="19">
        <v>0</v>
      </c>
      <c r="D27" s="15">
        <v>7.3650000000000002</v>
      </c>
      <c r="E27" s="14">
        <v>23.828491349642764</v>
      </c>
      <c r="F27" s="54">
        <v>1.313152173913043</v>
      </c>
      <c r="G27" s="21" t="s">
        <v>26</v>
      </c>
      <c r="H27" s="25">
        <f t="shared" ref="H27:H52" si="1">D27*1.157</f>
        <v>8.5213049999999999</v>
      </c>
      <c r="I27" s="55">
        <v>1.5193170652173906</v>
      </c>
      <c r="J27" s="8"/>
    </row>
    <row r="28" spans="1:21" x14ac:dyDescent="0.25">
      <c r="A28" s="13" t="s">
        <v>3</v>
      </c>
      <c r="B28" s="8" t="s">
        <v>31</v>
      </c>
      <c r="C28" s="19">
        <v>269.00592</v>
      </c>
      <c r="D28" s="15">
        <v>3.3541666666666665</v>
      </c>
      <c r="E28" s="14">
        <v>12.92752867296613</v>
      </c>
      <c r="F28" s="54">
        <v>2.9032717391304348</v>
      </c>
      <c r="G28" s="21" t="s">
        <v>26</v>
      </c>
      <c r="H28" s="25">
        <f t="shared" si="1"/>
        <v>3.8807708333333331</v>
      </c>
      <c r="I28" s="55">
        <v>3.3590854021739132</v>
      </c>
      <c r="J28" s="8"/>
    </row>
    <row r="29" spans="1:21" x14ac:dyDescent="0.25">
      <c r="A29" s="13" t="s">
        <v>4</v>
      </c>
      <c r="B29" s="8" t="s">
        <v>31</v>
      </c>
      <c r="C29" s="19">
        <v>235.38017999999997</v>
      </c>
      <c r="D29" s="15">
        <v>6.085</v>
      </c>
      <c r="E29" s="14">
        <v>51.465062663908228</v>
      </c>
      <c r="F29" s="54">
        <v>1.9022934782608696</v>
      </c>
      <c r="G29" s="21" t="s">
        <v>26</v>
      </c>
      <c r="H29" s="25">
        <f t="shared" si="1"/>
        <v>7.0403450000000003</v>
      </c>
      <c r="I29" s="55">
        <v>2.200953554347826</v>
      </c>
      <c r="J29"/>
    </row>
    <row r="30" spans="1:21" x14ac:dyDescent="0.25">
      <c r="A30" s="13" t="s">
        <v>5</v>
      </c>
      <c r="B30" s="8" t="s">
        <v>32</v>
      </c>
      <c r="C30" s="19">
        <v>279.09364199999999</v>
      </c>
      <c r="D30" s="15">
        <v>5.8533333333333326</v>
      </c>
      <c r="E30" s="14">
        <v>53.340012185975361</v>
      </c>
      <c r="F30" s="54">
        <v>1.9888913043478262</v>
      </c>
      <c r="G30" s="21" t="s">
        <v>26</v>
      </c>
      <c r="H30" s="25">
        <f t="shared" si="1"/>
        <v>6.7723066666666663</v>
      </c>
      <c r="I30" s="55">
        <v>2.3011472391304348</v>
      </c>
      <c r="J30"/>
    </row>
    <row r="31" spans="1:21" x14ac:dyDescent="0.25">
      <c r="A31" s="13" t="s">
        <v>6</v>
      </c>
      <c r="B31" s="8" t="s">
        <v>32</v>
      </c>
      <c r="C31" s="19">
        <v>270.126778</v>
      </c>
      <c r="D31" s="15">
        <v>1.54</v>
      </c>
      <c r="E31" s="14">
        <v>25.573350386681835</v>
      </c>
      <c r="F31" s="54">
        <v>1.3790326086956519</v>
      </c>
      <c r="G31" s="21" t="s">
        <v>26</v>
      </c>
      <c r="H31" s="25">
        <f t="shared" si="1"/>
        <v>1.7817800000000001</v>
      </c>
      <c r="I31" s="55">
        <v>1.5955407282608693</v>
      </c>
      <c r="J31"/>
    </row>
    <row r="32" spans="1:21" x14ac:dyDescent="0.25">
      <c r="A32" s="13" t="s">
        <v>7</v>
      </c>
      <c r="B32" s="8" t="s">
        <v>32</v>
      </c>
      <c r="C32" s="19">
        <v>240.98446999999999</v>
      </c>
      <c r="D32" s="15">
        <v>1.8450000000000002</v>
      </c>
      <c r="E32" s="14">
        <v>17.888535434741438</v>
      </c>
      <c r="F32" s="54">
        <v>2.3305543478260877</v>
      </c>
      <c r="G32" s="21" t="s">
        <v>26</v>
      </c>
      <c r="H32" s="25">
        <f t="shared" si="1"/>
        <v>2.1346650000000005</v>
      </c>
      <c r="I32" s="55">
        <v>2.6964513804347834</v>
      </c>
      <c r="J32"/>
    </row>
    <row r="33" spans="1:10" x14ac:dyDescent="0.25">
      <c r="A33" s="13" t="s">
        <v>8</v>
      </c>
      <c r="B33" s="8" t="s">
        <v>32</v>
      </c>
      <c r="C33" s="19">
        <v>280.21449999999999</v>
      </c>
      <c r="D33" s="15">
        <v>0.13999999999999999</v>
      </c>
      <c r="E33" s="14">
        <v>2.25</v>
      </c>
      <c r="F33" s="54">
        <v>12.876402173913048</v>
      </c>
      <c r="G33" s="22" t="s">
        <v>15</v>
      </c>
      <c r="H33" s="25">
        <f t="shared" si="1"/>
        <v>0.16197999999999999</v>
      </c>
      <c r="I33" s="55">
        <v>14.897997315217397</v>
      </c>
      <c r="J33"/>
    </row>
    <row r="34" spans="1:10" x14ac:dyDescent="0.25">
      <c r="A34" s="13" t="s">
        <v>9</v>
      </c>
      <c r="B34" s="8" t="s">
        <v>36</v>
      </c>
      <c r="C34" s="19">
        <v>140.10724999999999</v>
      </c>
      <c r="D34" s="15">
        <v>0.39</v>
      </c>
      <c r="E34" s="14">
        <v>4.8894018039019862</v>
      </c>
      <c r="F34" s="54">
        <v>7.7379130434782573</v>
      </c>
      <c r="G34" s="21" t="s">
        <v>26</v>
      </c>
      <c r="H34" s="25">
        <f t="shared" si="1"/>
        <v>0.45123000000000002</v>
      </c>
      <c r="I34" s="55">
        <v>8.952765391304343</v>
      </c>
      <c r="J34"/>
    </row>
    <row r="35" spans="1:10" x14ac:dyDescent="0.25">
      <c r="A35" s="13" t="s">
        <v>10</v>
      </c>
      <c r="B35" s="8" t="s">
        <v>33</v>
      </c>
      <c r="C35" s="19">
        <v>328.41139399999997</v>
      </c>
      <c r="D35" s="15">
        <v>0.31666666666666665</v>
      </c>
      <c r="E35" s="14">
        <v>3.2369224066490481</v>
      </c>
      <c r="F35" s="54">
        <v>5.9562608695652122</v>
      </c>
      <c r="G35" s="21" t="s">
        <v>26</v>
      </c>
      <c r="H35" s="25">
        <f t="shared" si="1"/>
        <v>0.36638333333333334</v>
      </c>
      <c r="I35" s="55">
        <v>6.8913938260869507</v>
      </c>
      <c r="J35"/>
    </row>
    <row r="36" spans="1:10" x14ac:dyDescent="0.25">
      <c r="A36" s="13" t="s">
        <v>11</v>
      </c>
      <c r="B36" s="8" t="s">
        <v>33</v>
      </c>
      <c r="C36" s="19">
        <v>168.12869999999998</v>
      </c>
      <c r="D36" s="15">
        <v>32.787999999999997</v>
      </c>
      <c r="E36" s="14">
        <v>108.89699592836445</v>
      </c>
      <c r="F36" s="54">
        <v>1.5659673913043484</v>
      </c>
      <c r="G36" s="21" t="s">
        <v>26</v>
      </c>
      <c r="H36" s="25">
        <f t="shared" si="1"/>
        <v>37.935715999999999</v>
      </c>
      <c r="I36" s="55">
        <v>1.8118242717391311</v>
      </c>
      <c r="J36"/>
    </row>
    <row r="37" spans="1:10" x14ac:dyDescent="0.25">
      <c r="A37" s="13" t="s">
        <v>12</v>
      </c>
      <c r="B37" s="8" t="s">
        <v>33</v>
      </c>
      <c r="C37" s="19">
        <v>328.41139399999997</v>
      </c>
      <c r="D37" s="15">
        <v>0.55249999999999999</v>
      </c>
      <c r="E37" s="14">
        <v>1.8829431749258927</v>
      </c>
      <c r="F37" s="54">
        <v>6.7524021739130431</v>
      </c>
      <c r="G37" s="22" t="s">
        <v>15</v>
      </c>
      <c r="H37" s="25">
        <f t="shared" si="1"/>
        <v>0.63924250000000005</v>
      </c>
      <c r="I37" s="55">
        <v>7.8125293152173914</v>
      </c>
      <c r="J37"/>
    </row>
    <row r="38" spans="1:10" x14ac:dyDescent="0.25">
      <c r="A38" s="13" t="s">
        <v>13</v>
      </c>
      <c r="B38" s="8" t="s">
        <v>34</v>
      </c>
      <c r="C38" s="19">
        <v>44.834319999999998</v>
      </c>
      <c r="D38" s="15">
        <v>2.46</v>
      </c>
      <c r="E38" s="14">
        <v>26.258828039347073</v>
      </c>
      <c r="F38" s="54">
        <v>3.0434782608695671E-4</v>
      </c>
      <c r="G38" s="21" t="s">
        <v>26</v>
      </c>
      <c r="H38" s="25">
        <f t="shared" si="1"/>
        <v>2.8462200000000002</v>
      </c>
      <c r="I38" s="55">
        <v>3.5213043478260893E-4</v>
      </c>
      <c r="J38"/>
    </row>
    <row r="39" spans="1:10" x14ac:dyDescent="0.25">
      <c r="A39" s="13" t="s">
        <v>14</v>
      </c>
      <c r="B39" s="8" t="s">
        <v>40</v>
      </c>
      <c r="C39" s="19">
        <v>0</v>
      </c>
      <c r="D39" s="15">
        <v>15.38</v>
      </c>
      <c r="E39" s="14">
        <v>84.66</v>
      </c>
      <c r="F39" s="54">
        <v>0.21885869565217392</v>
      </c>
      <c r="G39" s="21" t="s">
        <v>26</v>
      </c>
      <c r="H39" s="25">
        <f t="shared" si="1"/>
        <v>17.79466</v>
      </c>
      <c r="I39" s="55">
        <v>0.25321951086956523</v>
      </c>
      <c r="J39"/>
    </row>
    <row r="40" spans="1:10" x14ac:dyDescent="0.25">
      <c r="A40" s="13" t="s">
        <v>15</v>
      </c>
      <c r="B40" s="8" t="s">
        <v>35</v>
      </c>
      <c r="C40" s="19">
        <v>183.82071199999999</v>
      </c>
      <c r="D40" s="15">
        <v>0.88000000000000012</v>
      </c>
      <c r="E40" s="14">
        <v>14.54886421683837</v>
      </c>
      <c r="F40" s="54">
        <v>0.84016304347826087</v>
      </c>
      <c r="G40" s="21" t="s">
        <v>26</v>
      </c>
      <c r="H40" s="25">
        <f t="shared" si="1"/>
        <v>1.0181600000000002</v>
      </c>
      <c r="I40" s="55">
        <v>0.97206864130434789</v>
      </c>
      <c r="J40"/>
    </row>
    <row r="41" spans="1:10" x14ac:dyDescent="0.25">
      <c r="A41" s="13" t="s">
        <v>16</v>
      </c>
      <c r="B41" s="8" t="s">
        <v>28</v>
      </c>
      <c r="C41" s="19">
        <v>0</v>
      </c>
      <c r="D41" s="15">
        <v>1.22</v>
      </c>
      <c r="E41" s="14">
        <v>3.3841542518035439</v>
      </c>
      <c r="F41" s="54">
        <v>1.4998260869565225</v>
      </c>
      <c r="G41" s="21" t="s">
        <v>26</v>
      </c>
      <c r="H41" s="25">
        <f t="shared" si="1"/>
        <v>1.41154</v>
      </c>
      <c r="I41" s="55">
        <v>1.7352987826086965</v>
      </c>
      <c r="J41"/>
    </row>
    <row r="42" spans="1:10" x14ac:dyDescent="0.25">
      <c r="A42" s="13" t="s">
        <v>17</v>
      </c>
      <c r="B42" s="8" t="s">
        <v>28</v>
      </c>
      <c r="C42" s="19">
        <v>22.417159999999999</v>
      </c>
      <c r="D42" s="15">
        <v>3.47</v>
      </c>
      <c r="E42" s="14">
        <v>5.561375729079991</v>
      </c>
      <c r="F42" s="54">
        <v>1.8610217391304347</v>
      </c>
      <c r="G42" s="21" t="s">
        <v>26</v>
      </c>
      <c r="H42" s="25">
        <f t="shared" si="1"/>
        <v>4.0147900000000005</v>
      </c>
      <c r="I42" s="55">
        <v>2.1532021521739129</v>
      </c>
      <c r="J42"/>
    </row>
    <row r="43" spans="1:10" x14ac:dyDescent="0.25">
      <c r="A43" s="13" t="s">
        <v>18</v>
      </c>
      <c r="B43" s="8" t="s">
        <v>34</v>
      </c>
      <c r="C43" s="19">
        <v>67.251480000000001</v>
      </c>
      <c r="D43" s="15">
        <v>1.5083333333333335</v>
      </c>
      <c r="E43" s="14">
        <v>7.3053621858650279</v>
      </c>
      <c r="F43" s="54">
        <v>6.7489130434782621E-2</v>
      </c>
      <c r="G43" s="21" t="s">
        <v>26</v>
      </c>
      <c r="H43" s="25">
        <f t="shared" si="1"/>
        <v>1.745141666666667</v>
      </c>
      <c r="I43" s="55">
        <v>7.8084923913043489E-2</v>
      </c>
      <c r="J43"/>
    </row>
    <row r="44" spans="1:10" x14ac:dyDescent="0.25">
      <c r="A44" s="13" t="s">
        <v>19</v>
      </c>
      <c r="B44" s="8" t="s">
        <v>34</v>
      </c>
      <c r="C44" s="19">
        <v>67.251480000000001</v>
      </c>
      <c r="D44" s="15">
        <v>6.25</v>
      </c>
      <c r="E44" s="14">
        <v>8.3488727052879295</v>
      </c>
      <c r="F44" s="54">
        <v>1.7369565217391292E-2</v>
      </c>
      <c r="G44" s="21" t="s">
        <v>26</v>
      </c>
      <c r="H44" s="25">
        <f t="shared" si="1"/>
        <v>7.2312500000000002</v>
      </c>
      <c r="I44" s="55">
        <v>2.0096586956521726E-2</v>
      </c>
      <c r="J44"/>
    </row>
    <row r="45" spans="1:10" x14ac:dyDescent="0.25">
      <c r="A45" s="13" t="s">
        <v>20</v>
      </c>
      <c r="B45" s="8" t="s">
        <v>35</v>
      </c>
      <c r="C45" s="19">
        <v>0</v>
      </c>
      <c r="D45" s="15">
        <v>0.06</v>
      </c>
      <c r="E45" s="14">
        <v>1.3599999999999999</v>
      </c>
      <c r="F45" s="54">
        <v>3.9554347826086952E-2</v>
      </c>
      <c r="G45" s="21" t="s">
        <v>26</v>
      </c>
      <c r="H45" s="25">
        <f t="shared" si="1"/>
        <v>6.9419999999999996E-2</v>
      </c>
      <c r="I45" s="55">
        <v>4.5764380434782606E-2</v>
      </c>
      <c r="J45"/>
    </row>
    <row r="46" spans="1:10" x14ac:dyDescent="0.25">
      <c r="A46" s="13" t="s">
        <v>21</v>
      </c>
      <c r="B46" s="8" t="s">
        <v>37</v>
      </c>
      <c r="C46" s="19">
        <v>137.865534</v>
      </c>
      <c r="D46" s="15">
        <v>1.3625</v>
      </c>
      <c r="E46" s="14">
        <v>15.343472553499744</v>
      </c>
      <c r="F46" s="54">
        <v>6.5978260869565264E-3</v>
      </c>
      <c r="G46" s="21" t="s">
        <v>26</v>
      </c>
      <c r="H46" s="25">
        <f t="shared" si="1"/>
        <v>1.5764125</v>
      </c>
      <c r="I46" s="55">
        <v>7.6336847826087009E-3</v>
      </c>
      <c r="J46"/>
    </row>
    <row r="47" spans="1:10" x14ac:dyDescent="0.25">
      <c r="A47" s="13" t="s">
        <v>22</v>
      </c>
      <c r="B47" s="8" t="s">
        <v>35</v>
      </c>
      <c r="C47" s="19">
        <v>138.986392</v>
      </c>
      <c r="D47" s="15">
        <v>2.9350000000000005</v>
      </c>
      <c r="E47" s="14">
        <v>30.341401582655998</v>
      </c>
      <c r="F47" s="54">
        <v>2.2975978260869563</v>
      </c>
      <c r="G47" s="21" t="s">
        <v>26</v>
      </c>
      <c r="H47" s="25">
        <f t="shared" si="1"/>
        <v>3.3957950000000006</v>
      </c>
      <c r="I47" s="55">
        <v>2.6583206847826086</v>
      </c>
      <c r="J47"/>
    </row>
    <row r="48" spans="1:10" x14ac:dyDescent="0.25">
      <c r="A48" s="13" t="s">
        <v>23</v>
      </c>
      <c r="B48" s="8" t="s">
        <v>38</v>
      </c>
      <c r="C48" s="19">
        <v>112.08579999999999</v>
      </c>
      <c r="D48" s="15">
        <v>1.21</v>
      </c>
      <c r="E48" s="14">
        <v>12.798307505291472</v>
      </c>
      <c r="F48" s="54">
        <v>0.12026086956521743</v>
      </c>
      <c r="G48" s="21" t="s">
        <v>26</v>
      </c>
      <c r="H48" s="25">
        <f t="shared" si="1"/>
        <v>1.3999699999999999</v>
      </c>
      <c r="I48" s="55">
        <v>0.13914182608695658</v>
      </c>
      <c r="J48"/>
    </row>
    <row r="49" spans="1:10" x14ac:dyDescent="0.25">
      <c r="A49" s="13" t="s">
        <v>24</v>
      </c>
      <c r="B49" s="8" t="s">
        <v>40</v>
      </c>
      <c r="C49" s="19">
        <v>0</v>
      </c>
      <c r="D49" s="15">
        <v>13.275</v>
      </c>
      <c r="E49" s="14">
        <v>96.285616137614241</v>
      </c>
      <c r="F49" s="54">
        <v>7.1141304000000002E-2</v>
      </c>
      <c r="G49" s="21" t="s">
        <v>26</v>
      </c>
      <c r="H49" s="25">
        <f t="shared" si="1"/>
        <v>15.359175</v>
      </c>
      <c r="I49" s="55">
        <v>8.2310488728000009E-2</v>
      </c>
      <c r="J49"/>
    </row>
    <row r="50" spans="1:10" x14ac:dyDescent="0.25">
      <c r="A50" s="13" t="s">
        <v>25</v>
      </c>
      <c r="B50" s="8" t="s">
        <v>40</v>
      </c>
      <c r="C50" s="19">
        <v>0</v>
      </c>
      <c r="D50" s="15">
        <v>9.5849999999999991</v>
      </c>
      <c r="E50" s="14">
        <v>118.2493954530001</v>
      </c>
      <c r="F50" s="54">
        <v>7.1141304000000002E-2</v>
      </c>
      <c r="G50" s="21" t="s">
        <v>26</v>
      </c>
      <c r="H50" s="25">
        <f t="shared" si="1"/>
        <v>11.089844999999999</v>
      </c>
      <c r="I50" s="55">
        <v>8.2310488728000009E-2</v>
      </c>
      <c r="J50"/>
    </row>
    <row r="51" spans="1:10" x14ac:dyDescent="0.25">
      <c r="A51" s="13" t="s">
        <v>26</v>
      </c>
      <c r="B51" s="8" t="s">
        <v>32</v>
      </c>
      <c r="C51" s="19">
        <v>214.08387799999997</v>
      </c>
      <c r="D51" s="15">
        <v>0.81</v>
      </c>
      <c r="E51" s="14">
        <v>6.2516889717899433</v>
      </c>
      <c r="F51" s="54">
        <v>2.8960978260869563</v>
      </c>
      <c r="G51" s="21" t="s">
        <v>26</v>
      </c>
      <c r="H51" s="25">
        <f t="shared" si="1"/>
        <v>0.93717000000000006</v>
      </c>
      <c r="I51" s="55">
        <v>3.3507851847826085</v>
      </c>
      <c r="J51"/>
    </row>
    <row r="52" spans="1:10" x14ac:dyDescent="0.25">
      <c r="A52" s="13" t="s">
        <v>27</v>
      </c>
      <c r="B52" s="8" t="s">
        <v>39</v>
      </c>
      <c r="C52" s="19">
        <v>201.75443999999999</v>
      </c>
      <c r="D52" s="15">
        <v>5.0037500000000001</v>
      </c>
      <c r="E52" s="14">
        <v>69.978262071160358</v>
      </c>
      <c r="F52" s="54">
        <v>2.6747173913043469</v>
      </c>
      <c r="G52" s="21" t="s">
        <v>26</v>
      </c>
      <c r="H52" s="25">
        <f t="shared" si="1"/>
        <v>5.7893387500000006</v>
      </c>
      <c r="I52" s="55">
        <v>3.0946480217391295</v>
      </c>
      <c r="J52"/>
    </row>
    <row r="53" spans="1:10" x14ac:dyDescent="0.25">
      <c r="A53" s="16" t="s">
        <v>69</v>
      </c>
      <c r="B53" s="17"/>
      <c r="C53" s="17"/>
      <c r="D53" s="18">
        <f>AVERAGE(D27:D52)</f>
        <v>4.8322788461538462</v>
      </c>
      <c r="E53" s="17"/>
      <c r="F53" s="18">
        <f>AVERAGE(F27:F52)</f>
        <v>2.2841647156923077</v>
      </c>
      <c r="G53" s="57"/>
      <c r="H53" s="33">
        <f>AVERAGE(H27:H52)</f>
        <v>5.5909466250000008</v>
      </c>
      <c r="I53" s="56">
        <f>AVERAGE(I27:I52)</f>
        <v>2.6427785760560001</v>
      </c>
      <c r="J53"/>
    </row>
    <row r="54" spans="1:10" x14ac:dyDescent="0.25">
      <c r="J54"/>
    </row>
    <row r="55" spans="1:10" x14ac:dyDescent="0.25">
      <c r="A55"/>
      <c r="D55"/>
      <c r="E55" s="4"/>
      <c r="H55" s="4"/>
      <c r="I55"/>
      <c r="J55"/>
    </row>
    <row r="56" spans="1:10" x14ac:dyDescent="0.25">
      <c r="A56"/>
      <c r="D56"/>
      <c r="E56" s="4"/>
      <c r="H56" s="4"/>
      <c r="I56"/>
      <c r="J56"/>
    </row>
    <row r="57" spans="1:10" x14ac:dyDescent="0.25">
      <c r="A57"/>
      <c r="D57"/>
      <c r="E57" s="4"/>
      <c r="H57" s="4"/>
      <c r="I57"/>
      <c r="J57"/>
    </row>
    <row r="58" spans="1:10" x14ac:dyDescent="0.25">
      <c r="A58"/>
      <c r="D58"/>
      <c r="E58" s="4"/>
      <c r="H58" s="4"/>
      <c r="I58"/>
      <c r="J58"/>
    </row>
    <row r="59" spans="1:10" x14ac:dyDescent="0.25">
      <c r="A59"/>
      <c r="D59"/>
      <c r="E59" s="4"/>
      <c r="H59" s="4"/>
      <c r="I59"/>
      <c r="J59"/>
    </row>
    <row r="60" spans="1:10" x14ac:dyDescent="0.25">
      <c r="A60"/>
      <c r="D60"/>
      <c r="E60" s="4"/>
      <c r="H60" s="4"/>
      <c r="I60"/>
      <c r="J60"/>
    </row>
    <row r="61" spans="1:10" x14ac:dyDescent="0.25">
      <c r="A61"/>
      <c r="D61"/>
      <c r="E61" s="4"/>
      <c r="H61" s="4"/>
      <c r="I61"/>
      <c r="J61"/>
    </row>
    <row r="62" spans="1:10" x14ac:dyDescent="0.25">
      <c r="A62"/>
      <c r="D62"/>
      <c r="E62" s="4"/>
      <c r="H62" s="4"/>
      <c r="I62"/>
      <c r="J62"/>
    </row>
    <row r="63" spans="1:10" x14ac:dyDescent="0.25">
      <c r="A63"/>
      <c r="D63"/>
      <c r="E63" s="4"/>
      <c r="H63" s="4"/>
      <c r="I63"/>
      <c r="J63"/>
    </row>
    <row r="64" spans="1:10" x14ac:dyDescent="0.25">
      <c r="A64"/>
      <c r="D64"/>
      <c r="E64" s="4"/>
      <c r="H64" s="4"/>
      <c r="I64"/>
      <c r="J64"/>
    </row>
    <row r="65" spans="1:10" x14ac:dyDescent="0.25">
      <c r="A65"/>
      <c r="D65"/>
      <c r="E65" s="4"/>
      <c r="H65" s="4"/>
      <c r="I65"/>
      <c r="J6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Table-all fields</vt:lpstr>
    </vt:vector>
  </TitlesOfParts>
  <Company>CARB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Fong, Angel@ARB</dc:creator>
  <cp:lastModifiedBy>Guo, Lei@ARB</cp:lastModifiedBy>
  <cp:lastPrinted>2020-03-03T18:51:56Z</cp:lastPrinted>
  <dcterms:created xsi:type="dcterms:W3CDTF">2018-10-17T23:38:12Z</dcterms:created>
  <dcterms:modified xsi:type="dcterms:W3CDTF">2020-10-19T21:51:08Z</dcterms:modified>
</cp:coreProperties>
</file>