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szelago\Desktop\"/>
    </mc:Choice>
  </mc:AlternateContent>
  <xr:revisionPtr revIDLastSave="0" documentId="13_ncr:1_{5C2B6692-DCDD-40A8-AF30-345F9C35811A}" xr6:coauthVersionLast="46" xr6:coauthVersionMax="46" xr10:uidLastSave="{00000000-0000-0000-0000-000000000000}"/>
  <bookViews>
    <workbookView xWindow="2820" yWindow="15630" windowWidth="20730" windowHeight="11160" xr2:uid="{00000000-000D-0000-FFFF-FFFF00000000}"/>
  </bookViews>
  <sheets>
    <sheet name="General" sheetId="3" r:id="rId1"/>
    <sheet name="Reserve-Price Ceiling" sheetId="2" r:id="rId2"/>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0">General!$A$1:$K$46</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3" l="1"/>
  <c r="F29" i="3"/>
  <c r="B29" i="3"/>
  <c r="H18" i="2" l="1"/>
  <c r="H19" i="2"/>
  <c r="H20" i="2"/>
  <c r="H21" i="2"/>
  <c r="H22" i="2"/>
  <c r="H23" i="2"/>
  <c r="H24" i="2"/>
  <c r="H8" i="2"/>
  <c r="H9" i="2"/>
  <c r="H10" i="2"/>
  <c r="H11" i="2"/>
  <c r="H12" i="2"/>
  <c r="H13" i="2"/>
  <c r="H14" i="2"/>
  <c r="H15" i="2"/>
  <c r="H16" i="2"/>
  <c r="H17" i="2"/>
  <c r="H6" i="2"/>
  <c r="H7" i="2"/>
  <c r="D26" i="2" l="1"/>
  <c r="C26" i="2"/>
  <c r="B26" i="2"/>
  <c r="E26" i="2" l="1"/>
  <c r="F26" i="2"/>
  <c r="J29" i="3" l="1"/>
  <c r="H29" i="3"/>
  <c r="G29" i="3"/>
  <c r="E29" i="3"/>
  <c r="D29" i="3"/>
  <c r="C29" i="3"/>
  <c r="H26" i="2" l="1"/>
  <c r="I29" i="3"/>
  <c r="F41" i="3"/>
  <c r="B41" i="3"/>
  <c r="J41" i="3"/>
  <c r="E41" i="3"/>
  <c r="I41" i="3"/>
  <c r="G41" i="3"/>
  <c r="D41" i="3"/>
  <c r="H41" i="3"/>
  <c r="C41" i="3"/>
  <c r="G26" i="2"/>
  <c r="F43" i="3" l="1"/>
  <c r="J43" i="3"/>
  <c r="B43" i="3"/>
  <c r="D43" i="3"/>
  <c r="E43" i="3"/>
  <c r="C43" i="3"/>
  <c r="I43" i="3"/>
  <c r="G43" i="3"/>
  <c r="K41" i="3"/>
  <c r="H43" i="3"/>
  <c r="K43" i="3" l="1"/>
</calcChain>
</file>

<file path=xl/sharedStrings.xml><?xml version="1.0" encoding="utf-8"?>
<sst xmlns="http://schemas.openxmlformats.org/spreadsheetml/2006/main" count="75" uniqueCount="70">
  <si>
    <t xml:space="preserve">Linked California and Québec Cap-and-Trade Programs Carbon Market Compliance Instrument Report - Aggregated by Type and Account </t>
  </si>
  <si>
    <t>Entity Accounts</t>
  </si>
  <si>
    <t>Jurisdiction Accounts</t>
  </si>
  <si>
    <t>All Accounts</t>
  </si>
  <si>
    <t>Vintage</t>
  </si>
  <si>
    <t>General</t>
  </si>
  <si>
    <t>Compliance</t>
  </si>
  <si>
    <t>Voluntary Renewable Electricity
(CA)</t>
  </si>
  <si>
    <t>Auction + Issuance + Allocation</t>
  </si>
  <si>
    <t>Retirement *</t>
  </si>
  <si>
    <t>Invalidation</t>
  </si>
  <si>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</si>
  <si>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</si>
  <si>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</si>
  <si>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</si>
  <si>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</si>
  <si>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</si>
  <si>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</si>
  <si>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</si>
  <si>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</si>
  <si>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</si>
  <si>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</si>
  <si>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</si>
  <si>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</si>
  <si>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</si>
  <si>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</si>
  <si>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</si>
  <si>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Voluntarily surrendering allowances to the Retirement Account is permanent and does NOT fulfill any compliance obligations.</t>
  </si>
  <si>
    <t>In 2021, pursuant to section 95913(h)(1)(C), the Executive Officer transferred the allowances remaining in the three-tier Reserve Account as of December 31, 2020 to the Price Ceiling Account. This did not include the Reserve allowances that were already transferred to the current two-tier Reserve account pursuant to section 95913(h)(1)(A).</t>
  </si>
  <si>
    <t>Reserve (CA)</t>
  </si>
  <si>
    <t>Price Ceiling (CA)</t>
  </si>
  <si>
    <t>Reserve (QC)</t>
  </si>
  <si>
    <t>Tier 1</t>
  </si>
  <si>
    <t>Tier 2</t>
  </si>
  <si>
    <t>Category A</t>
  </si>
  <si>
    <t>Category B</t>
  </si>
  <si>
    <t>Category C</t>
  </si>
  <si>
    <t>Non-Vintage Reserve Allowances</t>
  </si>
  <si>
    <t xml:space="preserve">TOTAL </t>
  </si>
  <si>
    <t>(2) See the Reserve Price Ceiling table for more details.</t>
  </si>
  <si>
    <t xml:space="preserve">Notes:  
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accounts than the total number of allowances issued by those two jurisdictions alone. To maintain the environmental stringency of the linked market, California and Québec have respectively retired 11,340,792 and 1,846,175 allowances to account for the remaining Ontario allowances.  California retired an equal amount of vintages 2021 through 2030 and Québec retired vintage 2017 allowances.  </t>
  </si>
  <si>
    <t>Notes:
While there is a single Reserve Account in CITSS assigned to each jurisdiction, this table depicts the number of instruments available in each Tier or Category pursuant to the California and Quebec Cap-and-Trade Regulations.</t>
  </si>
  <si>
    <r>
      <t>Limited Use Holding Account (CA)</t>
    </r>
    <r>
      <rPr>
        <b/>
        <vertAlign val="superscript"/>
        <sz val="12"/>
        <rFont val="Arial"/>
        <family val="2"/>
      </rPr>
      <t>(1)</t>
    </r>
  </si>
  <si>
    <r>
      <t>Reserve + Price Ceiling (CA)</t>
    </r>
    <r>
      <rPr>
        <b/>
        <vertAlign val="superscript"/>
        <sz val="12"/>
        <rFont val="Arial"/>
        <family val="2"/>
      </rPr>
      <t>(2)</t>
    </r>
  </si>
  <si>
    <t>2013</t>
  </si>
  <si>
    <t>2014</t>
  </si>
  <si>
    <t>2015</t>
  </si>
  <si>
    <t>2016</t>
  </si>
  <si>
    <t>2017</t>
  </si>
  <si>
    <t>2018</t>
  </si>
  <si>
    <t>2019</t>
  </si>
  <si>
    <t>2020</t>
  </si>
  <si>
    <t>2021</t>
  </si>
  <si>
    <t>2022</t>
  </si>
  <si>
    <t>2023</t>
  </si>
  <si>
    <t>2024</t>
  </si>
  <si>
    <t>2025</t>
  </si>
  <si>
    <t>2026</t>
  </si>
  <si>
    <t>2027</t>
  </si>
  <si>
    <t>2028</t>
  </si>
  <si>
    <t>2029</t>
  </si>
  <si>
    <t>2030</t>
  </si>
  <si>
    <t>(1) The California Air Resources Board (CARB) allocates allowances into the Limited Use Holding Account (LUHA) of eligible electrical distribution utilities and natural gas suppliers (consigning entities) each year.  A LUHA is created for each consigning entity, and allowances in a LUHA cannot be transferred among entities until they are sold at an auction.  A consigning entity must offer for sale at auction by the end of each year all the allowances that have been allocated into its LUHA.</t>
  </si>
  <si>
    <t>Environmental Integrity (QC) + Forest Buffer (CA)</t>
  </si>
  <si>
    <t>An Excel version of this report is available at the following link:</t>
  </si>
  <si>
    <t>U.S. Forest Project Offset Credits</t>
  </si>
  <si>
    <t>Released July 6, 2021</t>
  </si>
  <si>
    <r>
      <t>This information was pulled from the Compliance Instrument Tracking System Service (CITSS) as of 9:00 am (PDT) and noon (ED</t>
    </r>
    <r>
      <rPr>
        <sz val="12"/>
        <rFont val="Arial"/>
        <family val="2"/>
      </rPr>
      <t>T) on July 2, 2021. T</t>
    </r>
    <r>
      <rPr>
        <sz val="12"/>
        <color theme="1"/>
        <rFont val="Arial"/>
        <family val="2"/>
      </rPr>
      <t xml:space="preserve">he report includes all allowances being held by program participants registered according to California and Québec Cap-and-Trade Programs Regulations. This report is typically released on the third business day of each calendar quarter. </t>
    </r>
  </si>
  <si>
    <t>2021 Q2Compliance Instrument Report.xlsx</t>
  </si>
  <si>
    <r>
      <t>This report summarizes the number of compliance instruments held in the Compliance Instrument Tracking System Service (CITSS) accounts in the California (CA) and Québec (QC) Cap-and-Trade Programs. The data are presented by instrument type (allowances by vintages and offset credits by project type), and is aggregated for each type of account. Unless denoted with the issuing jurisdiction in parentheses (CA or QC), instrument types are issued by California, Québec or Ontario (see notes). For program participants in California and Québec, the accounts include: General (Holding) Accounts; Compliance Accounts; Limited Use Holding Accounts (CA entities only). The California and Québec jurisdiction accounts include: Voluntary Renewable Electricity Account (CA); Auction, Issuance and Allocation Accounts; Allowance Price Containment Reserve Accoun</t>
    </r>
    <r>
      <rPr>
        <sz val="12"/>
        <rFont val="Arial"/>
        <family val="2"/>
      </rPr>
      <t>t; Price Ceiling Account (CA); Retirement Accou</t>
    </r>
    <r>
      <rPr>
        <sz val="12"/>
        <color theme="1"/>
        <rFont val="Arial"/>
        <family val="2"/>
      </rPr>
      <t xml:space="preserve">nt; Invalidation Account; Environmental Integrity Account (QC); and the Forest Buffer Account (CA). The information is aggregated by allowance type, regardless of the issuing jurisdiction. The account holdings of any entity may contain compliance instruments (allowances and offsets) issued by multiple jurisdictions. </t>
    </r>
    <r>
      <rPr>
        <sz val="12"/>
        <rFont val="Arial"/>
        <family val="2"/>
      </rPr>
      <t>Besides the table on this page, the report contains additional tables that provide detailed accounting of the Forest Buffer (CA) and Environmental Integrity Accounts (QC), the Price Containment Reserve Accounts and Price Ceiling Account (CA).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</si>
</sst>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b/>
      <vertAlign val="superscript"/>
      <sz val="12"/>
      <name val="Arial"/>
      <family val="2"/>
    </font>
    <font>
      <u/>
      <sz val="12"/>
      <color rgb="FF0070C0"/>
      <name val="Arial"/>
      <family val="2"/>
    </font>
  </fonts>
  <fills count="3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 fillId="0" borderId="0"/>
    <xf numFmtId="0" fontId="1" fillId="0" borderId="0"/>
    <xf numFmtId="0" fontId="9" fillId="0" borderId="0" applyNumberFormat="0" applyFill="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9" borderId="17" applyNumberFormat="0" applyAlignment="0" applyProtection="0"/>
    <xf numFmtId="0" fontId="16" fillId="10" borderId="18" applyNumberFormat="0" applyAlignment="0" applyProtection="0"/>
    <xf numFmtId="0" fontId="17" fillId="10" borderId="17" applyNumberFormat="0" applyAlignment="0" applyProtection="0"/>
    <xf numFmtId="0" fontId="18" fillId="0" borderId="19" applyNumberFormat="0" applyFill="0" applyAlignment="0" applyProtection="0"/>
    <xf numFmtId="0" fontId="19" fillId="11" borderId="20" applyNumberFormat="0" applyAlignment="0" applyProtection="0"/>
    <xf numFmtId="0" fontId="20" fillId="0" borderId="0" applyNumberFormat="0" applyFill="0" applyBorder="0" applyAlignment="0" applyProtection="0"/>
    <xf numFmtId="0" fontId="1" fillId="12" borderId="21" applyNumberFormat="0" applyFont="0" applyAlignment="0" applyProtection="0"/>
    <xf numFmtId="0" fontId="21" fillId="0" borderId="0" applyNumberFormat="0" applyFill="0" applyBorder="0" applyAlignment="0" applyProtection="0"/>
    <xf numFmtId="0" fontId="2" fillId="0" borderId="22" applyNumberFormat="0" applyFill="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0" fontId="3" fillId="0" borderId="1" xfId="0" applyFont="1" applyBorder="1" applyAlignment="1">
      <alignment horizontal="left" indent="20"/>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0" fontId="6" fillId="0" borderId="3" xfId="1" applyFont="1" applyBorder="1" applyAlignment="1">
      <alignment horizontal="center"/>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3" fillId="0" borderId="1" xfId="0"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4" fillId="0" borderId="0" xfId="0" applyNumberFormat="1" applyFont="1" applyFill="1" applyBorder="1" applyAlignment="1">
      <alignment wrapText="1"/>
    </xf>
    <xf numFmtId="3" fontId="26"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3" fillId="0" borderId="1" xfId="1" applyFont="1" applyFill="1" applyBorder="1"/>
    <xf numFmtId="3" fontId="3" fillId="0" borderId="1" xfId="0" applyNumberFormat="1" applyFont="1" applyFill="1" applyBorder="1" applyAlignment="1">
      <alignment horizontal="right" wrapText="1"/>
    </xf>
    <xf numFmtId="3" fontId="3" fillId="0" borderId="1" xfId="0" applyNumberFormat="1" applyFont="1" applyFill="1" applyBorder="1"/>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37" fontId="3" fillId="0" borderId="1" xfId="45" applyNumberFormat="1" applyFont="1" applyBorder="1" applyAlignment="1">
      <alignment vertical="center" wrapText="1"/>
    </xf>
    <xf numFmtId="0" fontId="6" fillId="0" borderId="12" xfId="0" applyFont="1" applyBorder="1" applyAlignment="1"/>
    <xf numFmtId="0" fontId="4" fillId="2" borderId="4" xfId="0" applyFont="1" applyFill="1" applyBorder="1" applyAlignment="1">
      <alignment horizontal="center"/>
    </xf>
    <xf numFmtId="0" fontId="3" fillId="0" borderId="1" xfId="0" applyFont="1" applyBorder="1" applyAlignment="1">
      <alignment horizontal="center"/>
    </xf>
    <xf numFmtId="0" fontId="3" fillId="0" borderId="0" xfId="1" applyFont="1" applyBorder="1"/>
    <xf numFmtId="3" fontId="6" fillId="0" borderId="4" xfId="1" applyNumberFormat="1" applyFont="1" applyBorder="1" applyAlignment="1">
      <alignment wrapText="1"/>
    </xf>
    <xf numFmtId="0" fontId="6" fillId="0" borderId="0" xfId="0" applyFont="1" applyFill="1" applyBorder="1" applyAlignment="1">
      <alignment vertical="top" wrapText="1"/>
    </xf>
    <xf numFmtId="0" fontId="4" fillId="0" borderId="8" xfId="1" applyFont="1" applyFill="1" applyBorder="1" applyAlignment="1">
      <alignment horizontal="center"/>
    </xf>
    <xf numFmtId="3" fontId="4" fillId="0" borderId="8" xfId="1" quotePrefix="1" applyNumberFormat="1" applyFont="1" applyFill="1" applyBorder="1" applyAlignment="1">
      <alignment horizontal="right" wrapText="1"/>
    </xf>
    <xf numFmtId="3" fontId="3" fillId="0" borderId="0" xfId="1" applyNumberFormat="1" applyFont="1" applyFill="1" applyBorder="1"/>
    <xf numFmtId="0" fontId="6" fillId="0" borderId="0" xfId="1" applyFont="1" applyBorder="1"/>
    <xf numFmtId="0" fontId="28" fillId="0" borderId="0" xfId="1" applyFont="1"/>
    <xf numFmtId="0" fontId="4" fillId="0" borderId="0" xfId="0" applyFont="1" applyFill="1" applyBorder="1" applyAlignment="1">
      <alignment horizontal="center" vertical="center" wrapText="1"/>
    </xf>
    <xf numFmtId="0" fontId="3" fillId="0" borderId="12" xfId="1" applyFont="1" applyBorder="1"/>
    <xf numFmtId="0" fontId="25" fillId="0" borderId="0" xfId="0" applyFont="1" applyFill="1" applyAlignment="1">
      <alignment horizontal="left" vertical="top" wrapText="1"/>
    </xf>
    <xf numFmtId="0" fontId="3" fillId="0" borderId="8" xfId="1" applyFont="1" applyBorder="1"/>
    <xf numFmtId="0" fontId="3" fillId="0" borderId="9" xfId="1" applyFont="1" applyBorder="1"/>
    <xf numFmtId="0" fontId="3" fillId="0" borderId="7" xfId="1" applyFont="1" applyBorder="1"/>
    <xf numFmtId="0" fontId="6" fillId="0" borderId="10" xfId="0" applyFont="1" applyBorder="1" applyAlignment="1"/>
    <xf numFmtId="0" fontId="3" fillId="0" borderId="10" xfId="1" applyFont="1" applyBorder="1"/>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3" fillId="0" borderId="0" xfId="0" applyFont="1" applyBorder="1" applyAlignment="1">
      <alignment horizontal="left" vertical="center"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5" borderId="13" xfId="1" applyFont="1" applyFill="1" applyBorder="1" applyAlignment="1">
      <alignment horizontal="center" vertical="center" wrapText="1"/>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3"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0" borderId="0" xfId="0" applyFont="1" applyFill="1" applyAlignment="1">
      <alignment horizontal="left" vertical="top"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4000000}"/>
    <cellStyle name="Neutre 2" xfId="37" xr:uid="{00000000-0005-0000-0000-000025000000}"/>
    <cellStyle name="Normal" xfId="0" builtinId="0"/>
    <cellStyle name="Normal 10" xfId="1" xr:uid="{00000000-0005-0000-0000-000027000000}"/>
    <cellStyle name="Normal 23" xfId="2" xr:uid="{00000000-0005-0000-0000-000028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1</xdr:row>
      <xdr:rowOff>2888</xdr:rowOff>
    </xdr:to>
    <xdr:pic>
      <xdr:nvPicPr>
        <xdr:cNvPr id="5" name="Picture 4" descr="C:\Users\dkennedy\AppData\Local\Temp\Temp1_carb-logos.zip\CARB logos\JPEG\Horizontal\CARB_H_logo.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134470</xdr:colOff>
      <xdr:row>0</xdr:row>
      <xdr:rowOff>190500</xdr:rowOff>
    </xdr:from>
    <xdr:to>
      <xdr:col>0</xdr:col>
      <xdr:colOff>3508225</xdr:colOff>
      <xdr:row>1</xdr:row>
      <xdr:rowOff>24055</xdr:rowOff>
    </xdr:to>
    <xdr:pic>
      <xdr:nvPicPr>
        <xdr:cNvPr id="3" name="Picture 2" descr="C:\Users\dkennedy\AppData\Local\Temp\Temp1_carb-logos.zip\CARB logos\JPEG\Horizontal\CARB_H_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0" y="190500"/>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52"/>
  <sheetViews>
    <sheetView tabSelected="1" zoomScale="85" zoomScaleNormal="85" workbookViewId="0">
      <selection sqref="A1:K1"/>
    </sheetView>
  </sheetViews>
  <sheetFormatPr defaultColWidth="8.85546875" defaultRowHeight="15" x14ac:dyDescent="0.2"/>
  <cols>
    <col min="1" max="1" width="66.85546875" style="3" customWidth="1"/>
    <col min="2" max="2" width="15.42578125" style="3" customWidth="1"/>
    <col min="3" max="3" width="17.85546875" style="3" customWidth="1"/>
    <col min="4" max="4" width="22.28515625" style="3" customWidth="1"/>
    <col min="5" max="5" width="20" style="3" customWidth="1"/>
    <col min="6" max="6" width="29.140625" style="3" customWidth="1"/>
    <col min="7" max="7" width="17.42578125" style="3" customWidth="1"/>
    <col min="8" max="8" width="15.42578125" style="3" customWidth="1"/>
    <col min="9" max="9" width="23.7109375" style="3" customWidth="1"/>
    <col min="10" max="10" width="23.85546875" style="3" customWidth="1"/>
    <col min="11" max="11" width="17.42578125" style="3" customWidth="1"/>
    <col min="12" max="12" width="17.85546875" style="3" customWidth="1"/>
    <col min="13" max="13" width="8.85546875" style="3"/>
    <col min="14" max="14" width="11.42578125" style="3" bestFit="1" customWidth="1"/>
    <col min="15" max="15" width="11.140625" style="3" customWidth="1"/>
    <col min="16" max="16" width="11.42578125" style="3" bestFit="1" customWidth="1"/>
    <col min="17" max="16384" width="8.85546875" style="3"/>
  </cols>
  <sheetData>
    <row r="1" spans="1:14" ht="69.75" customHeight="1" x14ac:dyDescent="0.2">
      <c r="A1" s="78"/>
      <c r="B1" s="79"/>
      <c r="C1" s="79"/>
      <c r="D1" s="79"/>
      <c r="E1" s="79"/>
      <c r="F1" s="79"/>
      <c r="G1" s="79"/>
      <c r="H1" s="79"/>
      <c r="I1" s="79"/>
      <c r="J1" s="79"/>
      <c r="K1" s="80"/>
      <c r="L1" s="36"/>
      <c r="M1" s="36"/>
      <c r="N1" s="36"/>
    </row>
    <row r="2" spans="1:14" ht="23.25" customHeight="1" x14ac:dyDescent="0.2">
      <c r="A2" s="73" t="s">
        <v>66</v>
      </c>
      <c r="B2" s="17"/>
      <c r="C2" s="17"/>
      <c r="D2" s="17"/>
      <c r="E2" s="17"/>
      <c r="F2" s="17"/>
      <c r="G2" s="17"/>
      <c r="H2" s="17"/>
      <c r="I2" s="17"/>
      <c r="J2" s="17"/>
      <c r="K2" s="56"/>
      <c r="L2" s="36"/>
      <c r="M2" s="36"/>
      <c r="N2" s="36"/>
    </row>
    <row r="3" spans="1:14" ht="37.5" customHeight="1" x14ac:dyDescent="0.2">
      <c r="A3" s="81" t="s">
        <v>0</v>
      </c>
      <c r="B3" s="82"/>
      <c r="C3" s="82"/>
      <c r="D3" s="82"/>
      <c r="E3" s="82"/>
      <c r="F3" s="82"/>
      <c r="G3" s="82"/>
      <c r="H3" s="82"/>
      <c r="I3" s="82"/>
      <c r="J3" s="82"/>
      <c r="K3" s="83"/>
      <c r="L3" s="36"/>
      <c r="M3" s="36"/>
      <c r="N3" s="36"/>
    </row>
    <row r="4" spans="1:14" ht="97.5" customHeight="1" x14ac:dyDescent="0.2">
      <c r="A4" s="84" t="s">
        <v>69</v>
      </c>
      <c r="B4" s="85"/>
      <c r="C4" s="85"/>
      <c r="D4" s="85"/>
      <c r="E4" s="85"/>
      <c r="F4" s="85"/>
      <c r="G4" s="85"/>
      <c r="H4" s="85"/>
      <c r="I4" s="85"/>
      <c r="J4" s="85"/>
      <c r="K4" s="86"/>
      <c r="L4" s="36"/>
      <c r="M4" s="36"/>
      <c r="N4" s="36"/>
    </row>
    <row r="5" spans="1:14" ht="33.75" customHeight="1" x14ac:dyDescent="0.2">
      <c r="A5" s="87" t="s">
        <v>67</v>
      </c>
      <c r="B5" s="88"/>
      <c r="C5" s="88"/>
      <c r="D5" s="88"/>
      <c r="E5" s="88"/>
      <c r="F5" s="88"/>
      <c r="G5" s="88"/>
      <c r="H5" s="88"/>
      <c r="I5" s="88"/>
      <c r="J5" s="88"/>
      <c r="K5" s="89"/>
      <c r="L5" s="36"/>
      <c r="M5" s="36"/>
      <c r="N5" s="36"/>
    </row>
    <row r="6" spans="1:14" ht="15.75" x14ac:dyDescent="0.25">
      <c r="A6" s="1"/>
      <c r="B6" s="90" t="s">
        <v>1</v>
      </c>
      <c r="C6" s="91"/>
      <c r="D6" s="92"/>
      <c r="E6" s="90" t="s">
        <v>2</v>
      </c>
      <c r="F6" s="91"/>
      <c r="G6" s="91"/>
      <c r="H6" s="91"/>
      <c r="I6" s="91"/>
      <c r="J6" s="57"/>
      <c r="K6" s="2" t="s">
        <v>3</v>
      </c>
      <c r="L6" s="36"/>
      <c r="M6" s="36"/>
      <c r="N6" s="36"/>
    </row>
    <row r="7" spans="1:14" ht="63" x14ac:dyDescent="0.2">
      <c r="A7" s="4" t="s">
        <v>4</v>
      </c>
      <c r="B7" s="4" t="s">
        <v>5</v>
      </c>
      <c r="C7" s="4" t="s">
        <v>6</v>
      </c>
      <c r="D7" s="52" t="s">
        <v>42</v>
      </c>
      <c r="E7" s="35" t="s">
        <v>7</v>
      </c>
      <c r="F7" s="35" t="s">
        <v>8</v>
      </c>
      <c r="G7" s="53" t="s">
        <v>9</v>
      </c>
      <c r="H7" s="53" t="s">
        <v>10</v>
      </c>
      <c r="I7" s="35" t="s">
        <v>43</v>
      </c>
      <c r="J7" s="35" t="s">
        <v>63</v>
      </c>
      <c r="K7" s="18" t="s">
        <v>11</v>
      </c>
      <c r="L7" s="36"/>
      <c r="M7" s="36"/>
      <c r="N7" s="36"/>
    </row>
    <row r="8" spans="1:14" x14ac:dyDescent="0.2">
      <c r="A8" s="58" t="s">
        <v>44</v>
      </c>
      <c r="B8" s="38">
        <v>1268097</v>
      </c>
      <c r="C8" s="38">
        <v>2688</v>
      </c>
      <c r="D8" s="38">
        <v>0</v>
      </c>
      <c r="E8" s="38">
        <v>0</v>
      </c>
      <c r="F8" s="38">
        <v>0</v>
      </c>
      <c r="G8" s="38">
        <v>182864369</v>
      </c>
      <c r="H8" s="38">
        <v>0</v>
      </c>
      <c r="I8" s="38">
        <v>0</v>
      </c>
      <c r="J8" s="38">
        <v>4846</v>
      </c>
      <c r="K8" s="38">
        <v>184140000</v>
      </c>
      <c r="L8" s="36"/>
      <c r="M8" s="36"/>
      <c r="N8" s="10"/>
    </row>
    <row r="9" spans="1:14" x14ac:dyDescent="0.2">
      <c r="A9" s="58" t="s">
        <v>45</v>
      </c>
      <c r="B9" s="38">
        <v>2448765</v>
      </c>
      <c r="C9" s="38">
        <v>160496</v>
      </c>
      <c r="D9" s="38">
        <v>0</v>
      </c>
      <c r="E9" s="38">
        <v>0</v>
      </c>
      <c r="F9" s="38">
        <v>0</v>
      </c>
      <c r="G9" s="38">
        <v>178454614</v>
      </c>
      <c r="H9" s="38">
        <v>0</v>
      </c>
      <c r="I9" s="38">
        <v>7125</v>
      </c>
      <c r="J9" s="38">
        <v>0</v>
      </c>
      <c r="K9" s="38">
        <v>181071000</v>
      </c>
      <c r="L9" s="36"/>
      <c r="M9" s="36"/>
      <c r="N9" s="10"/>
    </row>
    <row r="10" spans="1:14" x14ac:dyDescent="0.2">
      <c r="A10" s="58" t="s">
        <v>46</v>
      </c>
      <c r="B10" s="38">
        <v>3944784</v>
      </c>
      <c r="C10" s="38">
        <v>1985719</v>
      </c>
      <c r="D10" s="38">
        <v>0</v>
      </c>
      <c r="E10" s="38">
        <v>241653</v>
      </c>
      <c r="F10" s="38">
        <v>0</v>
      </c>
      <c r="G10" s="38">
        <v>435156134</v>
      </c>
      <c r="H10" s="38">
        <v>0</v>
      </c>
      <c r="I10" s="38">
        <v>79710</v>
      </c>
      <c r="J10" s="38">
        <v>0</v>
      </c>
      <c r="K10" s="38">
        <v>441408000</v>
      </c>
      <c r="L10" s="36"/>
      <c r="M10" s="36"/>
      <c r="N10" s="10"/>
    </row>
    <row r="11" spans="1:14" x14ac:dyDescent="0.2">
      <c r="A11" s="58" t="s">
        <v>47</v>
      </c>
      <c r="B11" s="38">
        <v>18359724</v>
      </c>
      <c r="C11" s="38">
        <v>16339250</v>
      </c>
      <c r="D11" s="38">
        <v>0</v>
      </c>
      <c r="E11" s="38">
        <v>956000</v>
      </c>
      <c r="F11" s="38">
        <v>0</v>
      </c>
      <c r="G11" s="38">
        <v>362866294</v>
      </c>
      <c r="H11" s="38">
        <v>0</v>
      </c>
      <c r="I11" s="38">
        <v>20971641</v>
      </c>
      <c r="J11" s="38">
        <v>0</v>
      </c>
      <c r="K11" s="38">
        <v>419492909</v>
      </c>
      <c r="L11" s="36"/>
      <c r="M11" s="36"/>
      <c r="N11" s="10"/>
    </row>
    <row r="12" spans="1:14" x14ac:dyDescent="0.2">
      <c r="A12" s="58" t="s">
        <v>48</v>
      </c>
      <c r="B12" s="38">
        <v>34605790</v>
      </c>
      <c r="C12" s="38">
        <v>23471495</v>
      </c>
      <c r="D12" s="38">
        <v>0</v>
      </c>
      <c r="E12" s="38">
        <v>926000</v>
      </c>
      <c r="F12" s="38">
        <v>0</v>
      </c>
      <c r="G12" s="38">
        <v>347650583</v>
      </c>
      <c r="H12" s="38">
        <v>0</v>
      </c>
      <c r="I12" s="38">
        <v>16248243</v>
      </c>
      <c r="J12" s="38">
        <v>0</v>
      </c>
      <c r="K12" s="38">
        <v>422902111</v>
      </c>
      <c r="L12" s="36"/>
      <c r="M12" s="36"/>
      <c r="N12" s="10"/>
    </row>
    <row r="13" spans="1:14" x14ac:dyDescent="0.2">
      <c r="A13" s="58" t="s">
        <v>49</v>
      </c>
      <c r="B13" s="38">
        <v>92406924</v>
      </c>
      <c r="C13" s="38">
        <v>232559855</v>
      </c>
      <c r="D13" s="38">
        <v>0</v>
      </c>
      <c r="E13" s="38">
        <v>895750</v>
      </c>
      <c r="F13" s="38">
        <v>0</v>
      </c>
      <c r="G13" s="38">
        <v>68748384</v>
      </c>
      <c r="H13" s="38">
        <v>0</v>
      </c>
      <c r="I13" s="38">
        <v>376682</v>
      </c>
      <c r="J13" s="38">
        <v>0</v>
      </c>
      <c r="K13" s="38">
        <v>394987595</v>
      </c>
      <c r="L13" s="36"/>
      <c r="M13" s="36"/>
      <c r="N13" s="10"/>
    </row>
    <row r="14" spans="1:14" x14ac:dyDescent="0.2">
      <c r="A14" s="58" t="s">
        <v>50</v>
      </c>
      <c r="B14" s="38">
        <v>136999153</v>
      </c>
      <c r="C14" s="38">
        <v>229450849</v>
      </c>
      <c r="D14" s="38">
        <v>0</v>
      </c>
      <c r="E14" s="38">
        <v>865750</v>
      </c>
      <c r="F14" s="38">
        <v>34053</v>
      </c>
      <c r="G14" s="38">
        <v>6825897</v>
      </c>
      <c r="H14" s="38">
        <v>0</v>
      </c>
      <c r="I14" s="38">
        <v>693975</v>
      </c>
      <c r="J14" s="38">
        <v>0</v>
      </c>
      <c r="K14" s="38">
        <v>374869677</v>
      </c>
      <c r="L14" s="36"/>
      <c r="M14" s="36"/>
      <c r="N14" s="10"/>
    </row>
    <row r="15" spans="1:14" x14ac:dyDescent="0.2">
      <c r="A15" s="58" t="s">
        <v>51</v>
      </c>
      <c r="B15" s="38">
        <v>155747551</v>
      </c>
      <c r="C15" s="38">
        <v>175136761</v>
      </c>
      <c r="D15" s="38">
        <v>0</v>
      </c>
      <c r="E15" s="38">
        <v>835500</v>
      </c>
      <c r="F15" s="38">
        <v>31259542</v>
      </c>
      <c r="G15" s="38">
        <v>1246598</v>
      </c>
      <c r="H15" s="38">
        <v>0</v>
      </c>
      <c r="I15" s="38">
        <v>0</v>
      </c>
      <c r="J15" s="38">
        <v>0</v>
      </c>
      <c r="K15" s="38">
        <v>364225952</v>
      </c>
      <c r="L15" s="36"/>
      <c r="M15" s="36"/>
      <c r="N15" s="10"/>
    </row>
    <row r="16" spans="1:14" x14ac:dyDescent="0.2">
      <c r="A16" s="58" t="s">
        <v>52</v>
      </c>
      <c r="B16" s="38">
        <v>155920909</v>
      </c>
      <c r="C16" s="38">
        <v>84563874</v>
      </c>
      <c r="D16" s="38">
        <v>22031809</v>
      </c>
      <c r="E16" s="38">
        <v>0</v>
      </c>
      <c r="F16" s="38">
        <v>99755817</v>
      </c>
      <c r="G16" s="38">
        <v>2196014</v>
      </c>
      <c r="H16" s="38">
        <v>0</v>
      </c>
      <c r="I16" s="38">
        <v>0</v>
      </c>
      <c r="J16" s="38">
        <v>0</v>
      </c>
      <c r="K16" s="38">
        <v>364468423</v>
      </c>
      <c r="L16" s="36"/>
      <c r="M16" s="36"/>
      <c r="N16" s="10"/>
    </row>
    <row r="17" spans="1:14" x14ac:dyDescent="0.2">
      <c r="A17" s="58" t="s">
        <v>53</v>
      </c>
      <c r="B17" s="38">
        <v>33097000</v>
      </c>
      <c r="C17" s="38">
        <v>0</v>
      </c>
      <c r="D17" s="38">
        <v>0</v>
      </c>
      <c r="E17" s="38">
        <v>0</v>
      </c>
      <c r="F17" s="38">
        <v>308716063</v>
      </c>
      <c r="G17" s="38">
        <v>5973537</v>
      </c>
      <c r="H17" s="38">
        <v>0</v>
      </c>
      <c r="I17" s="38">
        <v>0</v>
      </c>
      <c r="J17" s="38">
        <v>0</v>
      </c>
      <c r="K17" s="38">
        <v>347786600</v>
      </c>
      <c r="L17" s="36"/>
      <c r="M17" s="36"/>
      <c r="N17" s="10"/>
    </row>
    <row r="18" spans="1:14" x14ac:dyDescent="0.2">
      <c r="A18" s="58" t="s">
        <v>54</v>
      </c>
      <c r="B18" s="38">
        <v>27779750</v>
      </c>
      <c r="C18" s="38">
        <v>0</v>
      </c>
      <c r="D18" s="38">
        <v>0</v>
      </c>
      <c r="E18" s="38">
        <v>0</v>
      </c>
      <c r="F18" s="38">
        <v>305318156</v>
      </c>
      <c r="G18" s="38">
        <v>1307894</v>
      </c>
      <c r="H18" s="38">
        <v>0</v>
      </c>
      <c r="I18" s="38">
        <v>0</v>
      </c>
      <c r="J18" s="38">
        <v>0</v>
      </c>
      <c r="K18" s="38">
        <v>334405800</v>
      </c>
      <c r="L18" s="36"/>
      <c r="M18" s="36"/>
      <c r="N18" s="10"/>
    </row>
    <row r="19" spans="1:14" x14ac:dyDescent="0.2">
      <c r="A19" s="58" t="s">
        <v>55</v>
      </c>
      <c r="B19" s="38">
        <v>16612500</v>
      </c>
      <c r="C19" s="38">
        <v>0</v>
      </c>
      <c r="D19" s="38">
        <v>0</v>
      </c>
      <c r="E19" s="38">
        <v>0</v>
      </c>
      <c r="F19" s="38">
        <v>303168821</v>
      </c>
      <c r="G19" s="38">
        <v>1134079</v>
      </c>
      <c r="H19" s="38">
        <v>0</v>
      </c>
      <c r="I19" s="38">
        <v>0</v>
      </c>
      <c r="J19" s="38">
        <v>0</v>
      </c>
      <c r="K19" s="38">
        <v>320915400</v>
      </c>
      <c r="L19" s="36"/>
      <c r="M19" s="36"/>
      <c r="N19" s="10"/>
    </row>
    <row r="20" spans="1:14" x14ac:dyDescent="0.2">
      <c r="A20" s="58" t="s">
        <v>56</v>
      </c>
      <c r="B20" s="38">
        <v>0</v>
      </c>
      <c r="C20" s="38">
        <v>0</v>
      </c>
      <c r="D20" s="38">
        <v>0</v>
      </c>
      <c r="E20" s="38">
        <v>0</v>
      </c>
      <c r="F20" s="38">
        <v>306490921</v>
      </c>
      <c r="G20" s="38">
        <v>1134079</v>
      </c>
      <c r="H20" s="38">
        <v>0</v>
      </c>
      <c r="I20" s="38">
        <v>0</v>
      </c>
      <c r="J20" s="38">
        <v>0</v>
      </c>
      <c r="K20" s="38">
        <v>307625000</v>
      </c>
      <c r="L20" s="36"/>
      <c r="M20" s="36"/>
      <c r="N20" s="10"/>
    </row>
    <row r="21" spans="1:14" x14ac:dyDescent="0.2">
      <c r="A21" s="58" t="s">
        <v>57</v>
      </c>
      <c r="B21" s="38">
        <v>0</v>
      </c>
      <c r="C21" s="38">
        <v>0</v>
      </c>
      <c r="D21" s="38">
        <v>0</v>
      </c>
      <c r="E21" s="38">
        <v>0</v>
      </c>
      <c r="F21" s="38">
        <v>293010121</v>
      </c>
      <c r="G21" s="38">
        <v>1134079</v>
      </c>
      <c r="H21" s="38">
        <v>0</v>
      </c>
      <c r="I21" s="38">
        <v>0</v>
      </c>
      <c r="J21" s="38">
        <v>0</v>
      </c>
      <c r="K21" s="38">
        <v>294144200</v>
      </c>
      <c r="L21" s="36"/>
      <c r="M21" s="36"/>
      <c r="N21" s="10"/>
    </row>
    <row r="22" spans="1:14" x14ac:dyDescent="0.2">
      <c r="A22" s="58" t="s">
        <v>58</v>
      </c>
      <c r="B22" s="38">
        <v>0</v>
      </c>
      <c r="C22" s="38">
        <v>0</v>
      </c>
      <c r="D22" s="38">
        <v>0</v>
      </c>
      <c r="E22" s="38">
        <v>0</v>
      </c>
      <c r="F22" s="38">
        <v>279619721</v>
      </c>
      <c r="G22" s="38">
        <v>1134079</v>
      </c>
      <c r="H22" s="38">
        <v>0</v>
      </c>
      <c r="I22" s="38">
        <v>0</v>
      </c>
      <c r="J22" s="38">
        <v>0</v>
      </c>
      <c r="K22" s="38">
        <v>280753800</v>
      </c>
      <c r="L22" s="36"/>
      <c r="M22" s="36"/>
      <c r="N22" s="10"/>
    </row>
    <row r="23" spans="1:14" x14ac:dyDescent="0.2">
      <c r="A23" s="58" t="s">
        <v>59</v>
      </c>
      <c r="B23" s="38">
        <v>0</v>
      </c>
      <c r="C23" s="38">
        <v>0</v>
      </c>
      <c r="D23" s="38">
        <v>0</v>
      </c>
      <c r="E23" s="38">
        <v>0</v>
      </c>
      <c r="F23" s="38">
        <v>266338921</v>
      </c>
      <c r="G23" s="38">
        <v>1134079</v>
      </c>
      <c r="H23" s="38">
        <v>0</v>
      </c>
      <c r="I23" s="38">
        <v>0</v>
      </c>
      <c r="J23" s="38">
        <v>0</v>
      </c>
      <c r="K23" s="38">
        <v>267473000</v>
      </c>
      <c r="L23" s="36"/>
      <c r="M23" s="36"/>
      <c r="N23" s="10"/>
    </row>
    <row r="24" spans="1:14" x14ac:dyDescent="0.2">
      <c r="A24" s="58" t="s">
        <v>60</v>
      </c>
      <c r="B24" s="38">
        <v>0</v>
      </c>
      <c r="C24" s="38">
        <v>0</v>
      </c>
      <c r="D24" s="38">
        <v>0</v>
      </c>
      <c r="E24" s="38">
        <v>0</v>
      </c>
      <c r="F24" s="38">
        <v>252848521</v>
      </c>
      <c r="G24" s="38">
        <v>1134079</v>
      </c>
      <c r="H24" s="38">
        <v>0</v>
      </c>
      <c r="I24" s="38">
        <v>0</v>
      </c>
      <c r="J24" s="38">
        <v>0</v>
      </c>
      <c r="K24" s="38">
        <v>253982600</v>
      </c>
      <c r="L24" s="36"/>
      <c r="M24" s="36"/>
      <c r="N24" s="10"/>
    </row>
    <row r="25" spans="1:14" x14ac:dyDescent="0.2">
      <c r="A25" s="58" t="s">
        <v>61</v>
      </c>
      <c r="B25" s="38">
        <v>0</v>
      </c>
      <c r="C25" s="38">
        <v>0</v>
      </c>
      <c r="D25" s="38">
        <v>0</v>
      </c>
      <c r="E25" s="38">
        <v>0</v>
      </c>
      <c r="F25" s="38">
        <v>239467721</v>
      </c>
      <c r="G25" s="38">
        <v>1134079</v>
      </c>
      <c r="H25" s="38">
        <v>0</v>
      </c>
      <c r="I25" s="38">
        <v>0</v>
      </c>
      <c r="J25" s="38">
        <v>0</v>
      </c>
      <c r="K25" s="38">
        <v>240601800</v>
      </c>
      <c r="L25" s="36"/>
      <c r="M25" s="36"/>
      <c r="N25" s="10"/>
    </row>
    <row r="26" spans="1:14" x14ac:dyDescent="0.2">
      <c r="A26" s="19" t="s">
        <v>12</v>
      </c>
      <c r="B26" s="38">
        <v>19221</v>
      </c>
      <c r="C26" s="38">
        <v>0</v>
      </c>
      <c r="D26" s="38">
        <v>0</v>
      </c>
      <c r="E26" s="38">
        <v>0</v>
      </c>
      <c r="F26" s="38">
        <v>0</v>
      </c>
      <c r="G26" s="38">
        <v>2020805</v>
      </c>
      <c r="H26" s="38">
        <v>0</v>
      </c>
      <c r="I26" s="38">
        <v>0</v>
      </c>
      <c r="J26" s="38">
        <v>0</v>
      </c>
      <c r="K26" s="38">
        <v>2040026</v>
      </c>
      <c r="L26" s="36"/>
      <c r="M26" s="36"/>
      <c r="N26" s="10"/>
    </row>
    <row r="27" spans="1:14" s="36" customFormat="1" x14ac:dyDescent="0.2">
      <c r="A27" s="19" t="s">
        <v>13</v>
      </c>
      <c r="B27" s="38">
        <v>38317</v>
      </c>
      <c r="C27" s="38">
        <v>0</v>
      </c>
      <c r="D27" s="38">
        <v>0</v>
      </c>
      <c r="E27" s="38">
        <v>0</v>
      </c>
      <c r="F27" s="38">
        <v>0</v>
      </c>
      <c r="G27" s="38">
        <v>1262137</v>
      </c>
      <c r="H27" s="38">
        <v>0</v>
      </c>
      <c r="I27" s="38">
        <v>235522646</v>
      </c>
      <c r="J27" s="38">
        <v>0</v>
      </c>
      <c r="K27" s="38">
        <v>236823100</v>
      </c>
      <c r="N27" s="10"/>
    </row>
    <row r="28" spans="1:14" s="16" customFormat="1" x14ac:dyDescent="0.2">
      <c r="A28" s="19" t="s">
        <v>14</v>
      </c>
      <c r="B28" s="38">
        <v>0</v>
      </c>
      <c r="C28" s="38">
        <v>0</v>
      </c>
      <c r="D28" s="38">
        <v>0</v>
      </c>
      <c r="E28" s="38">
        <v>0</v>
      </c>
      <c r="F28" s="38">
        <v>0</v>
      </c>
      <c r="G28" s="38">
        <v>0</v>
      </c>
      <c r="H28" s="38">
        <v>0</v>
      </c>
      <c r="I28" s="54">
        <v>0</v>
      </c>
      <c r="J28" s="38">
        <v>0</v>
      </c>
      <c r="K28" s="38">
        <v>0</v>
      </c>
      <c r="N28" s="15"/>
    </row>
    <row r="29" spans="1:14" ht="15.75" x14ac:dyDescent="0.25">
      <c r="A29" s="20" t="s">
        <v>15</v>
      </c>
      <c r="B29" s="21">
        <f t="shared" ref="B29:J29" si="0">SUM(B8:B28)</f>
        <v>679248485</v>
      </c>
      <c r="C29" s="21">
        <f t="shared" si="0"/>
        <v>763670987</v>
      </c>
      <c r="D29" s="21">
        <f t="shared" si="0"/>
        <v>22031809</v>
      </c>
      <c r="E29" s="21">
        <f t="shared" si="0"/>
        <v>4720653</v>
      </c>
      <c r="F29" s="21">
        <f t="shared" si="0"/>
        <v>2686028378</v>
      </c>
      <c r="G29" s="21">
        <f t="shared" si="0"/>
        <v>1604511813</v>
      </c>
      <c r="H29" s="21">
        <f t="shared" si="0"/>
        <v>0</v>
      </c>
      <c r="I29" s="21">
        <f t="shared" si="0"/>
        <v>273900022</v>
      </c>
      <c r="J29" s="21">
        <f t="shared" si="0"/>
        <v>4846</v>
      </c>
      <c r="K29" s="21">
        <f>SUM(K8:K27)</f>
        <v>6034116993</v>
      </c>
      <c r="L29" s="36"/>
      <c r="M29" s="36"/>
      <c r="N29" s="10"/>
    </row>
    <row r="30" spans="1:14" ht="15.75" x14ac:dyDescent="0.25">
      <c r="A30" s="22" t="s">
        <v>16</v>
      </c>
      <c r="B30" s="23"/>
      <c r="C30" s="23"/>
      <c r="D30" s="23"/>
      <c r="E30" s="23"/>
      <c r="F30" s="23"/>
      <c r="G30" s="9"/>
      <c r="H30" s="9"/>
      <c r="I30" s="9"/>
      <c r="J30" s="9"/>
      <c r="K30" s="9"/>
      <c r="L30" s="36"/>
      <c r="M30" s="36"/>
      <c r="N30" s="36"/>
    </row>
    <row r="31" spans="1:14" x14ac:dyDescent="0.2">
      <c r="A31" s="24" t="s">
        <v>65</v>
      </c>
      <c r="B31" s="8">
        <v>77383958</v>
      </c>
      <c r="C31" s="8">
        <v>8011431</v>
      </c>
      <c r="D31" s="8">
        <v>0</v>
      </c>
      <c r="E31" s="8">
        <v>0</v>
      </c>
      <c r="F31" s="8">
        <v>163743</v>
      </c>
      <c r="G31" s="8">
        <v>67428923</v>
      </c>
      <c r="H31" s="8">
        <v>0</v>
      </c>
      <c r="I31" s="8">
        <v>0</v>
      </c>
      <c r="J31" s="8">
        <v>28578968</v>
      </c>
      <c r="K31" s="9">
        <v>181567023</v>
      </c>
      <c r="L31" s="36"/>
      <c r="M31" s="36"/>
      <c r="N31" s="36"/>
    </row>
    <row r="32" spans="1:14" ht="16.5" customHeight="1" x14ac:dyDescent="0.2">
      <c r="A32" s="25" t="s">
        <v>17</v>
      </c>
      <c r="B32" s="8">
        <v>0</v>
      </c>
      <c r="C32" s="8">
        <v>0</v>
      </c>
      <c r="D32" s="8">
        <v>0</v>
      </c>
      <c r="E32" s="8">
        <v>0</v>
      </c>
      <c r="F32" s="8">
        <v>0</v>
      </c>
      <c r="G32" s="8">
        <v>0</v>
      </c>
      <c r="H32" s="8">
        <v>0</v>
      </c>
      <c r="I32" s="8">
        <v>0</v>
      </c>
      <c r="J32" s="8">
        <v>0</v>
      </c>
      <c r="K32" s="9">
        <v>0</v>
      </c>
      <c r="L32" s="36"/>
      <c r="M32" s="36"/>
      <c r="N32" s="36"/>
    </row>
    <row r="33" spans="1:16" ht="15.75" x14ac:dyDescent="0.25">
      <c r="A33" s="26" t="s">
        <v>18</v>
      </c>
      <c r="B33" s="8">
        <v>5018892</v>
      </c>
      <c r="C33" s="8">
        <v>1266853</v>
      </c>
      <c r="D33" s="8">
        <v>0</v>
      </c>
      <c r="E33" s="8">
        <v>0</v>
      </c>
      <c r="F33" s="8">
        <v>0</v>
      </c>
      <c r="G33" s="8">
        <v>17238399</v>
      </c>
      <c r="H33" s="8">
        <v>88955</v>
      </c>
      <c r="I33" s="8">
        <v>0</v>
      </c>
      <c r="J33" s="8">
        <v>0</v>
      </c>
      <c r="K33" s="9">
        <v>23613099</v>
      </c>
      <c r="L33" s="36"/>
      <c r="M33" s="36"/>
      <c r="N33" s="10"/>
      <c r="O33" s="27"/>
      <c r="P33" s="10"/>
    </row>
    <row r="34" spans="1:16" x14ac:dyDescent="0.2">
      <c r="A34" s="26" t="s">
        <v>19</v>
      </c>
      <c r="B34" s="8">
        <v>2800375</v>
      </c>
      <c r="C34" s="8">
        <v>204562</v>
      </c>
      <c r="D34" s="8">
        <v>0</v>
      </c>
      <c r="E34" s="8">
        <v>0</v>
      </c>
      <c r="F34" s="8">
        <v>25026</v>
      </c>
      <c r="G34" s="8">
        <v>4870873</v>
      </c>
      <c r="H34" s="8">
        <v>24229</v>
      </c>
      <c r="I34" s="8">
        <v>0</v>
      </c>
      <c r="J34" s="8">
        <v>0</v>
      </c>
      <c r="K34" s="9">
        <v>7925065</v>
      </c>
      <c r="L34" s="36"/>
      <c r="M34" s="36"/>
      <c r="N34" s="36"/>
      <c r="O34" s="36"/>
      <c r="P34" s="36"/>
    </row>
    <row r="35" spans="1:16" x14ac:dyDescent="0.2">
      <c r="A35" s="26" t="s">
        <v>20</v>
      </c>
      <c r="B35" s="8">
        <v>2953865</v>
      </c>
      <c r="C35" s="8">
        <v>126701</v>
      </c>
      <c r="D35" s="8">
        <v>0</v>
      </c>
      <c r="E35" s="8">
        <v>0</v>
      </c>
      <c r="F35" s="8">
        <v>0</v>
      </c>
      <c r="G35" s="8">
        <v>4861367</v>
      </c>
      <c r="H35" s="8">
        <v>0</v>
      </c>
      <c r="I35" s="8">
        <v>0</v>
      </c>
      <c r="J35" s="8">
        <v>0</v>
      </c>
      <c r="K35" s="9">
        <v>7941933</v>
      </c>
      <c r="L35" s="36"/>
      <c r="M35" s="36"/>
      <c r="N35" s="36"/>
      <c r="O35" s="36"/>
      <c r="P35" s="36"/>
    </row>
    <row r="36" spans="1:16" x14ac:dyDescent="0.2">
      <c r="A36" s="26" t="s">
        <v>21</v>
      </c>
      <c r="B36" s="8">
        <v>0</v>
      </c>
      <c r="C36" s="8">
        <v>0</v>
      </c>
      <c r="D36" s="8">
        <v>0</v>
      </c>
      <c r="E36" s="8">
        <v>0</v>
      </c>
      <c r="F36" s="8">
        <v>0</v>
      </c>
      <c r="G36" s="8">
        <v>0</v>
      </c>
      <c r="H36" s="8">
        <v>0</v>
      </c>
      <c r="I36" s="8">
        <v>0</v>
      </c>
      <c r="J36" s="8">
        <v>0</v>
      </c>
      <c r="K36" s="9">
        <v>0</v>
      </c>
      <c r="L36" s="36"/>
      <c r="M36" s="36"/>
      <c r="N36" s="36"/>
      <c r="O36" s="36"/>
      <c r="P36" s="36"/>
    </row>
    <row r="37" spans="1:16" x14ac:dyDescent="0.2">
      <c r="A37" s="28"/>
      <c r="B37" s="8"/>
      <c r="C37" s="8"/>
      <c r="D37" s="8"/>
      <c r="E37" s="8"/>
      <c r="F37" s="8"/>
      <c r="G37" s="8"/>
      <c r="H37" s="8"/>
      <c r="I37" s="8"/>
      <c r="J37" s="8"/>
      <c r="K37" s="9"/>
      <c r="L37" s="36"/>
      <c r="M37" s="36"/>
      <c r="N37" s="36"/>
      <c r="O37" s="36"/>
      <c r="P37" s="36"/>
    </row>
    <row r="38" spans="1:16" ht="15.75" x14ac:dyDescent="0.25">
      <c r="A38" s="29" t="s">
        <v>22</v>
      </c>
      <c r="B38" s="8"/>
      <c r="C38" s="8"/>
      <c r="D38" s="8"/>
      <c r="E38" s="8"/>
      <c r="F38" s="8"/>
      <c r="G38" s="8"/>
      <c r="H38" s="8"/>
      <c r="I38" s="8"/>
      <c r="J38" s="8"/>
      <c r="K38" s="9"/>
      <c r="L38" s="36"/>
      <c r="M38" s="36"/>
      <c r="N38" s="36"/>
      <c r="O38" s="36"/>
      <c r="P38" s="36"/>
    </row>
    <row r="39" spans="1:16" x14ac:dyDescent="0.2">
      <c r="A39" s="26" t="s">
        <v>23</v>
      </c>
      <c r="B39" s="8">
        <v>91304</v>
      </c>
      <c r="C39" s="8">
        <v>0</v>
      </c>
      <c r="D39" s="8">
        <v>0</v>
      </c>
      <c r="E39" s="8">
        <v>0</v>
      </c>
      <c r="F39" s="8">
        <v>0</v>
      </c>
      <c r="G39" s="8">
        <v>474961</v>
      </c>
      <c r="H39" s="8">
        <v>0</v>
      </c>
      <c r="I39" s="8">
        <v>0</v>
      </c>
      <c r="J39" s="8">
        <v>12520</v>
      </c>
      <c r="K39" s="9">
        <v>578785</v>
      </c>
      <c r="L39" s="36"/>
      <c r="M39" s="36"/>
      <c r="N39" s="36"/>
      <c r="O39" s="36"/>
      <c r="P39" s="36"/>
    </row>
    <row r="40" spans="1:16" x14ac:dyDescent="0.2">
      <c r="A40" s="26" t="s">
        <v>24</v>
      </c>
      <c r="B40" s="30">
        <v>349004</v>
      </c>
      <c r="C40" s="8">
        <v>1</v>
      </c>
      <c r="D40" s="8">
        <v>0</v>
      </c>
      <c r="E40" s="8">
        <v>0</v>
      </c>
      <c r="F40" s="8">
        <v>0</v>
      </c>
      <c r="G40" s="8">
        <v>110370</v>
      </c>
      <c r="H40" s="8">
        <v>0</v>
      </c>
      <c r="I40" s="8">
        <v>0</v>
      </c>
      <c r="J40" s="8">
        <v>14240</v>
      </c>
      <c r="K40" s="9">
        <v>473615</v>
      </c>
      <c r="L40" s="36"/>
      <c r="M40" s="36"/>
      <c r="N40" s="36"/>
      <c r="O40" s="36"/>
      <c r="P40" s="36"/>
    </row>
    <row r="41" spans="1:16" ht="15.75" x14ac:dyDescent="0.25">
      <c r="A41" s="20" t="s">
        <v>25</v>
      </c>
      <c r="B41" s="31">
        <f t="shared" ref="B41:K41" si="1">SUM(B31:B40)</f>
        <v>88597398</v>
      </c>
      <c r="C41" s="31">
        <f t="shared" si="1"/>
        <v>9609548</v>
      </c>
      <c r="D41" s="31">
        <f t="shared" si="1"/>
        <v>0</v>
      </c>
      <c r="E41" s="31">
        <f t="shared" si="1"/>
        <v>0</v>
      </c>
      <c r="F41" s="31">
        <f t="shared" si="1"/>
        <v>188769</v>
      </c>
      <c r="G41" s="31">
        <f t="shared" si="1"/>
        <v>94984893</v>
      </c>
      <c r="H41" s="31">
        <f t="shared" si="1"/>
        <v>113184</v>
      </c>
      <c r="I41" s="31">
        <f t="shared" si="1"/>
        <v>0</v>
      </c>
      <c r="J41" s="31">
        <f t="shared" si="1"/>
        <v>28605728</v>
      </c>
      <c r="K41" s="31">
        <f t="shared" si="1"/>
        <v>222099520</v>
      </c>
      <c r="L41" s="36"/>
      <c r="M41" s="36"/>
      <c r="N41" s="36"/>
      <c r="O41" s="36"/>
      <c r="P41" s="36"/>
    </row>
    <row r="42" spans="1:16" ht="8.25" customHeight="1" x14ac:dyDescent="0.2">
      <c r="A42" s="32"/>
      <c r="B42" s="33"/>
      <c r="C42" s="33"/>
      <c r="D42" s="33"/>
      <c r="E42" s="33"/>
      <c r="F42" s="33"/>
      <c r="G42" s="34"/>
      <c r="H42" s="34"/>
      <c r="I42" s="34"/>
      <c r="J42" s="34"/>
      <c r="K42" s="60"/>
      <c r="L42" s="36"/>
      <c r="M42" s="36"/>
      <c r="N42" s="36"/>
      <c r="O42" s="36"/>
      <c r="P42" s="36"/>
    </row>
    <row r="43" spans="1:16" ht="15.75" x14ac:dyDescent="0.25">
      <c r="A43" s="11" t="s">
        <v>26</v>
      </c>
      <c r="B43" s="12">
        <f t="shared" ref="B43:K43" si="2">B29+B41</f>
        <v>767845883</v>
      </c>
      <c r="C43" s="12">
        <f t="shared" si="2"/>
        <v>773280535</v>
      </c>
      <c r="D43" s="12">
        <f t="shared" si="2"/>
        <v>22031809</v>
      </c>
      <c r="E43" s="12">
        <f t="shared" si="2"/>
        <v>4720653</v>
      </c>
      <c r="F43" s="12">
        <f t="shared" si="2"/>
        <v>2686217147</v>
      </c>
      <c r="G43" s="12">
        <f t="shared" si="2"/>
        <v>1699496706</v>
      </c>
      <c r="H43" s="12">
        <f t="shared" si="2"/>
        <v>113184</v>
      </c>
      <c r="I43" s="12">
        <f t="shared" si="2"/>
        <v>273900022</v>
      </c>
      <c r="J43" s="12">
        <f t="shared" si="2"/>
        <v>28610574</v>
      </c>
      <c r="K43" s="12">
        <f t="shared" si="2"/>
        <v>6256216513</v>
      </c>
      <c r="L43" s="36"/>
      <c r="M43" s="36"/>
      <c r="N43" s="36"/>
      <c r="O43" s="36"/>
      <c r="P43" s="36"/>
    </row>
    <row r="44" spans="1:16" s="16" customFormat="1" ht="15.75" x14ac:dyDescent="0.25">
      <c r="A44" s="62"/>
      <c r="B44" s="63"/>
      <c r="C44" s="63"/>
      <c r="D44" s="63"/>
      <c r="E44" s="63"/>
      <c r="F44" s="63"/>
      <c r="G44" s="63"/>
      <c r="H44" s="63"/>
      <c r="I44" s="63"/>
      <c r="J44" s="63"/>
      <c r="K44" s="63"/>
      <c r="L44" s="64"/>
    </row>
    <row r="45" spans="1:16" ht="65.25" customHeight="1" x14ac:dyDescent="0.2">
      <c r="A45" s="76" t="s">
        <v>40</v>
      </c>
      <c r="B45" s="76"/>
      <c r="C45" s="76"/>
      <c r="D45" s="76"/>
      <c r="E45" s="76"/>
      <c r="F45" s="76"/>
      <c r="G45" s="76"/>
      <c r="H45" s="76"/>
      <c r="I45" s="76"/>
      <c r="J45" s="76"/>
      <c r="K45" s="76"/>
      <c r="L45" s="59"/>
      <c r="M45" s="36"/>
      <c r="N45" s="36"/>
      <c r="O45" s="36"/>
      <c r="P45" s="36"/>
    </row>
    <row r="46" spans="1:16" ht="19.5" customHeight="1" x14ac:dyDescent="0.2">
      <c r="A46" s="77" t="s">
        <v>27</v>
      </c>
      <c r="B46" s="77"/>
      <c r="C46" s="77"/>
      <c r="D46" s="77"/>
      <c r="E46" s="77"/>
      <c r="F46" s="77"/>
      <c r="G46" s="77"/>
      <c r="H46" s="77"/>
      <c r="I46" s="77"/>
      <c r="J46" s="77"/>
      <c r="K46" s="77"/>
      <c r="L46" s="59"/>
      <c r="M46" s="36"/>
      <c r="N46" s="36"/>
      <c r="O46" s="36"/>
      <c r="P46" s="36"/>
    </row>
    <row r="47" spans="1:16" x14ac:dyDescent="0.2">
      <c r="A47" s="59"/>
      <c r="B47" s="59"/>
      <c r="C47" s="59"/>
      <c r="D47" s="59"/>
      <c r="E47" s="59"/>
      <c r="F47" s="59"/>
      <c r="G47" s="59"/>
      <c r="H47" s="59"/>
      <c r="I47" s="59"/>
      <c r="J47" s="59"/>
      <c r="K47" s="59"/>
      <c r="L47" s="59"/>
    </row>
    <row r="48" spans="1:16" s="46" customFormat="1" ht="33" customHeight="1" x14ac:dyDescent="0.2">
      <c r="A48" s="75" t="s">
        <v>28</v>
      </c>
      <c r="B48" s="75"/>
      <c r="C48" s="75"/>
      <c r="D48" s="75"/>
      <c r="E48" s="75"/>
      <c r="F48" s="75"/>
      <c r="G48" s="75"/>
      <c r="H48" s="75"/>
      <c r="I48" s="75"/>
      <c r="J48" s="75"/>
      <c r="K48" s="75"/>
      <c r="L48" s="65"/>
    </row>
    <row r="49" spans="1:12" s="46" customFormat="1" ht="15" customHeight="1" x14ac:dyDescent="0.2">
      <c r="A49" s="61"/>
      <c r="B49" s="61"/>
      <c r="C49" s="61"/>
      <c r="D49" s="61"/>
      <c r="E49" s="61"/>
      <c r="F49" s="61"/>
      <c r="G49" s="61"/>
      <c r="H49" s="61"/>
      <c r="I49" s="61"/>
      <c r="J49" s="61"/>
      <c r="K49" s="61"/>
      <c r="L49" s="65"/>
    </row>
    <row r="50" spans="1:12" s="46" customFormat="1" ht="33" customHeight="1" x14ac:dyDescent="0.2">
      <c r="A50" s="75" t="s">
        <v>62</v>
      </c>
      <c r="B50" s="75"/>
      <c r="C50" s="75"/>
      <c r="D50" s="75"/>
      <c r="E50" s="75"/>
      <c r="F50" s="75"/>
      <c r="G50" s="75"/>
      <c r="H50" s="75"/>
      <c r="I50" s="75"/>
      <c r="J50" s="75"/>
      <c r="K50" s="75"/>
      <c r="L50" s="65"/>
    </row>
    <row r="51" spans="1:12" x14ac:dyDescent="0.2">
      <c r="A51" s="46" t="s">
        <v>39</v>
      </c>
      <c r="B51" s="36"/>
      <c r="C51" s="36"/>
      <c r="D51" s="36"/>
      <c r="E51" s="36"/>
      <c r="F51" s="36"/>
      <c r="G51" s="36"/>
      <c r="H51" s="36"/>
      <c r="I51" s="36"/>
      <c r="J51" s="36"/>
      <c r="K51" s="36"/>
      <c r="L51" s="59"/>
    </row>
    <row r="52" spans="1:12" x14ac:dyDescent="0.2">
      <c r="A52" s="46" t="s">
        <v>64</v>
      </c>
      <c r="B52" s="66" t="s">
        <v>68</v>
      </c>
    </row>
  </sheetData>
  <sheetProtection sheet="1" objects="1" scenarios="1"/>
  <mergeCells count="10">
    <mergeCell ref="A50:K50"/>
    <mergeCell ref="A48:K48"/>
    <mergeCell ref="A45:K45"/>
    <mergeCell ref="A46:K46"/>
    <mergeCell ref="A1:K1"/>
    <mergeCell ref="A3:K3"/>
    <mergeCell ref="A4:K4"/>
    <mergeCell ref="A5:K5"/>
    <mergeCell ref="B6:D6"/>
    <mergeCell ref="E6:I6"/>
  </mergeCells>
  <printOptions horizontalCentered="1" verticalCentered="1"/>
  <pageMargins left="0.7" right="0.7" top="0.75" bottom="0.75" header="0.3" footer="0.3"/>
  <pageSetup scale="45" orientation="landscape" r:id="rId1"/>
  <ignoredErrors>
    <ignoredError sqref="A25 A8:A24" numberStoredAsText="1"/>
    <ignoredError sqref="I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zoomScale="85" zoomScaleNormal="85" workbookViewId="0">
      <selection activeCell="D33" sqref="D33"/>
    </sheetView>
  </sheetViews>
  <sheetFormatPr defaultColWidth="8.85546875" defaultRowHeight="15" x14ac:dyDescent="0.2"/>
  <cols>
    <col min="1" max="1" width="63.140625" style="3" customWidth="1"/>
    <col min="2" max="3" width="13.5703125" style="36" customWidth="1"/>
    <col min="4" max="4" width="22" style="36" customWidth="1"/>
    <col min="5" max="7" width="13.5703125" style="3" customWidth="1"/>
    <col min="8" max="8" width="18.28515625" style="3" customWidth="1"/>
    <col min="9" max="9" width="17.85546875" style="3" customWidth="1"/>
    <col min="10" max="10" width="14.140625" style="3" bestFit="1" customWidth="1"/>
    <col min="11" max="11" width="11.42578125" style="3" bestFit="1" customWidth="1"/>
    <col min="12" max="12" width="11.140625" style="3" customWidth="1"/>
    <col min="13" max="13" width="11.42578125" style="3" bestFit="1" customWidth="1"/>
    <col min="14" max="16384" width="8.85546875" style="3"/>
  </cols>
  <sheetData>
    <row r="1" spans="1:13" s="36" customFormat="1" ht="69.75" customHeight="1" x14ac:dyDescent="0.2">
      <c r="A1" s="72"/>
      <c r="B1" s="70"/>
      <c r="C1" s="70"/>
      <c r="D1" s="70"/>
      <c r="E1" s="70"/>
      <c r="F1" s="70"/>
      <c r="G1" s="70"/>
      <c r="H1" s="71"/>
    </row>
    <row r="2" spans="1:13" s="36" customFormat="1" ht="23.25" customHeight="1" x14ac:dyDescent="0.2">
      <c r="A2" s="74" t="s">
        <v>66</v>
      </c>
      <c r="H2" s="68"/>
    </row>
    <row r="3" spans="1:13" ht="15.75" x14ac:dyDescent="0.25">
      <c r="A3" s="1"/>
      <c r="B3" s="39"/>
      <c r="C3" s="39"/>
      <c r="D3" s="39"/>
      <c r="E3" s="91"/>
      <c r="F3" s="91"/>
      <c r="G3" s="92"/>
      <c r="H3" s="2" t="s">
        <v>3</v>
      </c>
      <c r="I3" s="36"/>
      <c r="J3" s="36"/>
      <c r="K3" s="36"/>
    </row>
    <row r="4" spans="1:13" ht="62.1" customHeight="1" x14ac:dyDescent="0.2">
      <c r="A4" s="4" t="s">
        <v>4</v>
      </c>
      <c r="B4" s="96" t="s">
        <v>31</v>
      </c>
      <c r="C4" s="100"/>
      <c r="D4" s="97"/>
      <c r="E4" s="96" t="s">
        <v>29</v>
      </c>
      <c r="F4" s="97"/>
      <c r="G4" s="98" t="s">
        <v>30</v>
      </c>
      <c r="H4" s="94" t="s">
        <v>11</v>
      </c>
      <c r="I4" s="36"/>
      <c r="J4" s="36"/>
      <c r="K4" s="67"/>
      <c r="L4" s="67"/>
      <c r="M4" s="67"/>
    </row>
    <row r="5" spans="1:13" ht="15.75" x14ac:dyDescent="0.2">
      <c r="A5" s="4"/>
      <c r="B5" s="6" t="s">
        <v>34</v>
      </c>
      <c r="C5" s="6" t="s">
        <v>35</v>
      </c>
      <c r="D5" s="6" t="s">
        <v>36</v>
      </c>
      <c r="E5" s="5" t="s">
        <v>32</v>
      </c>
      <c r="F5" s="5" t="s">
        <v>33</v>
      </c>
      <c r="G5" s="99"/>
      <c r="H5" s="95"/>
      <c r="I5" s="36"/>
      <c r="J5" s="36"/>
      <c r="K5" s="40"/>
      <c r="L5" s="40"/>
      <c r="M5" s="40"/>
    </row>
    <row r="6" spans="1:13" x14ac:dyDescent="0.2">
      <c r="A6" s="7">
        <v>2013</v>
      </c>
      <c r="B6" s="38">
        <v>0</v>
      </c>
      <c r="C6" s="38">
        <v>0</v>
      </c>
      <c r="D6" s="38">
        <v>0</v>
      </c>
      <c r="E6" s="38">
        <v>0</v>
      </c>
      <c r="F6" s="38">
        <v>0</v>
      </c>
      <c r="G6" s="38">
        <v>0</v>
      </c>
      <c r="H6" s="9">
        <f>SUM(B6:G6)</f>
        <v>0</v>
      </c>
      <c r="I6" s="36"/>
      <c r="J6" s="36"/>
      <c r="K6" s="41"/>
      <c r="L6" s="41"/>
      <c r="M6" s="41"/>
    </row>
    <row r="7" spans="1:13" x14ac:dyDescent="0.2">
      <c r="A7" s="7">
        <v>2014</v>
      </c>
      <c r="B7" s="47">
        <v>0</v>
      </c>
      <c r="C7" s="38">
        <v>0</v>
      </c>
      <c r="D7" s="54">
        <v>7125</v>
      </c>
      <c r="E7" s="38">
        <v>0</v>
      </c>
      <c r="F7" s="38">
        <v>0</v>
      </c>
      <c r="G7" s="38">
        <v>0</v>
      </c>
      <c r="H7" s="9">
        <f>SUM(B7:G7)</f>
        <v>7125</v>
      </c>
      <c r="I7" s="36"/>
      <c r="J7" s="36"/>
      <c r="K7" s="42"/>
      <c r="L7" s="41"/>
      <c r="M7" s="41"/>
    </row>
    <row r="8" spans="1:13" x14ac:dyDescent="0.2">
      <c r="A8" s="7">
        <v>2015</v>
      </c>
      <c r="B8" s="47">
        <v>0</v>
      </c>
      <c r="C8" s="38">
        <v>0</v>
      </c>
      <c r="D8" s="55">
        <v>79710</v>
      </c>
      <c r="E8" s="38">
        <v>0</v>
      </c>
      <c r="F8" s="38">
        <v>0</v>
      </c>
      <c r="G8" s="38">
        <v>0</v>
      </c>
      <c r="H8" s="9">
        <f t="shared" ref="H8:H17" si="0">SUM(B8:G8)</f>
        <v>79710</v>
      </c>
      <c r="I8" s="36"/>
      <c r="J8" s="36"/>
      <c r="K8" s="42"/>
      <c r="L8" s="41"/>
      <c r="M8" s="41"/>
    </row>
    <row r="9" spans="1:13" ht="15.75" x14ac:dyDescent="0.25">
      <c r="A9" s="7">
        <v>2016</v>
      </c>
      <c r="B9" s="47">
        <v>0</v>
      </c>
      <c r="C9" s="38">
        <v>0</v>
      </c>
      <c r="D9" s="55">
        <v>80394</v>
      </c>
      <c r="E9" s="38">
        <v>0</v>
      </c>
      <c r="F9" s="38">
        <v>0</v>
      </c>
      <c r="G9" s="49">
        <v>20891247</v>
      </c>
      <c r="H9" s="9">
        <f t="shared" si="0"/>
        <v>20971641</v>
      </c>
      <c r="I9" s="36"/>
      <c r="J9" s="36"/>
      <c r="K9" s="42"/>
      <c r="L9" s="41"/>
      <c r="M9" s="43"/>
    </row>
    <row r="10" spans="1:13" ht="15.75" x14ac:dyDescent="0.25">
      <c r="A10" s="7">
        <v>2017</v>
      </c>
      <c r="B10" s="47">
        <v>0</v>
      </c>
      <c r="C10" s="38">
        <v>0</v>
      </c>
      <c r="D10" s="54">
        <v>62568</v>
      </c>
      <c r="E10" s="38">
        <v>0</v>
      </c>
      <c r="F10" s="38">
        <v>0</v>
      </c>
      <c r="G10" s="49">
        <v>16185675</v>
      </c>
      <c r="H10" s="9">
        <f t="shared" si="0"/>
        <v>16248243</v>
      </c>
      <c r="I10" s="36"/>
      <c r="J10" s="36"/>
      <c r="K10" s="42"/>
      <c r="L10" s="41"/>
      <c r="M10" s="43"/>
    </row>
    <row r="11" spans="1:13" x14ac:dyDescent="0.2">
      <c r="A11" s="7">
        <v>2018</v>
      </c>
      <c r="B11" s="47">
        <v>0</v>
      </c>
      <c r="C11" s="38">
        <v>0</v>
      </c>
      <c r="D11" s="54">
        <v>376682</v>
      </c>
      <c r="E11" s="38">
        <v>0</v>
      </c>
      <c r="F11" s="38">
        <v>0</v>
      </c>
      <c r="G11" s="38">
        <v>0</v>
      </c>
      <c r="H11" s="9">
        <f t="shared" si="0"/>
        <v>376682</v>
      </c>
      <c r="I11" s="36"/>
      <c r="J11" s="36"/>
      <c r="K11" s="42"/>
      <c r="L11" s="41"/>
      <c r="M11" s="41"/>
    </row>
    <row r="12" spans="1:13" ht="15.75" x14ac:dyDescent="0.25">
      <c r="A12" s="7">
        <v>2019</v>
      </c>
      <c r="B12" s="47">
        <v>0</v>
      </c>
      <c r="C12" s="38">
        <v>0</v>
      </c>
      <c r="D12" s="54">
        <v>693975</v>
      </c>
      <c r="E12" s="38">
        <v>0</v>
      </c>
      <c r="F12" s="38">
        <v>0</v>
      </c>
      <c r="G12" s="38">
        <v>0</v>
      </c>
      <c r="H12" s="9">
        <f t="shared" si="0"/>
        <v>693975</v>
      </c>
      <c r="I12" s="36"/>
      <c r="J12" s="36"/>
      <c r="K12" s="42"/>
      <c r="L12" s="41"/>
      <c r="M12" s="44"/>
    </row>
    <row r="13" spans="1:13" x14ac:dyDescent="0.2">
      <c r="A13" s="7">
        <v>2020</v>
      </c>
      <c r="B13" s="38">
        <v>0</v>
      </c>
      <c r="C13" s="38">
        <v>0</v>
      </c>
      <c r="D13" s="38">
        <v>0</v>
      </c>
      <c r="E13" s="38">
        <v>0</v>
      </c>
      <c r="F13" s="38">
        <v>0</v>
      </c>
      <c r="G13" s="38">
        <v>0</v>
      </c>
      <c r="H13" s="9">
        <f t="shared" si="0"/>
        <v>0</v>
      </c>
      <c r="I13" s="36"/>
      <c r="J13" s="36"/>
      <c r="K13" s="41"/>
      <c r="L13" s="41"/>
      <c r="M13" s="41"/>
    </row>
    <row r="14" spans="1:13" x14ac:dyDescent="0.2">
      <c r="A14" s="7">
        <v>2021</v>
      </c>
      <c r="B14" s="38">
        <v>0</v>
      </c>
      <c r="C14" s="38">
        <v>0</v>
      </c>
      <c r="D14" s="38">
        <v>0</v>
      </c>
      <c r="E14" s="38">
        <v>0</v>
      </c>
      <c r="F14" s="38">
        <v>0</v>
      </c>
      <c r="G14" s="38">
        <v>0</v>
      </c>
      <c r="H14" s="9">
        <f t="shared" si="0"/>
        <v>0</v>
      </c>
      <c r="I14" s="36"/>
      <c r="J14" s="36"/>
      <c r="K14" s="41"/>
      <c r="L14" s="41"/>
      <c r="M14" s="41"/>
    </row>
    <row r="15" spans="1:13" x14ac:dyDescent="0.2">
      <c r="A15" s="7">
        <v>2022</v>
      </c>
      <c r="B15" s="38">
        <v>0</v>
      </c>
      <c r="C15" s="38">
        <v>0</v>
      </c>
      <c r="D15" s="38">
        <v>0</v>
      </c>
      <c r="E15" s="38">
        <v>0</v>
      </c>
      <c r="F15" s="38">
        <v>0</v>
      </c>
      <c r="G15" s="38">
        <v>0</v>
      </c>
      <c r="H15" s="9">
        <f t="shared" si="0"/>
        <v>0</v>
      </c>
      <c r="I15" s="36"/>
      <c r="J15" s="36"/>
      <c r="K15" s="41"/>
      <c r="L15" s="41"/>
      <c r="M15" s="41"/>
    </row>
    <row r="16" spans="1:13" x14ac:dyDescent="0.2">
      <c r="A16" s="7">
        <v>2023</v>
      </c>
      <c r="B16" s="38">
        <v>0</v>
      </c>
      <c r="C16" s="38">
        <v>0</v>
      </c>
      <c r="D16" s="38">
        <v>0</v>
      </c>
      <c r="E16" s="38">
        <v>0</v>
      </c>
      <c r="F16" s="38">
        <v>0</v>
      </c>
      <c r="G16" s="38">
        <v>0</v>
      </c>
      <c r="H16" s="9">
        <f t="shared" si="0"/>
        <v>0</v>
      </c>
      <c r="I16" s="36"/>
      <c r="J16" s="36"/>
      <c r="K16" s="41"/>
      <c r="L16" s="41"/>
      <c r="M16" s="41"/>
    </row>
    <row r="17" spans="1:13" x14ac:dyDescent="0.2">
      <c r="A17" s="7">
        <v>2024</v>
      </c>
      <c r="B17" s="38">
        <v>0</v>
      </c>
      <c r="C17" s="38">
        <v>0</v>
      </c>
      <c r="D17" s="38">
        <v>0</v>
      </c>
      <c r="E17" s="38">
        <v>0</v>
      </c>
      <c r="F17" s="38">
        <v>0</v>
      </c>
      <c r="G17" s="38">
        <v>0</v>
      </c>
      <c r="H17" s="9">
        <f t="shared" si="0"/>
        <v>0</v>
      </c>
      <c r="I17" s="36"/>
      <c r="J17" s="36"/>
      <c r="K17" s="41"/>
      <c r="L17" s="41"/>
      <c r="M17" s="41"/>
    </row>
    <row r="18" spans="1:13" x14ac:dyDescent="0.2">
      <c r="A18" s="7">
        <v>2025</v>
      </c>
      <c r="B18" s="38">
        <v>0</v>
      </c>
      <c r="C18" s="38">
        <v>0</v>
      </c>
      <c r="D18" s="38">
        <v>0</v>
      </c>
      <c r="E18" s="38">
        <v>0</v>
      </c>
      <c r="F18" s="38">
        <v>0</v>
      </c>
      <c r="G18" s="38">
        <v>0</v>
      </c>
      <c r="H18" s="9">
        <f>SUM(B18:G18)</f>
        <v>0</v>
      </c>
      <c r="I18" s="36"/>
      <c r="J18" s="36"/>
      <c r="K18" s="41"/>
      <c r="L18" s="41"/>
      <c r="M18" s="41"/>
    </row>
    <row r="19" spans="1:13" x14ac:dyDescent="0.2">
      <c r="A19" s="7">
        <v>2026</v>
      </c>
      <c r="B19" s="38">
        <v>0</v>
      </c>
      <c r="C19" s="38">
        <v>0</v>
      </c>
      <c r="D19" s="38">
        <v>0</v>
      </c>
      <c r="E19" s="38">
        <v>0</v>
      </c>
      <c r="F19" s="38">
        <v>0</v>
      </c>
      <c r="G19" s="38">
        <v>0</v>
      </c>
      <c r="H19" s="9">
        <f>SUM(B19:G19)</f>
        <v>0</v>
      </c>
      <c r="I19" s="36"/>
      <c r="J19" s="36"/>
      <c r="K19" s="41"/>
      <c r="L19" s="41"/>
      <c r="M19" s="41"/>
    </row>
    <row r="20" spans="1:13" x14ac:dyDescent="0.2">
      <c r="A20" s="7">
        <v>2027</v>
      </c>
      <c r="B20" s="38">
        <v>0</v>
      </c>
      <c r="C20" s="38">
        <v>0</v>
      </c>
      <c r="D20" s="38">
        <v>0</v>
      </c>
      <c r="E20" s="38">
        <v>0</v>
      </c>
      <c r="F20" s="38">
        <v>0</v>
      </c>
      <c r="G20" s="38">
        <v>0</v>
      </c>
      <c r="H20" s="9">
        <f t="shared" ref="H20:H24" si="1">SUM(B20:G20)</f>
        <v>0</v>
      </c>
      <c r="I20" s="36"/>
      <c r="J20" s="36"/>
      <c r="K20" s="41"/>
      <c r="L20" s="41"/>
      <c r="M20" s="41"/>
    </row>
    <row r="21" spans="1:13" x14ac:dyDescent="0.2">
      <c r="A21" s="7">
        <v>2028</v>
      </c>
      <c r="B21" s="38">
        <v>0</v>
      </c>
      <c r="C21" s="38">
        <v>0</v>
      </c>
      <c r="D21" s="38">
        <v>0</v>
      </c>
      <c r="E21" s="38">
        <v>0</v>
      </c>
      <c r="F21" s="38">
        <v>0</v>
      </c>
      <c r="G21" s="38">
        <v>0</v>
      </c>
      <c r="H21" s="9">
        <f t="shared" si="1"/>
        <v>0</v>
      </c>
      <c r="I21" s="36"/>
      <c r="J21" s="36"/>
      <c r="K21" s="41"/>
      <c r="L21" s="41"/>
      <c r="M21" s="41"/>
    </row>
    <row r="22" spans="1:13" x14ac:dyDescent="0.2">
      <c r="A22" s="7">
        <v>2029</v>
      </c>
      <c r="B22" s="38">
        <v>0</v>
      </c>
      <c r="C22" s="38">
        <v>0</v>
      </c>
      <c r="D22" s="38">
        <v>0</v>
      </c>
      <c r="E22" s="38">
        <v>0</v>
      </c>
      <c r="F22" s="38">
        <v>0</v>
      </c>
      <c r="G22" s="38">
        <v>0</v>
      </c>
      <c r="H22" s="9">
        <f t="shared" si="1"/>
        <v>0</v>
      </c>
      <c r="I22" s="36"/>
      <c r="J22" s="36"/>
      <c r="K22" s="41"/>
      <c r="L22" s="41"/>
      <c r="M22" s="41"/>
    </row>
    <row r="23" spans="1:13" x14ac:dyDescent="0.2">
      <c r="A23" s="7">
        <v>2030</v>
      </c>
      <c r="B23" s="38">
        <v>0</v>
      </c>
      <c r="C23" s="38">
        <v>0</v>
      </c>
      <c r="D23" s="38">
        <v>0</v>
      </c>
      <c r="E23" s="38">
        <v>0</v>
      </c>
      <c r="F23" s="38">
        <v>0</v>
      </c>
      <c r="G23" s="38">
        <v>0</v>
      </c>
      <c r="H23" s="9">
        <f t="shared" si="1"/>
        <v>0</v>
      </c>
      <c r="I23" s="36"/>
      <c r="J23" s="36"/>
      <c r="K23" s="41"/>
      <c r="L23" s="41"/>
      <c r="M23" s="41"/>
    </row>
    <row r="24" spans="1:13" x14ac:dyDescent="0.2">
      <c r="A24" s="50" t="s">
        <v>37</v>
      </c>
      <c r="B24" s="48">
        <v>13288033</v>
      </c>
      <c r="C24" s="48">
        <v>13288033</v>
      </c>
      <c r="D24" s="48">
        <v>11987580</v>
      </c>
      <c r="E24" s="48">
        <v>66811000</v>
      </c>
      <c r="F24" s="48">
        <v>89537000</v>
      </c>
      <c r="G24" s="48">
        <v>40611000</v>
      </c>
      <c r="H24" s="9">
        <f t="shared" si="1"/>
        <v>235522646</v>
      </c>
      <c r="I24" s="36"/>
      <c r="J24" s="10"/>
      <c r="K24" s="45"/>
      <c r="L24" s="45"/>
      <c r="M24" s="45"/>
    </row>
    <row r="25" spans="1:13" s="36" customFormat="1" x14ac:dyDescent="0.2">
      <c r="A25" s="51" t="s">
        <v>14</v>
      </c>
      <c r="B25" s="38">
        <v>0</v>
      </c>
      <c r="C25" s="38">
        <v>0</v>
      </c>
      <c r="D25" s="38">
        <v>0</v>
      </c>
      <c r="E25" s="38">
        <v>0</v>
      </c>
      <c r="F25" s="38">
        <v>0</v>
      </c>
      <c r="G25" s="38">
        <v>0</v>
      </c>
      <c r="H25" s="38">
        <v>0</v>
      </c>
      <c r="J25" s="10"/>
      <c r="K25" s="10"/>
    </row>
    <row r="26" spans="1:13" ht="15.75" x14ac:dyDescent="0.25">
      <c r="A26" s="11" t="s">
        <v>38</v>
      </c>
      <c r="B26" s="12">
        <f t="shared" ref="B26:D26" si="2">SUM(B6:B25)</f>
        <v>13288033</v>
      </c>
      <c r="C26" s="12">
        <f t="shared" si="2"/>
        <v>13288033</v>
      </c>
      <c r="D26" s="12">
        <f t="shared" si="2"/>
        <v>13288034</v>
      </c>
      <c r="E26" s="12">
        <f t="shared" ref="E26:G26" si="3">SUM(E6:E25)</f>
        <v>66811000</v>
      </c>
      <c r="F26" s="12">
        <f t="shared" si="3"/>
        <v>89537000</v>
      </c>
      <c r="G26" s="12">
        <f t="shared" si="3"/>
        <v>77687922</v>
      </c>
      <c r="H26" s="12">
        <f>SUM(H6:H25)</f>
        <v>273900022</v>
      </c>
      <c r="I26" s="36"/>
      <c r="J26" s="36"/>
      <c r="K26" s="36"/>
    </row>
    <row r="27" spans="1:13" s="16" customFormat="1" ht="15.75" x14ac:dyDescent="0.25">
      <c r="A27" s="13"/>
      <c r="B27" s="14"/>
      <c r="C27" s="14"/>
      <c r="D27" s="14"/>
      <c r="E27" s="14"/>
      <c r="F27" s="14"/>
      <c r="G27" s="14"/>
      <c r="H27" s="14"/>
      <c r="I27" s="15"/>
    </row>
    <row r="28" spans="1:13" ht="48" customHeight="1" x14ac:dyDescent="0.2">
      <c r="A28" s="93" t="s">
        <v>41</v>
      </c>
      <c r="B28" s="93"/>
      <c r="C28" s="93"/>
      <c r="D28" s="93"/>
      <c r="E28" s="93"/>
      <c r="F28" s="93"/>
      <c r="G28" s="93"/>
      <c r="H28" s="93"/>
      <c r="I28" s="69"/>
      <c r="J28" s="69"/>
      <c r="K28" s="69"/>
    </row>
    <row r="29" spans="1:13" x14ac:dyDescent="0.2">
      <c r="A29" s="37"/>
      <c r="E29" s="10"/>
      <c r="F29" s="36"/>
      <c r="G29" s="36"/>
      <c r="H29" s="36"/>
      <c r="I29" s="36"/>
      <c r="J29" s="36"/>
      <c r="K29" s="36"/>
    </row>
    <row r="30" spans="1:13" x14ac:dyDescent="0.2">
      <c r="A30" s="37"/>
      <c r="E30" s="36"/>
      <c r="F30" s="36"/>
      <c r="G30" s="36"/>
      <c r="H30" s="36"/>
      <c r="I30" s="36"/>
      <c r="J30" s="36"/>
      <c r="K30" s="36"/>
    </row>
  </sheetData>
  <sheetProtection sheet="1" objects="1" scenarios="1"/>
  <mergeCells count="6">
    <mergeCell ref="A28:H28"/>
    <mergeCell ref="E3:G3"/>
    <mergeCell ref="H4:H5"/>
    <mergeCell ref="E4:F4"/>
    <mergeCell ref="G4:G5"/>
    <mergeCell ref="B4:D4"/>
  </mergeCells>
  <printOptions horizontalCentered="1" verticalCentered="1"/>
  <pageMargins left="0.75" right="0.75" top="0.75" bottom="0.75" header="0.3" footer="0.3"/>
  <pageSetup scale="70" orientation="landscape" r:id="rId1"/>
  <ignoredErrors>
    <ignoredError sqref="H6:H2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26B0E-527A-479B-8CD1-E3FEAF0C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68C0E2-9BC8-4B80-B0D0-7CC0742580BE}">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43276c43-f720-4a88-a454-98e6c4a9707c"/>
    <ds:schemaRef ds:uri="3730c36a-c603-4176-93aa-d51ef3929125"/>
    <ds:schemaRef ds:uri="http://purl.org/dc/terms/"/>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vt:lpstr>
      <vt:lpstr>Reserve-Price Ceiling</vt:lpstr>
      <vt:lpstr>General!Print_Area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2021 Compliance Instrument Report</dc:title>
  <dc:subject/>
  <dc:creator>CARB</dc:creator>
  <cp:keywords/>
  <dc:description/>
  <cp:lastModifiedBy>Szelagowski, Erin@ARB</cp:lastModifiedBy>
  <cp:revision/>
  <cp:lastPrinted>2021-07-02T16:57:58Z</cp:lastPrinted>
  <dcterms:created xsi:type="dcterms:W3CDTF">2021-02-10T20:05:49Z</dcterms:created>
  <dcterms:modified xsi:type="dcterms:W3CDTF">2021-07-06T19:05:25Z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