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C:\Users\jhan\Desktop\"/>
    </mc:Choice>
  </mc:AlternateContent>
  <xr:revisionPtr revIDLastSave="0" documentId="13_ncr:1_{91CC93EA-1E82-4EA8-9EE4-8363C9E73A57}" xr6:coauthVersionLast="47" xr6:coauthVersionMax="47" xr10:uidLastSave="{00000000-0000-0000-0000-000000000000}"/>
  <workbookProtection workbookAlgorithmName="SHA-512" workbookHashValue="1YprMLZtGi76ybafy4z2tFHY1lls1AX7cpBNEH7/8T/UFwx7LwD+MvVFo4vzXL7EskrjSpAeT8uCZTAy6YdTQw==" workbookSaltValue="UM3Rp9qh3brypmhO18wHDw==" workbookSpinCount="100000" lockStructure="1"/>
  <bookViews>
    <workbookView xWindow="-120" yWindow="-120" windowWidth="29040" windowHeight="15840" xr2:uid="{00000000-000D-0000-FFFF-FFFF00000000}"/>
  </bookViews>
  <sheets>
    <sheet name="Bond Work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9" i="1" l="1"/>
  <c r="I17" i="1"/>
  <c r="R94" i="1"/>
  <c r="D40" i="1"/>
  <c r="D104" i="1"/>
  <c r="D176" i="1" l="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175" i="1"/>
  <c r="D174" i="1" l="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E141" i="1"/>
  <c r="D141" i="1"/>
  <c r="R96" i="1"/>
  <c r="F87" i="1"/>
  <c r="F133" i="1" s="1"/>
  <c r="P84" i="1"/>
  <c r="K84" i="1"/>
  <c r="G84" i="1"/>
  <c r="F48" i="1"/>
  <c r="C41" i="1"/>
  <c r="C34" i="1"/>
  <c r="D43" i="1" s="1"/>
  <c r="R97" i="1" l="1"/>
  <c r="R100" i="1" s="1"/>
  <c r="C43" i="1"/>
  <c r="C45" i="1" s="1"/>
  <c r="R101" i="1" l="1"/>
  <c r="R102" i="1" s="1"/>
</calcChain>
</file>

<file path=xl/sharedStrings.xml><?xml version="1.0" encoding="utf-8"?>
<sst xmlns="http://schemas.openxmlformats.org/spreadsheetml/2006/main" count="90" uniqueCount="63">
  <si>
    <t>THIS WORKSHEET CONTAINS CBI!</t>
  </si>
  <si>
    <t>Entry required</t>
  </si>
  <si>
    <t>Field automatically filled in</t>
  </si>
  <si>
    <t>CBI Indicator</t>
  </si>
  <si>
    <t>Executive Order Holder's Name:</t>
  </si>
  <si>
    <t>Yes</t>
  </si>
  <si>
    <t>No</t>
  </si>
  <si>
    <t>Bond</t>
  </si>
  <si>
    <t xml:space="preserve"> -- See §2774 at:</t>
  </si>
  <si>
    <t>https://www.arb.ca.gov/regact/2016/sore2016/finalreg.pdf</t>
  </si>
  <si>
    <t>Projected Sales</t>
  </si>
  <si>
    <t>Long-term assets</t>
  </si>
  <si>
    <t>This test is based on the value of buildings, land, and fixed equipment from your most recent balance sheet, minus depreciation and long-term liabilities (such as a mortgage).  The value of fixed assets are for the whole company, including any parent or subsidiary companies.</t>
  </si>
  <si>
    <t>Identify the threshold that applies to your company.</t>
  </si>
  <si>
    <t>CBI =&gt;</t>
  </si>
  <si>
    <t>For manufacturers that have held a certificate for each of the last 10 years with no finding of noncompliance ($3 million).</t>
  </si>
  <si>
    <t>Identify your level of fixed assets in the United States minus depreciation and related long-term liabilities.</t>
  </si>
  <si>
    <t>Less than</t>
  </si>
  <si>
    <t>$3 million</t>
  </si>
  <si>
    <t xml:space="preserve"> </t>
  </si>
  <si>
    <t>At least</t>
  </si>
  <si>
    <t>but less than</t>
  </si>
  <si>
    <t>Identify the addresses where you have at least that much value of fixed assets (with corresponding photographs), as described below.</t>
  </si>
  <si>
    <t>If you need to add additional locations, please use a second file.  Name the file, "Bond worksheet XXXXXXXX-Y.xls where XXXXXXXX is your companies name, and Y is the next sequential letter.  For example, the second file is -A, the third file is -B</t>
  </si>
  <si>
    <t>Identify all the addresses where your fixed assets are located.</t>
  </si>
  <si>
    <t>Address 1</t>
  </si>
  <si>
    <t>Address 2</t>
  </si>
  <si>
    <t>Address 3</t>
  </si>
  <si>
    <t>Include a photograph of each facility identified above. (Please embed files)</t>
  </si>
  <si>
    <t>Include the following information:</t>
  </si>
  <si>
    <t>Please enter the following data from the most recent balance sheet.  Please include all Capital Leases</t>
  </si>
  <si>
    <t>Net PPE</t>
  </si>
  <si>
    <t>- or -</t>
  </si>
  <si>
    <t>Total fixed assets</t>
  </si>
  <si>
    <t>Mortgages on above assets</t>
  </si>
  <si>
    <t>Accumulated depreciation on above assets</t>
  </si>
  <si>
    <t>Net Assets</t>
  </si>
  <si>
    <t>Bond amounts</t>
  </si>
  <si>
    <t>If you need to post bond under §2774, use the following worksheet to calculate the value of the bond.</t>
  </si>
  <si>
    <t>Report production volumes based on one of the following:</t>
  </si>
  <si>
    <t>Most recent production reports for all equipment produced from certified Small SI evaporative families.</t>
  </si>
  <si>
    <r>
      <t xml:space="preserve">Projected sales figures from all certified Small SI evaporative </t>
    </r>
    <r>
      <rPr>
        <sz val="11"/>
        <color theme="1"/>
        <rFont val="Calibri"/>
        <family val="2"/>
        <scheme val="minor"/>
      </rPr>
      <t>families from the previous model year.</t>
    </r>
  </si>
  <si>
    <r>
      <t>Estimated total annual California</t>
    </r>
    <r>
      <rPr>
        <sz val="11"/>
        <color theme="1"/>
        <rFont val="Calibri"/>
        <family val="2"/>
        <scheme val="minor"/>
      </rPr>
      <t>-directed production of Small S</t>
    </r>
    <r>
      <rPr>
        <sz val="10"/>
        <rFont val="Arial"/>
        <family val="2"/>
      </rPr>
      <t>I equipment</t>
    </r>
    <r>
      <rPr>
        <sz val="11"/>
        <color theme="1"/>
        <rFont val="Calibri"/>
        <family val="2"/>
        <scheme val="minor"/>
      </rPr>
      <t>:</t>
    </r>
  </si>
  <si>
    <t>Disp. ≤ 80 cc</t>
  </si>
  <si>
    <t>80 &lt; Disp. &lt; 225 cc</t>
  </si>
  <si>
    <t>Disp. ≥ 225 cc</t>
  </si>
  <si>
    <t xml:space="preserve">This is your minimum bond value for this year. </t>
  </si>
  <si>
    <r>
      <t>You must increase the value of your bond if your actual California-</t>
    </r>
    <r>
      <rPr>
        <sz val="11"/>
        <color theme="1"/>
        <rFont val="Calibri"/>
        <family val="2"/>
        <scheme val="minor"/>
      </rPr>
      <t>directed production volumes for the current calendar year cause this calculated value to increase.</t>
    </r>
  </si>
  <si>
    <t>Bond and Importation Information</t>
  </si>
  <si>
    <t>Please detail the following information for all evaporative families that you will be certifying this year that include any engines introduced into commerce in California.  Note one family may be on multiple lines because it has multiple importers.</t>
  </si>
  <si>
    <t>CARB Evaporative Family Name</t>
  </si>
  <si>
    <t>Does the executive order holder meet the long-term assets criteria?</t>
  </si>
  <si>
    <t xml:space="preserve">Importer(s) Name, Address, Phone number, Email, contact person (if executive order holder is the importer put "executive order holder") </t>
  </si>
  <si>
    <t>Volume of engines Importer will Import into CA (This column is CBI)</t>
  </si>
  <si>
    <t>Is this volume projected sales or based on historical sales?</t>
  </si>
  <si>
    <r>
      <t>Does the importer meet the bond</t>
    </r>
    <r>
      <rPr>
        <sz val="11"/>
        <color theme="1"/>
        <rFont val="Calibri"/>
        <family val="2"/>
        <scheme val="minor"/>
      </rPr>
      <t xml:space="preserve"> criteria? (answer only if the </t>
    </r>
    <r>
      <rPr>
        <sz val="10"/>
        <rFont val="Arial"/>
        <family val="2"/>
      </rPr>
      <t>executive order h</t>
    </r>
    <r>
      <rPr>
        <sz val="11"/>
        <color theme="1"/>
        <rFont val="Calibri"/>
        <family val="2"/>
        <scheme val="minor"/>
      </rPr>
      <t>older does not)</t>
    </r>
  </si>
  <si>
    <t>Who will post the bond - executive order holder or the importer? (answer only if the long term assets criteria are not met by the importer or the certificate holder)</t>
  </si>
  <si>
    <t xml:space="preserve">Attachment 2: Bond worksheet for Small SI Evaporative Certification.  </t>
  </si>
  <si>
    <t>$11 million</t>
  </si>
  <si>
    <t xml:space="preserve">Fewer than 1000 engines or equipment units who has held an Executive Order in each of the preceding five years without failing a compliance test under section 2765 or having been found by the Executive Officer to be out of compliance with any evaporative emission requirements for off-road equipment. The minimun bond value is  $25,000 instead of $550,000 if you meet this requirement.  </t>
  </si>
  <si>
    <t>This must be at least $550,000 ($25,000 for Holders answering "Yes" to D101).</t>
  </si>
  <si>
    <t>version 1.2</t>
  </si>
  <si>
    <t xml:space="preserve">2020MY and Later Consumer Price Index Adjustment Relative to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</si>
</sst>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000_);_(* \(#,##0.000\);_(* &quot;-&quot;??_);_(@_)"/>
    <numFmt numFmtId="165" formatCode="0.0"/>
    <numFmt numFmtId="166" formatCode="_(&quot;$&quot;* #,##0_);_(&quot;$&quot;* \(#,##0\);_(&quot;$&quot;* &quot;-&quot;??_);_(@_)"/>
    <numFmt numFmtId="167" formatCode="_(* #,##0_);_(* \(#,##0\);_(* &quot;-&quot;??_);_(@_)"/>
    <numFmt numFmtId="168" formatCode="&quot;$&quot;#,##0"/>
    <numFmt numFmtId="170" formatCode="0.000"/>
  </numFmts>
  <fonts count="12" x14ac:knownFonts="1">
    <font>
      <sz val="11"/>
      <color theme="1"/>
      <name val="Calibri"/>
      <family val="2"/>
      <scheme val="minor"/>
    </font>
    <font>
      <sz val="11"/>
      <color theme="1"/>
      <name val="Calibri"/>
      <family val="2"/>
      <scheme val="minor"/>
    </font>
    <font>
      <b/>
      <sz val="12"/>
      <name val="Arial"/>
      <family val="2"/>
    </font>
    <font>
      <b/>
      <sz val="10"/>
      <name val="Arial"/>
      <family val="2"/>
    </font>
    <font>
      <sz val="16"/>
      <name val="Arial"/>
      <family val="2"/>
    </font>
    <font>
      <sz val="24"/>
      <name val="Arial"/>
      <family val="2"/>
    </font>
    <font>
      <sz val="10"/>
      <name val="Arial"/>
      <family val="2"/>
    </font>
    <font>
      <u/>
      <sz val="10"/>
      <color indexed="12"/>
      <name val="Arial"/>
      <family val="2"/>
    </font>
    <font>
      <sz val="10"/>
      <color rgb="FFFF0000"/>
      <name val="Arial"/>
      <family val="2"/>
    </font>
    <font>
      <b/>
      <sz val="16"/>
      <name val="Arial"/>
      <family val="2"/>
    </font>
    <font>
      <sz val="12"/>
      <name val="Arial"/>
      <family val="2"/>
    </font>
    <font>
      <b/>
      <sz val="11"/>
      <name val="Arial"/>
      <family val="2"/>
    </font>
  </fonts>
  <fills count="5">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2"/>
        <bgColor indexed="64"/>
      </patternFill>
    </fill>
  </fills>
  <borders count="2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105">
    <xf numFmtId="0" fontId="0" fillId="0" borderId="0" xfId="0"/>
    <xf numFmtId="0" fontId="5" fillId="3" borderId="2" xfId="0" applyFont="1" applyFill="1" applyBorder="1" applyAlignment="1" applyProtection="1">
      <alignment horizontal="centerContinuous" shrinkToFit="1"/>
      <protection locked="0"/>
    </xf>
    <xf numFmtId="0" fontId="0" fillId="3" borderId="3" xfId="0" applyFill="1" applyBorder="1" applyAlignment="1" applyProtection="1">
      <alignment horizontal="centerContinuous" shrinkToFit="1"/>
      <protection locked="0"/>
    </xf>
    <xf numFmtId="0" fontId="0" fillId="3" borderId="4" xfId="0" applyFill="1" applyBorder="1" applyAlignment="1" applyProtection="1">
      <alignment horizontal="centerContinuous" shrinkToFit="1"/>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Continuous"/>
      <protection locked="0"/>
    </xf>
    <xf numFmtId="0" fontId="0" fillId="3" borderId="7" xfId="0" applyFill="1" applyBorder="1" applyAlignment="1" applyProtection="1">
      <alignment horizontal="centerContinuous"/>
      <protection locked="0"/>
    </xf>
    <xf numFmtId="0" fontId="0" fillId="3" borderId="8" xfId="0" applyFill="1" applyBorder="1" applyAlignment="1" applyProtection="1">
      <alignment horizontal="centerContinuous"/>
      <protection locked="0"/>
    </xf>
    <xf numFmtId="0" fontId="10" fillId="3" borderId="9" xfId="0" applyFont="1" applyFill="1" applyBorder="1" applyAlignment="1" applyProtection="1">
      <alignment horizontal="centerContinuous" vertical="center" wrapText="1" shrinkToFit="1"/>
      <protection locked="0"/>
    </xf>
    <xf numFmtId="0" fontId="10" fillId="3" borderId="10" xfId="0" applyFont="1" applyFill="1" applyBorder="1" applyAlignment="1" applyProtection="1">
      <alignment horizontal="centerContinuous" vertical="center" wrapText="1" shrinkToFit="1"/>
      <protection locked="0"/>
    </xf>
    <xf numFmtId="0" fontId="10" fillId="3" borderId="11" xfId="0" applyFont="1" applyFill="1" applyBorder="1" applyAlignment="1" applyProtection="1">
      <alignment horizontal="centerContinuous" vertical="center" wrapText="1" shrinkToFit="1"/>
      <protection locked="0"/>
    </xf>
    <xf numFmtId="0" fontId="10" fillId="3" borderId="12" xfId="0" applyFont="1" applyFill="1" applyBorder="1" applyAlignment="1" applyProtection="1">
      <alignment horizontal="centerContinuous" vertical="center" wrapText="1" shrinkToFit="1"/>
      <protection locked="0"/>
    </xf>
    <xf numFmtId="0" fontId="10" fillId="3" borderId="0" xfId="0" applyFont="1" applyFill="1" applyAlignment="1" applyProtection="1">
      <alignment horizontal="centerContinuous" vertical="center" wrapText="1" shrinkToFit="1"/>
      <protection locked="0"/>
    </xf>
    <xf numFmtId="0" fontId="10" fillId="3" borderId="13" xfId="0" applyFont="1" applyFill="1" applyBorder="1" applyAlignment="1" applyProtection="1">
      <alignment horizontal="centerContinuous" vertical="center" wrapText="1" shrinkToFit="1"/>
      <protection locked="0"/>
    </xf>
    <xf numFmtId="0" fontId="10" fillId="3" borderId="14" xfId="0" applyFont="1" applyFill="1" applyBorder="1" applyAlignment="1" applyProtection="1">
      <alignment horizontal="centerContinuous" vertical="center" wrapText="1" shrinkToFit="1"/>
      <protection locked="0"/>
    </xf>
    <xf numFmtId="0" fontId="10" fillId="3" borderId="15" xfId="0" applyFont="1" applyFill="1" applyBorder="1" applyAlignment="1" applyProtection="1">
      <alignment horizontal="centerContinuous" vertical="center" wrapText="1" shrinkToFit="1"/>
      <protection locked="0"/>
    </xf>
    <xf numFmtId="0" fontId="10" fillId="3" borderId="16" xfId="0" applyFont="1" applyFill="1" applyBorder="1" applyAlignment="1" applyProtection="1">
      <alignment horizontal="centerContinuous" vertical="center" wrapText="1" shrinkToFit="1"/>
      <protection locked="0"/>
    </xf>
    <xf numFmtId="166" fontId="0" fillId="3" borderId="5" xfId="0" applyNumberFormat="1" applyFill="1" applyBorder="1" applyProtection="1">
      <protection locked="0"/>
    </xf>
    <xf numFmtId="0" fontId="0" fillId="3" borderId="5" xfId="0" applyFill="1" applyBorder="1" applyProtection="1">
      <protection locked="0"/>
    </xf>
    <xf numFmtId="167" fontId="0" fillId="3" borderId="5" xfId="1" applyNumberFormat="1" applyFont="1" applyFill="1" applyBorder="1" applyProtection="1">
      <protection locked="0"/>
    </xf>
    <xf numFmtId="0" fontId="6" fillId="3" borderId="6" xfId="0" applyFont="1" applyFill="1" applyBorder="1" applyAlignment="1" applyProtection="1">
      <alignment horizontal="centerContinuous"/>
      <protection locked="0"/>
    </xf>
    <xf numFmtId="0" fontId="10" fillId="3" borderId="6" xfId="0" applyFont="1" applyFill="1" applyBorder="1" applyAlignment="1" applyProtection="1">
      <alignment horizontal="centerContinuous" wrapText="1"/>
      <protection locked="0"/>
    </xf>
    <xf numFmtId="0" fontId="0" fillId="3" borderId="7" xfId="0" applyFill="1" applyBorder="1" applyAlignment="1" applyProtection="1">
      <alignment horizontal="centerContinuous" wrapText="1"/>
      <protection locked="0"/>
    </xf>
    <xf numFmtId="0" fontId="0" fillId="3" borderId="8" xfId="0" applyFill="1" applyBorder="1" applyProtection="1">
      <protection locked="0"/>
    </xf>
    <xf numFmtId="0" fontId="0" fillId="3" borderId="8" xfId="0" applyFill="1" applyBorder="1" applyAlignment="1" applyProtection="1">
      <alignment horizontal="left"/>
      <protection locked="0"/>
    </xf>
    <xf numFmtId="0" fontId="0" fillId="3" borderId="7" xfId="0" applyFill="1" applyBorder="1" applyProtection="1">
      <protection locked="0"/>
    </xf>
    <xf numFmtId="0" fontId="2" fillId="2" borderId="0" xfId="0" applyFont="1" applyFill="1" applyAlignment="1">
      <alignment horizontal="centerContinuous" wrapText="1"/>
    </xf>
    <xf numFmtId="0" fontId="0" fillId="0" borderId="0" xfId="0" applyAlignment="1">
      <alignment wrapText="1"/>
    </xf>
    <xf numFmtId="0" fontId="2" fillId="0" borderId="0" xfId="0" applyFont="1" applyAlignment="1">
      <alignment wrapText="1"/>
    </xf>
    <xf numFmtId="0" fontId="2" fillId="2" borderId="0" xfId="0" applyFont="1" applyFill="1" applyAlignment="1">
      <alignment horizontal="centerContinuous"/>
    </xf>
    <xf numFmtId="0" fontId="4" fillId="0" borderId="0" xfId="0" applyFont="1" applyAlignment="1">
      <alignment horizontal="right"/>
    </xf>
    <xf numFmtId="164" fontId="0" fillId="0" borderId="0" xfId="1" applyNumberFormat="1" applyFont="1" applyBorder="1" applyProtection="1"/>
    <xf numFmtId="0" fontId="6" fillId="0" borderId="0" xfId="0" applyFont="1"/>
    <xf numFmtId="165" fontId="0" fillId="0" borderId="0" xfId="0" applyNumberFormat="1"/>
    <xf numFmtId="0" fontId="7" fillId="0" borderId="0" xfId="3" applyAlignment="1" applyProtection="1"/>
    <xf numFmtId="0" fontId="0" fillId="0" borderId="0" xfId="0" applyAlignment="1">
      <alignment horizontal="center"/>
    </xf>
    <xf numFmtId="0" fontId="0" fillId="2" borderId="5" xfId="0" applyFill="1" applyBorder="1" applyAlignment="1">
      <alignment horizontal="right"/>
    </xf>
    <xf numFmtId="166" fontId="6" fillId="0" borderId="0" xfId="0" applyNumberFormat="1" applyFont="1"/>
    <xf numFmtId="0" fontId="8" fillId="0" borderId="0" xfId="0" applyFont="1"/>
    <xf numFmtId="0" fontId="0" fillId="4" borderId="0" xfId="0" applyFill="1" applyAlignment="1">
      <alignment horizontal="center"/>
    </xf>
    <xf numFmtId="0" fontId="5" fillId="4" borderId="2" xfId="0" applyFont="1" applyFill="1" applyBorder="1" applyAlignment="1">
      <alignment horizontal="centerContinuous" shrinkToFit="1"/>
    </xf>
    <xf numFmtId="0" fontId="0" fillId="4" borderId="3" xfId="0" applyFill="1" applyBorder="1" applyAlignment="1">
      <alignment horizontal="centerContinuous" shrinkToFit="1"/>
    </xf>
    <xf numFmtId="0" fontId="0" fillId="4" borderId="4" xfId="0" applyFill="1" applyBorder="1" applyAlignment="1">
      <alignment horizontal="centerContinuous" shrinkToFit="1"/>
    </xf>
    <xf numFmtId="0" fontId="5" fillId="0" borderId="0" xfId="0" applyFont="1" applyAlignment="1">
      <alignment shrinkToFit="1"/>
    </xf>
    <xf numFmtId="0" fontId="0" fillId="0" borderId="0" xfId="0" applyAlignment="1">
      <alignment shrinkToFit="1"/>
    </xf>
    <xf numFmtId="0" fontId="0" fillId="0" borderId="0" xfId="0" applyAlignment="1">
      <alignment horizontal="left"/>
    </xf>
    <xf numFmtId="0" fontId="0" fillId="0" borderId="0" xfId="0" quotePrefix="1"/>
    <xf numFmtId="166" fontId="0" fillId="0" borderId="0" xfId="0" applyNumberFormat="1"/>
    <xf numFmtId="166" fontId="0" fillId="4" borderId="17" xfId="0" applyNumberFormat="1" applyFill="1" applyBorder="1"/>
    <xf numFmtId="168" fontId="0" fillId="4" borderId="18" xfId="0" applyNumberFormat="1" applyFill="1" applyBorder="1" applyAlignment="1">
      <alignment horizontal="centerContinuous" shrinkToFit="1"/>
    </xf>
    <xf numFmtId="0" fontId="0" fillId="0" borderId="0" xfId="0" applyAlignment="1">
      <alignment horizontal="right"/>
    </xf>
    <xf numFmtId="167" fontId="0" fillId="0" borderId="0" xfId="1" applyNumberFormat="1" applyFont="1" applyFill="1" applyBorder="1" applyProtection="1"/>
    <xf numFmtId="0" fontId="0" fillId="0" borderId="0" xfId="0" applyAlignment="1">
      <alignment horizontal="center" wrapText="1"/>
    </xf>
    <xf numFmtId="0" fontId="11" fillId="0" borderId="0" xfId="0" applyFont="1" applyAlignment="1">
      <alignment horizontal="centerContinuous" wrapText="1"/>
    </xf>
    <xf numFmtId="0" fontId="0" fillId="0" borderId="0" xfId="0" applyAlignment="1">
      <alignment horizontal="centerContinuous" wrapText="1"/>
    </xf>
    <xf numFmtId="0" fontId="0" fillId="0" borderId="0" xfId="0" applyAlignment="1">
      <alignment horizontal="left" wrapText="1"/>
    </xf>
    <xf numFmtId="0" fontId="10" fillId="4" borderId="6" xfId="0" applyFont="1" applyFill="1" applyBorder="1" applyAlignment="1">
      <alignment horizontal="center" wrapText="1"/>
    </xf>
    <xf numFmtId="0" fontId="0" fillId="0" borderId="0" xfId="0" applyAlignment="1">
      <alignment wrapText="1"/>
    </xf>
    <xf numFmtId="0" fontId="6" fillId="0" borderId="0" xfId="0" applyFont="1" applyAlignment="1">
      <alignment wrapText="1"/>
    </xf>
    <xf numFmtId="0" fontId="6" fillId="0" borderId="5" xfId="0" applyFont="1" applyBorder="1" applyAlignment="1">
      <alignment wrapText="1"/>
    </xf>
    <xf numFmtId="0" fontId="0" fillId="0" borderId="5" xfId="0" applyBorder="1" applyAlignment="1">
      <alignment wrapText="1"/>
    </xf>
    <xf numFmtId="0" fontId="6" fillId="0" borderId="19" xfId="0" applyFont="1"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6" fillId="0" borderId="9" xfId="0" applyFont="1"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6" fillId="2" borderId="9" xfId="0" applyFont="1" applyFill="1" applyBorder="1" applyAlignment="1">
      <alignment horizontal="left" wrapText="1"/>
    </xf>
    <xf numFmtId="0" fontId="6" fillId="0" borderId="11" xfId="0" applyFont="1" applyBorder="1" applyAlignment="1">
      <alignment horizontal="left" wrapText="1"/>
    </xf>
    <xf numFmtId="0" fontId="0" fillId="0" borderId="13" xfId="0" applyBorder="1" applyAlignment="1">
      <alignment horizontal="left" wrapText="1"/>
    </xf>
    <xf numFmtId="0" fontId="0" fillId="0" borderId="16" xfId="0" applyBorder="1" applyAlignment="1">
      <alignment horizontal="left" wrapText="1"/>
    </xf>
    <xf numFmtId="0" fontId="6" fillId="0" borderId="9" xfId="0" applyFont="1" applyBorder="1"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11" xfId="0" applyBorder="1" applyAlignment="1">
      <alignment horizontal="left" wrapText="1"/>
    </xf>
    <xf numFmtId="0" fontId="0" fillId="0" borderId="0" xfId="0" applyAlignment="1">
      <alignment horizontal="left"/>
    </xf>
    <xf numFmtId="0" fontId="0" fillId="0" borderId="0" xfId="0"/>
    <xf numFmtId="0" fontId="9"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top" wrapText="1"/>
    </xf>
    <xf numFmtId="0" fontId="0" fillId="0" borderId="0" xfId="0" quotePrefix="1"/>
    <xf numFmtId="0" fontId="3" fillId="3" borderId="0" xfId="0" applyFont="1" applyFill="1" applyAlignment="1">
      <alignment wrapText="1"/>
    </xf>
    <xf numFmtId="0" fontId="3" fillId="4" borderId="1" xfId="0" applyFont="1" applyFill="1" applyBorder="1" applyAlignment="1">
      <alignment wrapText="1"/>
    </xf>
    <xf numFmtId="0" fontId="0" fillId="0" borderId="1" xfId="0" applyBorder="1" applyAlignment="1">
      <alignment wrapText="1"/>
    </xf>
    <xf numFmtId="10" fontId="0" fillId="0" borderId="0" xfId="0" applyNumberFormat="1"/>
    <xf numFmtId="4" fontId="0" fillId="0" borderId="0" xfId="0" applyNumberFormat="1" applyFill="1"/>
    <xf numFmtId="0" fontId="6" fillId="0" borderId="0" xfId="0" applyFont="1" applyFill="1"/>
    <xf numFmtId="166" fontId="6" fillId="0" borderId="0" xfId="0" applyNumberFormat="1" applyFont="1" applyFill="1"/>
    <xf numFmtId="0" fontId="6" fillId="0" borderId="12" xfId="0" applyFont="1" applyFill="1" applyBorder="1" applyAlignment="1">
      <alignment wrapText="1"/>
    </xf>
    <xf numFmtId="0" fontId="0" fillId="0" borderId="0" xfId="0" applyFill="1" applyAlignment="1">
      <alignment wrapText="1"/>
    </xf>
    <xf numFmtId="0" fontId="0" fillId="0" borderId="0" xfId="0" applyFill="1"/>
    <xf numFmtId="166" fontId="0" fillId="0" borderId="0" xfId="2" applyNumberFormat="1" applyFont="1" applyFill="1" applyProtection="1"/>
    <xf numFmtId="3" fontId="0" fillId="0" borderId="0" xfId="0" applyNumberFormat="1" applyFill="1"/>
    <xf numFmtId="3" fontId="0" fillId="0" borderId="0" xfId="2" applyNumberFormat="1" applyFont="1" applyFill="1" applyProtection="1"/>
    <xf numFmtId="0" fontId="0" fillId="0" borderId="0" xfId="0" applyFill="1" applyBorder="1" applyAlignment="1">
      <alignment horizontal="right"/>
    </xf>
    <xf numFmtId="0" fontId="0" fillId="0" borderId="0" xfId="0" applyFill="1" applyBorder="1" applyAlignment="1" applyProtection="1">
      <alignment horizontal="center"/>
      <protection locked="0"/>
    </xf>
    <xf numFmtId="170" fontId="0" fillId="0" borderId="0" xfId="0" applyNumberFormat="1"/>
  </cellXfs>
  <cellStyles count="4">
    <cellStyle name="Comma" xfId="1" builtinId="3"/>
    <cellStyle name="Currency" xfId="2" builtinId="4"/>
    <cellStyle name="Hyperlink" xfId="3" builtinId="8"/>
    <cellStyle name="Normal" xfId="0" builtinId="0"/>
  </cellStyles>
  <dxfs count="13">
    <dxf>
      <font>
        <b/>
        <i val="0"/>
        <condense val="0"/>
        <extend val="0"/>
        <color indexed="10"/>
      </font>
    </dxf>
    <dxf>
      <font>
        <b/>
        <i val="0"/>
        <strike val="0"/>
        <condense val="0"/>
        <extend val="0"/>
        <color indexed="9"/>
      </font>
      <fill>
        <patternFill>
          <bgColor indexed="10"/>
        </patternFill>
      </fill>
    </dxf>
    <dxf>
      <font>
        <b/>
        <i/>
        <strike val="0"/>
        <condense val="0"/>
        <extend val="0"/>
        <color indexed="50"/>
      </font>
    </dxf>
    <dxf>
      <fill>
        <patternFill>
          <bgColor indexed="10"/>
        </patternFill>
      </fill>
    </dxf>
    <dxf>
      <fill>
        <patternFill>
          <bgColor indexed="11"/>
        </patternFill>
      </fill>
    </dxf>
    <dxf>
      <fill>
        <patternFill>
          <bgColor indexed="13"/>
        </patternFill>
      </fill>
    </dxf>
    <dxf>
      <fill>
        <patternFill>
          <bgColor indexed="42"/>
        </patternFill>
      </fill>
    </dxf>
    <dxf>
      <font>
        <b/>
        <i/>
        <condense val="0"/>
        <extend val="0"/>
      </font>
      <fill>
        <patternFill>
          <bgColor indexed="10"/>
        </patternFill>
      </fill>
    </dxf>
    <dxf>
      <font>
        <b/>
        <i/>
        <condense val="0"/>
        <extend val="0"/>
        <color indexed="10"/>
      </font>
    </dxf>
    <dxf>
      <font>
        <b/>
        <i val="0"/>
        <strike val="0"/>
        <condense val="0"/>
        <extend val="0"/>
      </font>
    </dxf>
    <dxf>
      <fill>
        <patternFill>
          <bgColor indexed="10"/>
        </patternFill>
      </fill>
    </dxf>
    <dxf>
      <fill>
        <patternFill>
          <bgColor indexed="11"/>
        </patternFill>
      </fill>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rb.ca.gov/regact/2016/sore2016/finalre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300"/>
  <sheetViews>
    <sheetView tabSelected="1" zoomScale="120" zoomScaleNormal="120" workbookViewId="0">
      <selection activeCell="G103" sqref="G103"/>
    </sheetView>
  </sheetViews>
  <sheetFormatPr defaultColWidth="9.140625" defaultRowHeight="15" x14ac:dyDescent="0.25"/>
  <cols>
    <col min="1" max="1" width="11.140625" customWidth="1"/>
    <col min="3" max="3" width="9.7109375" customWidth="1"/>
    <col min="4" max="5" width="13.7109375" customWidth="1"/>
    <col min="6" max="6" width="12.7109375" customWidth="1"/>
    <col min="7" max="7" width="14.140625" customWidth="1"/>
    <col min="8" max="8" width="4.5703125" customWidth="1"/>
    <col min="9" max="9" width="13.7109375" customWidth="1"/>
    <col min="10" max="10" width="12.7109375" customWidth="1"/>
    <col min="11" max="11" width="14.140625" customWidth="1"/>
    <col min="12" max="12" width="4.5703125" customWidth="1"/>
    <col min="13" max="13" width="12.7109375" customWidth="1"/>
    <col min="14" max="14" width="2.7109375" customWidth="1"/>
    <col min="15" max="15" width="12.7109375" customWidth="1"/>
    <col min="16" max="16" width="14.140625" customWidth="1"/>
    <col min="17" max="17" width="2.7109375" customWidth="1"/>
    <col min="18" max="18" width="10.7109375" bestFit="1" customWidth="1"/>
  </cols>
  <sheetData>
    <row r="1" spans="1:32" s="27" customFormat="1" ht="56.45" customHeight="1" x14ac:dyDescent="0.25">
      <c r="A1" s="27" t="s">
        <v>61</v>
      </c>
      <c r="B1" s="26" t="s">
        <v>57</v>
      </c>
      <c r="C1" s="26"/>
      <c r="D1" s="26"/>
      <c r="E1" s="26"/>
      <c r="F1" s="26"/>
      <c r="G1" s="26"/>
      <c r="H1" s="26"/>
      <c r="I1" s="26"/>
      <c r="J1" s="26"/>
      <c r="K1" s="26"/>
      <c r="L1" s="26"/>
      <c r="M1" s="26"/>
      <c r="N1" s="26"/>
      <c r="O1" s="26"/>
      <c r="P1" s="26"/>
    </row>
    <row r="2" spans="1:32" s="27" customFormat="1" ht="23.25" customHeight="1" x14ac:dyDescent="0.25">
      <c r="B2" s="26" t="s">
        <v>0</v>
      </c>
      <c r="C2" s="26"/>
      <c r="D2" s="26"/>
      <c r="E2" s="26"/>
      <c r="F2" s="26"/>
      <c r="G2" s="26"/>
      <c r="H2" s="26"/>
      <c r="I2" s="26"/>
      <c r="J2" s="26"/>
      <c r="K2" s="26"/>
      <c r="L2" s="26"/>
      <c r="M2" s="26"/>
      <c r="N2" s="26"/>
      <c r="O2" s="26"/>
      <c r="P2" s="26"/>
    </row>
    <row r="3" spans="1:32" s="27" customFormat="1" ht="11.25" customHeight="1" x14ac:dyDescent="0.25">
      <c r="B3" s="28"/>
      <c r="C3" s="28"/>
      <c r="D3" s="28"/>
      <c r="E3" s="28"/>
      <c r="F3" s="28"/>
      <c r="G3" s="28"/>
      <c r="H3" s="28"/>
      <c r="I3" s="28"/>
      <c r="J3" s="28"/>
      <c r="K3" s="28"/>
      <c r="L3" s="28"/>
      <c r="M3" s="28"/>
      <c r="N3" s="28"/>
      <c r="O3" s="28"/>
      <c r="P3" s="28"/>
    </row>
    <row r="4" spans="1:32" s="27" customFormat="1" ht="23.25" customHeight="1" thickBot="1" x14ac:dyDescent="0.3">
      <c r="B4" s="28"/>
      <c r="C4" s="89" t="s">
        <v>1</v>
      </c>
      <c r="D4" s="57"/>
      <c r="F4" s="90" t="s">
        <v>2</v>
      </c>
      <c r="G4" s="91"/>
      <c r="H4" s="28"/>
      <c r="I4" s="28"/>
      <c r="J4" s="29" t="s">
        <v>3</v>
      </c>
      <c r="K4" s="29"/>
      <c r="L4" s="28"/>
      <c r="M4" s="28"/>
      <c r="N4" s="28"/>
      <c r="O4" s="28"/>
      <c r="P4" s="28"/>
    </row>
    <row r="5" spans="1:32" ht="29.1" customHeight="1" thickBot="1" x14ac:dyDescent="0.45">
      <c r="D5" s="30"/>
      <c r="E5" s="30" t="s">
        <v>4</v>
      </c>
      <c r="F5" s="1"/>
      <c r="G5" s="2"/>
      <c r="H5" s="2"/>
      <c r="I5" s="2"/>
      <c r="J5" s="3"/>
    </row>
    <row r="6" spans="1:32" x14ac:dyDescent="0.25">
      <c r="AF6" t="s">
        <v>5</v>
      </c>
    </row>
    <row r="7" spans="1:32" x14ac:dyDescent="0.25">
      <c r="AF7" t="s">
        <v>6</v>
      </c>
    </row>
    <row r="9" spans="1:32" x14ac:dyDescent="0.25">
      <c r="E9" s="31"/>
    </row>
    <row r="11" spans="1:32" x14ac:dyDescent="0.25">
      <c r="B11" t="s">
        <v>7</v>
      </c>
      <c r="C11" s="32" t="s">
        <v>8</v>
      </c>
      <c r="AF11" s="33">
        <v>1</v>
      </c>
    </row>
    <row r="12" spans="1:32" x14ac:dyDescent="0.25">
      <c r="D12" s="34"/>
      <c r="AF12">
        <v>1.2</v>
      </c>
    </row>
    <row r="13" spans="1:32" x14ac:dyDescent="0.25">
      <c r="D13" s="34" t="s">
        <v>9</v>
      </c>
    </row>
    <row r="14" spans="1:32" x14ac:dyDescent="0.25">
      <c r="D14" s="32"/>
      <c r="AF14" t="s">
        <v>10</v>
      </c>
    </row>
    <row r="15" spans="1:32" x14ac:dyDescent="0.25">
      <c r="D15" s="32"/>
    </row>
    <row r="16" spans="1:32" x14ac:dyDescent="0.25">
      <c r="D16" s="32"/>
    </row>
    <row r="17" spans="2:16" x14ac:dyDescent="0.25">
      <c r="C17" t="s">
        <v>62</v>
      </c>
      <c r="I17" s="104">
        <f>255.657/240.007</f>
        <v>1.0652064314790819</v>
      </c>
    </row>
    <row r="18" spans="2:16" x14ac:dyDescent="0.25">
      <c r="G18" s="104"/>
    </row>
    <row r="19" spans="2:16" x14ac:dyDescent="0.25">
      <c r="G19" s="104"/>
    </row>
    <row r="20" spans="2:16" x14ac:dyDescent="0.25">
      <c r="G20" s="104"/>
    </row>
    <row r="23" spans="2:16" x14ac:dyDescent="0.25">
      <c r="C23" s="35"/>
      <c r="D23" s="83"/>
      <c r="E23" s="84"/>
      <c r="F23" s="84"/>
      <c r="G23" s="84"/>
      <c r="H23" s="84"/>
      <c r="I23" s="84"/>
    </row>
    <row r="25" spans="2:16" x14ac:dyDescent="0.25">
      <c r="C25" t="s">
        <v>11</v>
      </c>
    </row>
    <row r="26" spans="2:16" x14ac:dyDescent="0.25">
      <c r="C26" s="87" t="s">
        <v>12</v>
      </c>
      <c r="D26" s="87"/>
      <c r="E26" s="87"/>
      <c r="F26" s="87"/>
      <c r="G26" s="87"/>
      <c r="H26" s="87"/>
      <c r="I26" s="87"/>
      <c r="J26" s="87"/>
      <c r="K26" s="87"/>
      <c r="L26" s="87"/>
      <c r="M26" s="87"/>
      <c r="N26" s="87"/>
      <c r="O26" s="87"/>
      <c r="P26" s="87"/>
    </row>
    <row r="27" spans="2:16" x14ac:dyDescent="0.25">
      <c r="C27" s="87"/>
      <c r="D27" s="87"/>
      <c r="E27" s="87"/>
      <c r="F27" s="87"/>
      <c r="G27" s="87"/>
      <c r="H27" s="87"/>
      <c r="I27" s="87"/>
      <c r="J27" s="87"/>
      <c r="K27" s="87"/>
      <c r="L27" s="87"/>
      <c r="M27" s="87"/>
      <c r="N27" s="87"/>
      <c r="O27" s="87"/>
      <c r="P27" s="87"/>
    </row>
    <row r="29" spans="2:16" x14ac:dyDescent="0.25">
      <c r="C29" t="s">
        <v>13</v>
      </c>
    </row>
    <row r="30" spans="2:16" x14ac:dyDescent="0.25">
      <c r="B30" s="36" t="s">
        <v>14</v>
      </c>
      <c r="C30" s="4"/>
      <c r="D30" s="94" t="s">
        <v>58</v>
      </c>
    </row>
    <row r="31" spans="2:16" x14ac:dyDescent="0.25">
      <c r="B31" s="102"/>
      <c r="C31" s="103"/>
      <c r="D31" s="94"/>
    </row>
    <row r="33" spans="2:12" x14ac:dyDescent="0.25">
      <c r="B33" s="36" t="s">
        <v>14</v>
      </c>
      <c r="C33" s="4"/>
      <c r="D33" s="94" t="s">
        <v>15</v>
      </c>
    </row>
    <row r="34" spans="2:12" hidden="1" x14ac:dyDescent="0.25">
      <c r="C34" s="35" t="str">
        <f>IF(LOWER(C30)="yes",10000000,IF(LOWER(C33)="yes",3000000,"No Entry"))</f>
        <v>No Entry</v>
      </c>
    </row>
    <row r="36" spans="2:12" x14ac:dyDescent="0.25">
      <c r="C36" t="s">
        <v>16</v>
      </c>
    </row>
    <row r="37" spans="2:12" x14ac:dyDescent="0.25">
      <c r="B37" s="36" t="s">
        <v>14</v>
      </c>
      <c r="C37" s="4"/>
      <c r="D37" s="32" t="s">
        <v>17</v>
      </c>
      <c r="E37" s="95" t="s">
        <v>18</v>
      </c>
      <c r="F37" s="38" t="s">
        <v>19</v>
      </c>
    </row>
    <row r="38" spans="2:12" x14ac:dyDescent="0.25">
      <c r="C38" s="38" t="s">
        <v>19</v>
      </c>
      <c r="E38" s="37"/>
      <c r="F38" s="32"/>
      <c r="G38" s="37"/>
    </row>
    <row r="39" spans="2:12" x14ac:dyDescent="0.25">
      <c r="B39" s="36" t="s">
        <v>14</v>
      </c>
      <c r="C39" s="4"/>
      <c r="D39" t="s">
        <v>20</v>
      </c>
      <c r="E39" s="95" t="s">
        <v>18</v>
      </c>
      <c r="F39" s="94" t="s">
        <v>21</v>
      </c>
      <c r="G39" s="95" t="s">
        <v>58</v>
      </c>
    </row>
    <row r="40" spans="2:12" ht="13.15" customHeight="1" x14ac:dyDescent="0.25">
      <c r="B40" s="36" t="s">
        <v>14</v>
      </c>
      <c r="C40" s="4"/>
      <c r="D40" s="93" t="str">
        <f>""&amp; G39&amp;"  or more"</f>
        <v>$11 million  or more</v>
      </c>
      <c r="E40" s="37"/>
      <c r="F40" s="32"/>
      <c r="G40" s="37"/>
      <c r="J40" s="92"/>
    </row>
    <row r="41" spans="2:12" hidden="1" x14ac:dyDescent="0.25">
      <c r="C41" s="35" t="str">
        <f>IF(LOWER(C37)="yes",2999999,IF(LOWER(C39)="yes",3000000.1,IF(LOWER(C40)="yes",10000000.1,"No Entry")))</f>
        <v>No Entry</v>
      </c>
      <c r="E41" s="37"/>
      <c r="F41" s="32"/>
      <c r="G41" s="37"/>
    </row>
    <row r="42" spans="2:12" x14ac:dyDescent="0.25">
      <c r="E42" s="37"/>
      <c r="F42" s="32"/>
      <c r="G42" s="37"/>
    </row>
    <row r="43" spans="2:12" x14ac:dyDescent="0.25">
      <c r="C43" s="39" t="str">
        <f>IF(C34="No Entry","",IF(C41="No Entry","",IF(C41&gt;=C34,"Yes","No")))</f>
        <v/>
      </c>
      <c r="D43" s="83" t="str">
        <f>IF(C34="No Entry","Not enough data entered, You must first choose an asset threshold from Cells C30 or C33",IF(C41="No Entry","Not enough data entered, You must first choose your asset level from Cells C37 - C40",IF(C43="Yes","PASS - Proceed to asset documentation","FAIL - Bond Required")))</f>
        <v>Not enough data entered, You must first choose an asset threshold from Cells C30 or C33</v>
      </c>
      <c r="E43" s="84"/>
      <c r="F43" s="84"/>
      <c r="G43" s="84"/>
      <c r="H43" s="84"/>
      <c r="I43" s="84"/>
      <c r="J43" s="84"/>
      <c r="K43" s="84"/>
      <c r="L43" s="84"/>
    </row>
    <row r="45" spans="2:12" ht="40.5" customHeight="1" x14ac:dyDescent="0.25">
      <c r="C45" s="85" t="str">
        <f>IF(C43="","Please complete Long-Term Asset Test",IF(C43="Yes","You are exempt from the bond requirements in §2774",IF(C43="No","You do not qualify for an exemption from the bond requirement specified in §2774.  Fill in worksheet below to determine the value of the bond.","Error")))</f>
        <v>Please complete Long-Term Asset Test</v>
      </c>
      <c r="D45" s="86"/>
      <c r="E45" s="86"/>
      <c r="F45" s="86"/>
      <c r="G45" s="86"/>
      <c r="H45" s="86"/>
      <c r="I45" s="86"/>
      <c r="J45" s="86"/>
      <c r="K45" s="86"/>
    </row>
    <row r="47" spans="2:12" ht="15.75" thickBot="1" x14ac:dyDescent="0.3"/>
    <row r="48" spans="2:12" ht="29.1" customHeight="1" thickBot="1" x14ac:dyDescent="0.45">
      <c r="D48" s="30"/>
      <c r="E48" s="30" t="s">
        <v>4</v>
      </c>
      <c r="F48" s="40" t="str">
        <f>IF(F5="","",F5)</f>
        <v/>
      </c>
      <c r="G48" s="41"/>
      <c r="H48" s="41"/>
      <c r="I48" s="41"/>
      <c r="J48" s="42"/>
    </row>
    <row r="49" spans="3:16" ht="12.75" customHeight="1" x14ac:dyDescent="0.4">
      <c r="D49" s="30"/>
      <c r="E49" s="30"/>
      <c r="F49" s="43"/>
      <c r="G49" s="44"/>
      <c r="H49" s="44"/>
      <c r="I49" s="44"/>
      <c r="J49" s="44"/>
    </row>
    <row r="50" spans="3:16" x14ac:dyDescent="0.25">
      <c r="C50" t="s">
        <v>22</v>
      </c>
    </row>
    <row r="52" spans="3:16" x14ac:dyDescent="0.25">
      <c r="C52" s="87" t="s">
        <v>23</v>
      </c>
      <c r="D52" s="87"/>
      <c r="E52" s="87"/>
      <c r="F52" s="87"/>
      <c r="G52" s="87"/>
      <c r="H52" s="87"/>
      <c r="I52" s="87"/>
      <c r="J52" s="87"/>
      <c r="K52" s="87"/>
      <c r="L52" s="87"/>
      <c r="M52" s="87"/>
      <c r="N52" s="87"/>
      <c r="O52" s="87"/>
      <c r="P52" s="87"/>
    </row>
    <row r="53" spans="3:16" x14ac:dyDescent="0.25">
      <c r="C53" s="87"/>
      <c r="D53" s="87"/>
      <c r="E53" s="87"/>
      <c r="F53" s="87"/>
      <c r="G53" s="87"/>
      <c r="H53" s="87"/>
      <c r="I53" s="87"/>
      <c r="J53" s="87"/>
      <c r="K53" s="87"/>
      <c r="L53" s="87"/>
      <c r="M53" s="87"/>
      <c r="N53" s="87"/>
      <c r="O53" s="87"/>
      <c r="P53" s="87"/>
    </row>
    <row r="55" spans="3:16" x14ac:dyDescent="0.25">
      <c r="D55" t="s">
        <v>24</v>
      </c>
    </row>
    <row r="56" spans="3:16" x14ac:dyDescent="0.25">
      <c r="D56" s="5"/>
      <c r="E56" s="6"/>
      <c r="F56" s="6"/>
      <c r="G56" s="6"/>
      <c r="H56" s="6"/>
      <c r="I56" s="7"/>
      <c r="J56" t="s">
        <v>25</v>
      </c>
    </row>
    <row r="57" spans="3:16" x14ac:dyDescent="0.25">
      <c r="D57" s="5"/>
      <c r="E57" s="6"/>
      <c r="F57" s="6"/>
      <c r="G57" s="6"/>
      <c r="H57" s="6"/>
      <c r="I57" s="7"/>
      <c r="J57" t="s">
        <v>26</v>
      </c>
    </row>
    <row r="58" spans="3:16" x14ac:dyDescent="0.25">
      <c r="D58" s="5"/>
      <c r="E58" s="6"/>
      <c r="F58" s="6"/>
      <c r="G58" s="6"/>
      <c r="H58" s="6"/>
      <c r="I58" s="7"/>
      <c r="J58" t="s">
        <v>27</v>
      </c>
    </row>
    <row r="61" spans="3:16" x14ac:dyDescent="0.25">
      <c r="D61" t="s">
        <v>28</v>
      </c>
    </row>
    <row r="63" spans="3:16" x14ac:dyDescent="0.25">
      <c r="E63" t="s">
        <v>25</v>
      </c>
      <c r="I63" t="s">
        <v>26</v>
      </c>
      <c r="M63" t="s">
        <v>27</v>
      </c>
    </row>
    <row r="64" spans="3:16" x14ac:dyDescent="0.25">
      <c r="E64" s="8"/>
      <c r="F64" s="9"/>
      <c r="G64" s="10"/>
      <c r="I64" s="8"/>
      <c r="J64" s="9"/>
      <c r="K64" s="10"/>
      <c r="M64" s="8"/>
      <c r="N64" s="9"/>
      <c r="O64" s="9"/>
      <c r="P64" s="10"/>
    </row>
    <row r="65" spans="3:16" x14ac:dyDescent="0.25">
      <c r="E65" s="11"/>
      <c r="F65" s="12"/>
      <c r="G65" s="13"/>
      <c r="I65" s="11"/>
      <c r="J65" s="12"/>
      <c r="K65" s="13"/>
      <c r="M65" s="11"/>
      <c r="N65" s="12"/>
      <c r="O65" s="12"/>
      <c r="P65" s="13"/>
    </row>
    <row r="66" spans="3:16" x14ac:dyDescent="0.25">
      <c r="E66" s="11"/>
      <c r="F66" s="12"/>
      <c r="G66" s="13"/>
      <c r="I66" s="11"/>
      <c r="J66" s="12"/>
      <c r="K66" s="13"/>
      <c r="M66" s="11"/>
      <c r="N66" s="12"/>
      <c r="O66" s="12"/>
      <c r="P66" s="13"/>
    </row>
    <row r="67" spans="3:16" x14ac:dyDescent="0.25">
      <c r="E67" s="11"/>
      <c r="F67" s="12" t="s">
        <v>19</v>
      </c>
      <c r="G67" s="13"/>
      <c r="I67" s="11"/>
      <c r="J67" s="12"/>
      <c r="K67" s="13"/>
      <c r="M67" s="11"/>
      <c r="N67" s="12"/>
      <c r="O67" s="12"/>
      <c r="P67" s="13"/>
    </row>
    <row r="68" spans="3:16" x14ac:dyDescent="0.25">
      <c r="E68" s="11"/>
      <c r="F68" s="12"/>
      <c r="G68" s="13"/>
      <c r="I68" s="11"/>
      <c r="J68" s="12"/>
      <c r="K68" s="13"/>
      <c r="M68" s="11"/>
      <c r="N68" s="12"/>
      <c r="O68" s="12"/>
      <c r="P68" s="13"/>
    </row>
    <row r="69" spans="3:16" x14ac:dyDescent="0.25">
      <c r="E69" s="11"/>
      <c r="F69" s="12"/>
      <c r="G69" s="13"/>
      <c r="I69" s="11"/>
      <c r="J69" s="12"/>
      <c r="K69" s="13"/>
      <c r="M69" s="11"/>
      <c r="N69" s="12"/>
      <c r="O69" s="12"/>
      <c r="P69" s="13"/>
    </row>
    <row r="70" spans="3:16" x14ac:dyDescent="0.25">
      <c r="E70" s="11"/>
      <c r="F70" s="12"/>
      <c r="G70" s="13"/>
      <c r="I70" s="11"/>
      <c r="J70" s="12"/>
      <c r="K70" s="13"/>
      <c r="M70" s="11"/>
      <c r="N70" s="12"/>
      <c r="O70" s="12"/>
      <c r="P70" s="13"/>
    </row>
    <row r="71" spans="3:16" x14ac:dyDescent="0.25">
      <c r="E71" s="11"/>
      <c r="F71" s="12"/>
      <c r="G71" s="13"/>
      <c r="I71" s="11"/>
      <c r="J71" s="12"/>
      <c r="K71" s="13"/>
      <c r="M71" s="11"/>
      <c r="N71" s="12"/>
      <c r="O71" s="12"/>
      <c r="P71" s="13"/>
    </row>
    <row r="72" spans="3:16" x14ac:dyDescent="0.25">
      <c r="E72" s="11"/>
      <c r="F72" s="12"/>
      <c r="G72" s="13"/>
      <c r="I72" s="11"/>
      <c r="J72" s="12"/>
      <c r="K72" s="13"/>
      <c r="M72" s="11"/>
      <c r="N72" s="12"/>
      <c r="O72" s="12"/>
      <c r="P72" s="13"/>
    </row>
    <row r="73" spans="3:16" x14ac:dyDescent="0.25">
      <c r="E73" s="14"/>
      <c r="F73" s="15"/>
      <c r="G73" s="16"/>
      <c r="I73" s="14"/>
      <c r="J73" s="15"/>
      <c r="K73" s="16"/>
      <c r="M73" s="14"/>
      <c r="N73" s="15"/>
      <c r="O73" s="15"/>
      <c r="P73" s="16"/>
    </row>
    <row r="75" spans="3:16" x14ac:dyDescent="0.25">
      <c r="C75" t="s">
        <v>29</v>
      </c>
    </row>
    <row r="77" spans="3:16" x14ac:dyDescent="0.25">
      <c r="D77" s="45" t="s">
        <v>30</v>
      </c>
    </row>
    <row r="78" spans="3:16" x14ac:dyDescent="0.25">
      <c r="D78" s="46"/>
      <c r="G78" s="35" t="s">
        <v>25</v>
      </c>
      <c r="K78" s="35" t="s">
        <v>26</v>
      </c>
      <c r="P78" s="35" t="s">
        <v>27</v>
      </c>
    </row>
    <row r="79" spans="3:16" x14ac:dyDescent="0.25">
      <c r="C79" s="36" t="s">
        <v>14</v>
      </c>
      <c r="D79" s="84" t="s">
        <v>31</v>
      </c>
      <c r="E79" s="84"/>
      <c r="F79" s="84"/>
      <c r="G79" s="17"/>
      <c r="K79" s="17"/>
      <c r="P79" s="17"/>
    </row>
    <row r="80" spans="3:16" x14ac:dyDescent="0.25">
      <c r="D80" s="88" t="s">
        <v>32</v>
      </c>
      <c r="E80" s="84"/>
      <c r="F80" s="84"/>
      <c r="G80" s="47"/>
      <c r="K80" s="47"/>
      <c r="P80" s="47"/>
    </row>
    <row r="81" spans="3:18" x14ac:dyDescent="0.25">
      <c r="C81" s="36" t="s">
        <v>14</v>
      </c>
      <c r="D81" s="84" t="s">
        <v>33</v>
      </c>
      <c r="E81" s="84"/>
      <c r="F81" s="84"/>
      <c r="G81" s="17"/>
      <c r="K81" s="17"/>
      <c r="P81" s="17"/>
    </row>
    <row r="82" spans="3:18" x14ac:dyDescent="0.25">
      <c r="C82" s="36" t="s">
        <v>14</v>
      </c>
      <c r="D82" s="84" t="s">
        <v>34</v>
      </c>
      <c r="E82" s="84"/>
      <c r="F82" s="84"/>
      <c r="G82" s="17"/>
      <c r="K82" s="17"/>
      <c r="P82" s="17"/>
    </row>
    <row r="83" spans="3:18" x14ac:dyDescent="0.25">
      <c r="C83" s="36" t="s">
        <v>14</v>
      </c>
      <c r="D83" s="84" t="s">
        <v>35</v>
      </c>
      <c r="E83" s="84"/>
      <c r="F83" s="84"/>
      <c r="G83" s="17"/>
      <c r="K83" s="17"/>
      <c r="P83" s="17"/>
    </row>
    <row r="84" spans="3:18" ht="15.75" thickBot="1" x14ac:dyDescent="0.3">
      <c r="C84" s="36" t="s">
        <v>14</v>
      </c>
      <c r="D84" s="84" t="s">
        <v>36</v>
      </c>
      <c r="E84" s="84"/>
      <c r="F84" s="84"/>
      <c r="G84" s="48">
        <f>TRUNC(IF(G79="",G81-G82-G83,G79),-3)</f>
        <v>0</v>
      </c>
      <c r="K84" s="48">
        <f>TRUNC(IF(K79="",K81-K82-K83,K79),-3)</f>
        <v>0</v>
      </c>
      <c r="P84" s="48">
        <f>TRUNC(IF(P79="",P81-P82-P83,P79),-3)</f>
        <v>0</v>
      </c>
    </row>
    <row r="85" spans="3:18" ht="15.75" thickTop="1" x14ac:dyDescent="0.25"/>
    <row r="86" spans="3:18" ht="15.75" thickBot="1" x14ac:dyDescent="0.3"/>
    <row r="87" spans="3:18" ht="29.1" customHeight="1" thickBot="1" x14ac:dyDescent="0.45">
      <c r="D87" s="30"/>
      <c r="E87" s="30" t="s">
        <v>4</v>
      </c>
      <c r="F87" s="40" t="str">
        <f>IF(F5="","",F5)</f>
        <v/>
      </c>
      <c r="G87" s="41"/>
      <c r="H87" s="41"/>
      <c r="I87" s="41"/>
      <c r="J87" s="42"/>
    </row>
    <row r="89" spans="3:18" x14ac:dyDescent="0.25">
      <c r="C89" t="s">
        <v>37</v>
      </c>
    </row>
    <row r="90" spans="3:18" x14ac:dyDescent="0.25">
      <c r="C90" s="32" t="s">
        <v>38</v>
      </c>
    </row>
    <row r="92" spans="3:18" x14ac:dyDescent="0.25">
      <c r="D92" t="s">
        <v>39</v>
      </c>
    </row>
    <row r="93" spans="3:18" x14ac:dyDescent="0.25">
      <c r="D93" s="18"/>
      <c r="E93" s="32" t="s">
        <v>40</v>
      </c>
    </row>
    <row r="94" spans="3:18" x14ac:dyDescent="0.25">
      <c r="D94" s="18"/>
      <c r="E94" s="32" t="s">
        <v>41</v>
      </c>
      <c r="R94" s="100">
        <f>IF($C$30 = "Yes", 11000000, 0)</f>
        <v>0</v>
      </c>
    </row>
    <row r="95" spans="3:18" x14ac:dyDescent="0.25">
      <c r="R95" s="100"/>
    </row>
    <row r="96" spans="3:18" x14ac:dyDescent="0.25">
      <c r="D96" s="32" t="s">
        <v>42</v>
      </c>
      <c r="R96" s="100">
        <f>IF($C$33 = "Yes", 3000000, 0)</f>
        <v>0</v>
      </c>
    </row>
    <row r="97" spans="3:18" x14ac:dyDescent="0.25">
      <c r="C97" s="36" t="s">
        <v>14</v>
      </c>
      <c r="D97" s="19"/>
      <c r="E97" s="32" t="s">
        <v>43</v>
      </c>
      <c r="R97" s="100">
        <f>MAX($R$94,$R$96)</f>
        <v>0</v>
      </c>
    </row>
    <row r="98" spans="3:18" x14ac:dyDescent="0.25">
      <c r="C98" s="36" t="s">
        <v>14</v>
      </c>
      <c r="D98" s="19"/>
      <c r="E98" s="32" t="s">
        <v>44</v>
      </c>
      <c r="R98" s="100"/>
    </row>
    <row r="99" spans="3:18" x14ac:dyDescent="0.25">
      <c r="C99" s="36" t="s">
        <v>14</v>
      </c>
      <c r="D99" s="19"/>
      <c r="E99" s="32" t="s">
        <v>45</v>
      </c>
      <c r="R99" s="101" t="str">
        <f>IF(SUM($D$97:$D$99)&gt;0,MAX(550000,(SUM($D$97:$D$99)*533)),"")</f>
        <v/>
      </c>
    </row>
    <row r="100" spans="3:18" x14ac:dyDescent="0.25">
      <c r="D100" s="38"/>
      <c r="R100" s="101">
        <f>IF((SUM(D97:D99)*533)&gt;$R$97,$R$97,(SUM(D97:D99)*533))</f>
        <v>0</v>
      </c>
    </row>
    <row r="101" spans="3:18" ht="39.6" customHeight="1" x14ac:dyDescent="0.25">
      <c r="D101" s="4"/>
      <c r="E101" s="96" t="s">
        <v>59</v>
      </c>
      <c r="F101" s="97"/>
      <c r="G101" s="97"/>
      <c r="H101" s="97"/>
      <c r="I101" s="97"/>
      <c r="J101" s="97"/>
      <c r="K101" s="97"/>
      <c r="L101" s="97"/>
      <c r="M101" s="97"/>
      <c r="N101" s="97"/>
      <c r="O101" s="97"/>
      <c r="P101" s="97"/>
      <c r="R101" s="100">
        <f>+IF(D101="Yes",IF(R100&lt;=25000,25000,MIN(R99,R100)),IF(R100&lt;550000, 550000, MIN(R99,R100)))</f>
        <v>550000</v>
      </c>
    </row>
    <row r="102" spans="3:18" x14ac:dyDescent="0.25">
      <c r="D102" s="38"/>
      <c r="R102" s="100">
        <f>+IF(R101&lt;=125000,MROUND(R101,5000),IF(R101&lt;=2250000,MROUND(R101,50000),MROUND(R101,500000)))</f>
        <v>550000</v>
      </c>
    </row>
    <row r="103" spans="3:18" ht="15.75" thickBot="1" x14ac:dyDescent="0.3">
      <c r="E103" t="s">
        <v>19</v>
      </c>
    </row>
    <row r="104" spans="3:18" ht="15.75" thickBot="1" x14ac:dyDescent="0.3">
      <c r="C104" s="36" t="s">
        <v>14</v>
      </c>
      <c r="D104" s="49" t="str">
        <f>+IF(AND(D97="",D98="",D99=""),"",R102)</f>
        <v/>
      </c>
      <c r="E104" s="32" t="s">
        <v>46</v>
      </c>
      <c r="H104" s="94" t="s">
        <v>60</v>
      </c>
      <c r="I104" s="98"/>
      <c r="J104" s="99"/>
      <c r="K104" s="98"/>
      <c r="L104" s="98"/>
      <c r="M104" s="98"/>
      <c r="N104" s="98"/>
      <c r="O104" s="98"/>
    </row>
    <row r="105" spans="3:18" x14ac:dyDescent="0.25">
      <c r="E105" s="58" t="s">
        <v>47</v>
      </c>
      <c r="F105" s="57"/>
      <c r="G105" s="57"/>
      <c r="H105" s="57"/>
      <c r="I105" s="57"/>
      <c r="J105" s="57"/>
      <c r="K105" s="57"/>
      <c r="L105" s="57"/>
      <c r="M105" s="57"/>
      <c r="N105" s="57"/>
      <c r="O105" s="57"/>
      <c r="P105" s="57"/>
    </row>
    <row r="106" spans="3:18" x14ac:dyDescent="0.25">
      <c r="E106" s="57"/>
      <c r="F106" s="57"/>
      <c r="G106" s="57"/>
      <c r="H106" s="57"/>
      <c r="I106" s="57"/>
      <c r="J106" s="57"/>
      <c r="K106" s="57"/>
      <c r="L106" s="57"/>
      <c r="M106" s="57"/>
      <c r="N106" s="57"/>
      <c r="O106" s="57"/>
      <c r="P106" s="57"/>
    </row>
    <row r="118" spans="5:16" x14ac:dyDescent="0.25">
      <c r="E118" s="57"/>
      <c r="F118" s="57"/>
      <c r="G118" s="57"/>
      <c r="H118" s="57"/>
      <c r="I118" s="57"/>
      <c r="J118" s="57"/>
      <c r="K118" s="57"/>
      <c r="L118" s="57"/>
      <c r="M118" s="57"/>
      <c r="N118" s="57"/>
      <c r="O118" s="57"/>
      <c r="P118" s="57"/>
    </row>
    <row r="119" spans="5:16" x14ac:dyDescent="0.25">
      <c r="E119" s="57"/>
      <c r="F119" s="57"/>
      <c r="G119" s="57"/>
      <c r="H119" s="57"/>
      <c r="I119" s="57"/>
      <c r="J119" s="57"/>
      <c r="K119" s="57"/>
      <c r="L119" s="57"/>
      <c r="M119" s="57"/>
      <c r="N119" s="57"/>
      <c r="O119" s="57"/>
      <c r="P119" s="57"/>
    </row>
    <row r="126" spans="5:16" x14ac:dyDescent="0.25">
      <c r="E126" s="57"/>
      <c r="F126" s="57"/>
      <c r="G126" s="57"/>
      <c r="H126" s="57"/>
      <c r="I126" s="57"/>
      <c r="J126" s="57"/>
      <c r="K126" s="57"/>
      <c r="L126" s="57"/>
      <c r="M126" s="57"/>
      <c r="N126" s="57"/>
      <c r="O126" s="57"/>
      <c r="P126" s="57"/>
    </row>
    <row r="127" spans="5:16" x14ac:dyDescent="0.25">
      <c r="E127" s="57"/>
      <c r="F127" s="57"/>
      <c r="G127" s="57"/>
      <c r="H127" s="57"/>
      <c r="I127" s="57"/>
      <c r="J127" s="57"/>
      <c r="K127" s="57"/>
      <c r="L127" s="57"/>
      <c r="M127" s="57"/>
      <c r="N127" s="57"/>
      <c r="O127" s="57"/>
      <c r="P127" s="57"/>
    </row>
    <row r="132" spans="2:16" ht="15.75" thickBot="1" x14ac:dyDescent="0.3"/>
    <row r="133" spans="2:16" ht="29.1" customHeight="1" thickBot="1" x14ac:dyDescent="0.45">
      <c r="D133" s="30"/>
      <c r="E133" s="30" t="s">
        <v>4</v>
      </c>
      <c r="F133" s="40" t="str">
        <f>IF(F87="","",F87)</f>
        <v/>
      </c>
      <c r="G133" s="41"/>
      <c r="H133" s="41"/>
      <c r="I133" s="41"/>
      <c r="J133" s="42"/>
    </row>
    <row r="135" spans="2:16" x14ac:dyDescent="0.25">
      <c r="B135" t="s">
        <v>48</v>
      </c>
    </row>
    <row r="137" spans="2:16" ht="25.5" customHeight="1" x14ac:dyDescent="0.25">
      <c r="C137" s="58" t="s">
        <v>49</v>
      </c>
      <c r="D137" s="57"/>
      <c r="E137" s="57"/>
      <c r="F137" s="57"/>
      <c r="G137" s="57"/>
      <c r="H137" s="57"/>
      <c r="I137" s="57"/>
      <c r="J137" s="57"/>
      <c r="K137" s="57"/>
      <c r="L137" s="57"/>
      <c r="M137" s="57"/>
      <c r="N137" s="57"/>
      <c r="O137" s="57"/>
    </row>
    <row r="138" spans="2:16" ht="12.75" customHeight="1" x14ac:dyDescent="0.25">
      <c r="C138" s="27"/>
      <c r="D138" s="27"/>
      <c r="E138" s="27"/>
      <c r="F138" s="27"/>
      <c r="G138" s="27"/>
      <c r="H138" s="27"/>
      <c r="I138" s="27"/>
      <c r="J138" s="27"/>
      <c r="K138" s="27"/>
      <c r="L138" s="27"/>
      <c r="M138" s="27"/>
      <c r="N138" s="27"/>
      <c r="O138" s="27"/>
    </row>
    <row r="139" spans="2:16" ht="12.75" customHeight="1" x14ac:dyDescent="0.25">
      <c r="C139" s="50"/>
      <c r="D139" s="51"/>
      <c r="E139" s="32"/>
      <c r="F139" s="27"/>
      <c r="G139" s="27"/>
      <c r="H139" s="27"/>
      <c r="I139" s="27"/>
      <c r="J139" s="27"/>
      <c r="K139" s="27"/>
      <c r="L139" s="27"/>
      <c r="M139" s="27"/>
      <c r="N139" s="27"/>
      <c r="O139" s="27"/>
    </row>
    <row r="140" spans="2:16" ht="12.75" customHeight="1" x14ac:dyDescent="0.25">
      <c r="C140" s="27"/>
      <c r="D140" s="27"/>
      <c r="E140" s="27"/>
      <c r="F140" s="27"/>
      <c r="G140" s="27"/>
      <c r="H140" s="27"/>
      <c r="I140" s="27"/>
      <c r="J140" s="27"/>
      <c r="K140" s="27"/>
      <c r="L140" s="27"/>
      <c r="M140" s="27"/>
      <c r="N140" s="27"/>
      <c r="O140" s="27"/>
    </row>
    <row r="141" spans="2:16" ht="12.75" customHeight="1" x14ac:dyDescent="0.25">
      <c r="C141" s="27"/>
      <c r="D141" s="52" t="str">
        <f>IF(D139="","",IF(C45="You are exempt from the bond requirements in §1054.690","Okay",IF(SUM(D97:D100)&lt;1,"",IF($D139=SUM($D97:$D100),"Okay","Fail"))))</f>
        <v/>
      </c>
      <c r="E141" s="53" t="str">
        <f>IF($D139=SUM($D97:$D100),"",IF($D139="","Please enter the number of imported engines in cell C139",IF(C45="You are exempt from the bond requirements in §1054.690","",IF(SUM($D97:$D100)=0,"Please enter U.S. directed production volumes in cells C97-C100 above","U.S. Directed Production does not match expected imports, please reconsile"))))</f>
        <v/>
      </c>
      <c r="F141" s="54"/>
      <c r="G141" s="54"/>
      <c r="H141" s="54"/>
      <c r="I141" s="54"/>
      <c r="J141" s="54"/>
      <c r="K141" s="54"/>
      <c r="L141" s="55"/>
      <c r="M141" s="55"/>
      <c r="N141" s="55"/>
      <c r="O141" s="55"/>
    </row>
    <row r="143" spans="2:16" ht="12.75" customHeight="1" x14ac:dyDescent="0.25">
      <c r="B143" s="59" t="s">
        <v>50</v>
      </c>
      <c r="C143" s="60"/>
      <c r="D143" s="61" t="s">
        <v>51</v>
      </c>
      <c r="E143" s="64" t="s">
        <v>52</v>
      </c>
      <c r="F143" s="65"/>
      <c r="G143" s="65"/>
      <c r="H143" s="66"/>
      <c r="I143" s="72" t="s">
        <v>53</v>
      </c>
      <c r="J143" s="66"/>
      <c r="K143" s="73" t="s">
        <v>54</v>
      </c>
      <c r="L143" s="76" t="s">
        <v>55</v>
      </c>
      <c r="M143" s="77"/>
      <c r="N143" s="77"/>
      <c r="O143" s="76" t="s">
        <v>56</v>
      </c>
      <c r="P143" s="82"/>
    </row>
    <row r="144" spans="2:16" x14ac:dyDescent="0.25">
      <c r="B144" s="60"/>
      <c r="C144" s="60"/>
      <c r="D144" s="62"/>
      <c r="E144" s="67"/>
      <c r="F144" s="57"/>
      <c r="G144" s="57"/>
      <c r="H144" s="68"/>
      <c r="I144" s="67"/>
      <c r="J144" s="68"/>
      <c r="K144" s="74"/>
      <c r="L144" s="78"/>
      <c r="M144" s="79"/>
      <c r="N144" s="79"/>
      <c r="O144" s="78"/>
      <c r="P144" s="74"/>
    </row>
    <row r="145" spans="2:16" x14ac:dyDescent="0.25">
      <c r="B145" s="60"/>
      <c r="C145" s="60"/>
      <c r="D145" s="62"/>
      <c r="E145" s="67"/>
      <c r="F145" s="57"/>
      <c r="G145" s="57"/>
      <c r="H145" s="68"/>
      <c r="I145" s="67"/>
      <c r="J145" s="68"/>
      <c r="K145" s="74"/>
      <c r="L145" s="78"/>
      <c r="M145" s="79"/>
      <c r="N145" s="79"/>
      <c r="O145" s="78"/>
      <c r="P145" s="74"/>
    </row>
    <row r="146" spans="2:16" x14ac:dyDescent="0.25">
      <c r="B146" s="60"/>
      <c r="C146" s="60"/>
      <c r="D146" s="62"/>
      <c r="E146" s="67"/>
      <c r="F146" s="57"/>
      <c r="G146" s="57"/>
      <c r="H146" s="68"/>
      <c r="I146" s="67"/>
      <c r="J146" s="68"/>
      <c r="K146" s="74"/>
      <c r="L146" s="78"/>
      <c r="M146" s="79"/>
      <c r="N146" s="79"/>
      <c r="O146" s="78"/>
      <c r="P146" s="74"/>
    </row>
    <row r="147" spans="2:16" x14ac:dyDescent="0.25">
      <c r="B147" s="60"/>
      <c r="C147" s="60"/>
      <c r="D147" s="62"/>
      <c r="E147" s="67"/>
      <c r="F147" s="57"/>
      <c r="G147" s="57"/>
      <c r="H147" s="68"/>
      <c r="I147" s="67"/>
      <c r="J147" s="68"/>
      <c r="K147" s="74"/>
      <c r="L147" s="78"/>
      <c r="M147" s="79"/>
      <c r="N147" s="79"/>
      <c r="O147" s="78"/>
      <c r="P147" s="74"/>
    </row>
    <row r="148" spans="2:16" x14ac:dyDescent="0.25">
      <c r="B148" s="60"/>
      <c r="C148" s="60"/>
      <c r="D148" s="63"/>
      <c r="E148" s="69"/>
      <c r="F148" s="70"/>
      <c r="G148" s="70"/>
      <c r="H148" s="71"/>
      <c r="I148" s="69"/>
      <c r="J148" s="71"/>
      <c r="K148" s="75"/>
      <c r="L148" s="80"/>
      <c r="M148" s="81"/>
      <c r="N148" s="81"/>
      <c r="O148" s="80"/>
      <c r="P148" s="75"/>
    </row>
    <row r="149" spans="2:16" ht="15.6" customHeight="1" x14ac:dyDescent="0.25">
      <c r="B149" s="20"/>
      <c r="C149" s="7"/>
      <c r="D149" s="56" t="str">
        <f>IF(B149="","",IF(C43="","Not enough data entered above",IF(C43="Yes","Yes","No")))</f>
        <v/>
      </c>
      <c r="E149" s="21"/>
      <c r="F149" s="22"/>
      <c r="G149" s="22"/>
      <c r="H149" s="23"/>
      <c r="I149" s="5"/>
      <c r="J149" s="7"/>
      <c r="K149" s="24"/>
      <c r="L149" s="5"/>
      <c r="M149" s="6"/>
      <c r="N149" s="25"/>
      <c r="O149" s="5"/>
      <c r="P149" s="7"/>
    </row>
    <row r="150" spans="2:16" ht="15.6" customHeight="1" x14ac:dyDescent="0.25">
      <c r="B150" s="5"/>
      <c r="C150" s="7"/>
      <c r="D150" s="56" t="str">
        <f>IF(B150="","",IF(D149="","",D149))</f>
        <v/>
      </c>
      <c r="E150" s="21"/>
      <c r="F150" s="22"/>
      <c r="G150" s="22"/>
      <c r="H150" s="23"/>
      <c r="I150" s="5"/>
      <c r="J150" s="7"/>
      <c r="K150" s="24"/>
      <c r="L150" s="5"/>
      <c r="M150" s="6"/>
      <c r="N150" s="25"/>
      <c r="O150" s="5"/>
      <c r="P150" s="7"/>
    </row>
    <row r="151" spans="2:16" ht="15.6" customHeight="1" x14ac:dyDescent="0.25">
      <c r="B151" s="5"/>
      <c r="C151" s="7"/>
      <c r="D151" s="56" t="str">
        <f>IF(B151="","",IF(D150="","",D150))</f>
        <v/>
      </c>
      <c r="E151" s="21"/>
      <c r="F151" s="22"/>
      <c r="G151" s="22"/>
      <c r="H151" s="23"/>
      <c r="I151" s="5"/>
      <c r="J151" s="7"/>
      <c r="K151" s="24"/>
      <c r="L151" s="5"/>
      <c r="M151" s="6"/>
      <c r="N151" s="25"/>
      <c r="O151" s="5"/>
      <c r="P151" s="7"/>
    </row>
    <row r="152" spans="2:16" ht="15.6" customHeight="1" x14ac:dyDescent="0.25">
      <c r="B152" s="5"/>
      <c r="C152" s="7"/>
      <c r="D152" s="56" t="str">
        <f>IF(B152="","",IF(D151="","",D151))</f>
        <v/>
      </c>
      <c r="E152" s="21"/>
      <c r="F152" s="22"/>
      <c r="G152" s="22"/>
      <c r="H152" s="23"/>
      <c r="I152" s="5"/>
      <c r="J152" s="7"/>
      <c r="K152" s="24"/>
      <c r="L152" s="5"/>
      <c r="M152" s="6"/>
      <c r="N152" s="25"/>
      <c r="O152" s="5"/>
      <c r="P152" s="7"/>
    </row>
    <row r="153" spans="2:16" ht="15.6" customHeight="1" x14ac:dyDescent="0.25">
      <c r="B153" s="5"/>
      <c r="C153" s="7"/>
      <c r="D153" s="56" t="str">
        <f t="shared" ref="D153:D173" si="0">IF(B153="","",IF(D152="","",D152))</f>
        <v/>
      </c>
      <c r="E153" s="21"/>
      <c r="F153" s="22"/>
      <c r="G153" s="22"/>
      <c r="H153" s="23"/>
      <c r="I153" s="5"/>
      <c r="J153" s="7"/>
      <c r="K153" s="24"/>
      <c r="L153" s="5"/>
      <c r="M153" s="6"/>
      <c r="N153" s="25"/>
      <c r="O153" s="5"/>
      <c r="P153" s="7"/>
    </row>
    <row r="154" spans="2:16" ht="15.6" customHeight="1" x14ac:dyDescent="0.25">
      <c r="B154" s="5"/>
      <c r="C154" s="7"/>
      <c r="D154" s="56" t="str">
        <f t="shared" si="0"/>
        <v/>
      </c>
      <c r="E154" s="21"/>
      <c r="F154" s="22"/>
      <c r="G154" s="22"/>
      <c r="H154" s="23"/>
      <c r="I154" s="5"/>
      <c r="J154" s="7"/>
      <c r="K154" s="24"/>
      <c r="L154" s="5"/>
      <c r="M154" s="6"/>
      <c r="N154" s="25"/>
      <c r="O154" s="5"/>
      <c r="P154" s="7"/>
    </row>
    <row r="155" spans="2:16" ht="15.6" customHeight="1" x14ac:dyDescent="0.25">
      <c r="B155" s="5"/>
      <c r="C155" s="7"/>
      <c r="D155" s="56" t="str">
        <f t="shared" si="0"/>
        <v/>
      </c>
      <c r="E155" s="21"/>
      <c r="F155" s="22"/>
      <c r="G155" s="22"/>
      <c r="H155" s="23"/>
      <c r="I155" s="5"/>
      <c r="J155" s="7"/>
      <c r="K155" s="24"/>
      <c r="L155" s="5"/>
      <c r="M155" s="6"/>
      <c r="N155" s="25"/>
      <c r="O155" s="5"/>
      <c r="P155" s="7"/>
    </row>
    <row r="156" spans="2:16" ht="15.6" customHeight="1" x14ac:dyDescent="0.25">
      <c r="B156" s="5"/>
      <c r="C156" s="7"/>
      <c r="D156" s="56" t="str">
        <f t="shared" si="0"/>
        <v/>
      </c>
      <c r="E156" s="21"/>
      <c r="F156" s="22"/>
      <c r="G156" s="22"/>
      <c r="H156" s="23"/>
      <c r="I156" s="5"/>
      <c r="J156" s="7"/>
      <c r="K156" s="24"/>
      <c r="L156" s="5"/>
      <c r="M156" s="6"/>
      <c r="N156" s="25"/>
      <c r="O156" s="5"/>
      <c r="P156" s="7"/>
    </row>
    <row r="157" spans="2:16" ht="15.6" customHeight="1" x14ac:dyDescent="0.25">
      <c r="B157" s="5"/>
      <c r="C157" s="7"/>
      <c r="D157" s="56" t="str">
        <f t="shared" si="0"/>
        <v/>
      </c>
      <c r="E157" s="21"/>
      <c r="F157" s="22"/>
      <c r="G157" s="22"/>
      <c r="H157" s="23"/>
      <c r="I157" s="5"/>
      <c r="J157" s="7"/>
      <c r="K157" s="24"/>
      <c r="L157" s="5"/>
      <c r="M157" s="6"/>
      <c r="N157" s="25"/>
      <c r="O157" s="5"/>
      <c r="P157" s="7"/>
    </row>
    <row r="158" spans="2:16" ht="15.6" customHeight="1" x14ac:dyDescent="0.25">
      <c r="B158" s="5"/>
      <c r="C158" s="7"/>
      <c r="D158" s="56" t="str">
        <f t="shared" si="0"/>
        <v/>
      </c>
      <c r="E158" s="21"/>
      <c r="F158" s="22"/>
      <c r="G158" s="22"/>
      <c r="H158" s="23"/>
      <c r="I158" s="5"/>
      <c r="J158" s="7"/>
      <c r="K158" s="24"/>
      <c r="L158" s="5"/>
      <c r="M158" s="6"/>
      <c r="N158" s="25"/>
      <c r="O158" s="5"/>
      <c r="P158" s="7"/>
    </row>
    <row r="159" spans="2:16" ht="15.6" customHeight="1" x14ac:dyDescent="0.25">
      <c r="B159" s="5"/>
      <c r="C159" s="7"/>
      <c r="D159" s="56" t="str">
        <f t="shared" si="0"/>
        <v/>
      </c>
      <c r="E159" s="21"/>
      <c r="F159" s="22"/>
      <c r="G159" s="22"/>
      <c r="H159" s="23"/>
      <c r="I159" s="5"/>
      <c r="J159" s="7"/>
      <c r="K159" s="24"/>
      <c r="L159" s="5"/>
      <c r="M159" s="6"/>
      <c r="N159" s="25"/>
      <c r="O159" s="5"/>
      <c r="P159" s="7"/>
    </row>
    <row r="160" spans="2:16" ht="15.6" customHeight="1" x14ac:dyDescent="0.25">
      <c r="B160" s="5"/>
      <c r="C160" s="7"/>
      <c r="D160" s="56" t="str">
        <f t="shared" si="0"/>
        <v/>
      </c>
      <c r="E160" s="21"/>
      <c r="F160" s="22"/>
      <c r="G160" s="22"/>
      <c r="H160" s="23"/>
      <c r="I160" s="5"/>
      <c r="J160" s="7"/>
      <c r="K160" s="24"/>
      <c r="L160" s="5"/>
      <c r="M160" s="6"/>
      <c r="N160" s="25"/>
      <c r="O160" s="5"/>
      <c r="P160" s="7"/>
    </row>
    <row r="161" spans="2:16" ht="15.6" customHeight="1" x14ac:dyDescent="0.25">
      <c r="B161" s="5"/>
      <c r="C161" s="7"/>
      <c r="D161" s="56" t="str">
        <f t="shared" si="0"/>
        <v/>
      </c>
      <c r="E161" s="21"/>
      <c r="F161" s="22"/>
      <c r="G161" s="22"/>
      <c r="H161" s="23"/>
      <c r="I161" s="5"/>
      <c r="J161" s="7"/>
      <c r="K161" s="24"/>
      <c r="L161" s="5"/>
      <c r="M161" s="6"/>
      <c r="N161" s="25"/>
      <c r="O161" s="5"/>
      <c r="P161" s="7"/>
    </row>
    <row r="162" spans="2:16" ht="15.6" customHeight="1" x14ac:dyDescent="0.25">
      <c r="B162" s="5"/>
      <c r="C162" s="7"/>
      <c r="D162" s="56" t="str">
        <f t="shared" si="0"/>
        <v/>
      </c>
      <c r="E162" s="21"/>
      <c r="F162" s="22"/>
      <c r="G162" s="22"/>
      <c r="H162" s="23"/>
      <c r="I162" s="5"/>
      <c r="J162" s="7"/>
      <c r="K162" s="24"/>
      <c r="L162" s="5"/>
      <c r="M162" s="6"/>
      <c r="N162" s="25"/>
      <c r="O162" s="5"/>
      <c r="P162" s="7"/>
    </row>
    <row r="163" spans="2:16" ht="15.6" customHeight="1" x14ac:dyDescent="0.25">
      <c r="B163" s="5"/>
      <c r="C163" s="7"/>
      <c r="D163" s="56" t="str">
        <f t="shared" si="0"/>
        <v/>
      </c>
      <c r="E163" s="21"/>
      <c r="F163" s="22"/>
      <c r="G163" s="22"/>
      <c r="H163" s="23"/>
      <c r="I163" s="5"/>
      <c r="J163" s="7"/>
      <c r="K163" s="24"/>
      <c r="L163" s="5"/>
      <c r="M163" s="6"/>
      <c r="N163" s="25"/>
      <c r="O163" s="5"/>
      <c r="P163" s="7"/>
    </row>
    <row r="164" spans="2:16" ht="15.6" customHeight="1" x14ac:dyDescent="0.25">
      <c r="B164" s="5"/>
      <c r="C164" s="7"/>
      <c r="D164" s="56" t="str">
        <f t="shared" si="0"/>
        <v/>
      </c>
      <c r="E164" s="21"/>
      <c r="F164" s="22"/>
      <c r="G164" s="22"/>
      <c r="H164" s="23"/>
      <c r="I164" s="5"/>
      <c r="J164" s="7"/>
      <c r="K164" s="24"/>
      <c r="L164" s="5"/>
      <c r="M164" s="6"/>
      <c r="N164" s="25"/>
      <c r="O164" s="5"/>
      <c r="P164" s="7"/>
    </row>
    <row r="165" spans="2:16" ht="15.6" customHeight="1" x14ac:dyDescent="0.25">
      <c r="B165" s="5"/>
      <c r="C165" s="7"/>
      <c r="D165" s="56" t="str">
        <f t="shared" si="0"/>
        <v/>
      </c>
      <c r="E165" s="21"/>
      <c r="F165" s="22"/>
      <c r="G165" s="22"/>
      <c r="H165" s="23"/>
      <c r="I165" s="5"/>
      <c r="J165" s="7"/>
      <c r="K165" s="24"/>
      <c r="L165" s="5"/>
      <c r="M165" s="6"/>
      <c r="N165" s="25"/>
      <c r="O165" s="5"/>
      <c r="P165" s="7"/>
    </row>
    <row r="166" spans="2:16" ht="15.6" customHeight="1" x14ac:dyDescent="0.25">
      <c r="B166" s="5"/>
      <c r="C166" s="7"/>
      <c r="D166" s="56" t="str">
        <f t="shared" si="0"/>
        <v/>
      </c>
      <c r="E166" s="21"/>
      <c r="F166" s="22"/>
      <c r="G166" s="22"/>
      <c r="H166" s="23"/>
      <c r="I166" s="5"/>
      <c r="J166" s="7"/>
      <c r="K166" s="24"/>
      <c r="L166" s="5"/>
      <c r="M166" s="6"/>
      <c r="N166" s="25"/>
      <c r="O166" s="5"/>
      <c r="P166" s="7"/>
    </row>
    <row r="167" spans="2:16" ht="15.6" customHeight="1" x14ac:dyDescent="0.25">
      <c r="B167" s="5"/>
      <c r="C167" s="7"/>
      <c r="D167" s="56" t="str">
        <f t="shared" si="0"/>
        <v/>
      </c>
      <c r="E167" s="21"/>
      <c r="F167" s="22"/>
      <c r="G167" s="22"/>
      <c r="H167" s="23"/>
      <c r="I167" s="5"/>
      <c r="J167" s="7"/>
      <c r="K167" s="24"/>
      <c r="L167" s="5"/>
      <c r="M167" s="6"/>
      <c r="N167" s="25"/>
      <c r="O167" s="5"/>
      <c r="P167" s="7"/>
    </row>
    <row r="168" spans="2:16" ht="15.6" customHeight="1" x14ac:dyDescent="0.25">
      <c r="B168" s="5"/>
      <c r="C168" s="7"/>
      <c r="D168" s="56" t="str">
        <f t="shared" si="0"/>
        <v/>
      </c>
      <c r="E168" s="21"/>
      <c r="F168" s="22"/>
      <c r="G168" s="22"/>
      <c r="H168" s="23"/>
      <c r="I168" s="5"/>
      <c r="J168" s="7"/>
      <c r="K168" s="24"/>
      <c r="L168" s="5"/>
      <c r="M168" s="6"/>
      <c r="N168" s="25"/>
      <c r="O168" s="5"/>
      <c r="P168" s="7"/>
    </row>
    <row r="169" spans="2:16" ht="15.6" customHeight="1" x14ac:dyDescent="0.25">
      <c r="B169" s="5"/>
      <c r="C169" s="7"/>
      <c r="D169" s="56" t="str">
        <f t="shared" si="0"/>
        <v/>
      </c>
      <c r="E169" s="21"/>
      <c r="F169" s="22"/>
      <c r="G169" s="22"/>
      <c r="H169" s="23"/>
      <c r="I169" s="5"/>
      <c r="J169" s="7"/>
      <c r="K169" s="24"/>
      <c r="L169" s="5"/>
      <c r="M169" s="6"/>
      <c r="N169" s="25"/>
      <c r="O169" s="5"/>
      <c r="P169" s="7"/>
    </row>
    <row r="170" spans="2:16" ht="15.6" customHeight="1" x14ac:dyDescent="0.25">
      <c r="B170" s="5"/>
      <c r="C170" s="7"/>
      <c r="D170" s="56" t="str">
        <f t="shared" si="0"/>
        <v/>
      </c>
      <c r="E170" s="21"/>
      <c r="F170" s="22"/>
      <c r="G170" s="22"/>
      <c r="H170" s="23"/>
      <c r="I170" s="5"/>
      <c r="J170" s="7"/>
      <c r="K170" s="24"/>
      <c r="L170" s="5"/>
      <c r="M170" s="6"/>
      <c r="N170" s="25"/>
      <c r="O170" s="5"/>
      <c r="P170" s="7"/>
    </row>
    <row r="171" spans="2:16" ht="15.6" customHeight="1" x14ac:dyDescent="0.25">
      <c r="B171" s="5"/>
      <c r="C171" s="7"/>
      <c r="D171" s="56" t="str">
        <f t="shared" si="0"/>
        <v/>
      </c>
      <c r="E171" s="21"/>
      <c r="F171" s="22"/>
      <c r="G171" s="22"/>
      <c r="H171" s="23"/>
      <c r="I171" s="5"/>
      <c r="J171" s="7"/>
      <c r="K171" s="24"/>
      <c r="L171" s="5"/>
      <c r="M171" s="6"/>
      <c r="N171" s="25"/>
      <c r="O171" s="5"/>
      <c r="P171" s="7"/>
    </row>
    <row r="172" spans="2:16" ht="15.6" customHeight="1" x14ac:dyDescent="0.25">
      <c r="B172" s="5"/>
      <c r="C172" s="7"/>
      <c r="D172" s="56" t="str">
        <f t="shared" si="0"/>
        <v/>
      </c>
      <c r="E172" s="21"/>
      <c r="F172" s="22"/>
      <c r="G172" s="22"/>
      <c r="H172" s="23"/>
      <c r="I172" s="5"/>
      <c r="J172" s="7"/>
      <c r="K172" s="24"/>
      <c r="L172" s="5"/>
      <c r="M172" s="6"/>
      <c r="N172" s="25"/>
      <c r="O172" s="5"/>
      <c r="P172" s="7"/>
    </row>
    <row r="173" spans="2:16" ht="15.6" customHeight="1" x14ac:dyDescent="0.25">
      <c r="B173" s="5"/>
      <c r="C173" s="7"/>
      <c r="D173" s="56" t="str">
        <f t="shared" si="0"/>
        <v/>
      </c>
      <c r="E173" s="21"/>
      <c r="F173" s="22"/>
      <c r="G173" s="22"/>
      <c r="H173" s="23"/>
      <c r="I173" s="5"/>
      <c r="J173" s="7"/>
      <c r="K173" s="24"/>
      <c r="L173" s="5"/>
      <c r="M173" s="6"/>
      <c r="N173" s="25"/>
      <c r="O173" s="5"/>
      <c r="P173" s="7"/>
    </row>
    <row r="174" spans="2:16" ht="15.6" customHeight="1" x14ac:dyDescent="0.25">
      <c r="B174" s="5"/>
      <c r="C174" s="7"/>
      <c r="D174" s="56" t="str">
        <f>IF(B174="","",IF(D173="","",D173))</f>
        <v/>
      </c>
      <c r="E174" s="21"/>
      <c r="F174" s="22"/>
      <c r="G174" s="22"/>
      <c r="H174" s="23"/>
      <c r="I174" s="5"/>
      <c r="J174" s="7"/>
      <c r="K174" s="24"/>
      <c r="L174" s="5"/>
      <c r="M174" s="6"/>
      <c r="N174" s="25"/>
      <c r="O174" s="5"/>
      <c r="P174" s="7"/>
    </row>
    <row r="175" spans="2:16" ht="15.6" customHeight="1" x14ac:dyDescent="0.25">
      <c r="B175" s="5"/>
      <c r="C175" s="7"/>
      <c r="D175" s="56" t="str">
        <f>IF(B175="","",IF(D174="","",D174))</f>
        <v/>
      </c>
      <c r="E175" s="21"/>
      <c r="F175" s="22"/>
      <c r="G175" s="22"/>
      <c r="H175" s="23"/>
      <c r="I175" s="5"/>
      <c r="J175" s="7"/>
      <c r="K175" s="24"/>
      <c r="L175" s="5"/>
      <c r="M175" s="6"/>
      <c r="N175" s="25"/>
      <c r="O175" s="5"/>
      <c r="P175" s="7"/>
    </row>
    <row r="176" spans="2:16" ht="15.6" customHeight="1" x14ac:dyDescent="0.25">
      <c r="B176" s="5"/>
      <c r="C176" s="7"/>
      <c r="D176" s="56" t="str">
        <f t="shared" ref="D176:D239" si="1">IF(B176="","",IF(D175="","",D175))</f>
        <v/>
      </c>
      <c r="E176" s="21"/>
      <c r="F176" s="22"/>
      <c r="G176" s="22"/>
      <c r="H176" s="23"/>
      <c r="I176" s="5"/>
      <c r="J176" s="7"/>
      <c r="K176" s="24"/>
      <c r="L176" s="5"/>
      <c r="M176" s="6"/>
      <c r="N176" s="25"/>
      <c r="O176" s="5"/>
      <c r="P176" s="7"/>
    </row>
    <row r="177" spans="2:16" ht="15.75" x14ac:dyDescent="0.25">
      <c r="B177" s="5"/>
      <c r="C177" s="7"/>
      <c r="D177" s="56" t="str">
        <f t="shared" si="1"/>
        <v/>
      </c>
      <c r="E177" s="21"/>
      <c r="F177" s="22"/>
      <c r="G177" s="22"/>
      <c r="H177" s="23"/>
      <c r="I177" s="5"/>
      <c r="J177" s="7"/>
      <c r="K177" s="24"/>
      <c r="L177" s="5"/>
      <c r="M177" s="6"/>
      <c r="N177" s="25"/>
      <c r="O177" s="5"/>
      <c r="P177" s="7"/>
    </row>
    <row r="178" spans="2:16" ht="15.75" x14ac:dyDescent="0.25">
      <c r="B178" s="5"/>
      <c r="C178" s="7"/>
      <c r="D178" s="56" t="str">
        <f t="shared" si="1"/>
        <v/>
      </c>
      <c r="E178" s="21"/>
      <c r="F178" s="22"/>
      <c r="G178" s="22"/>
      <c r="H178" s="23"/>
      <c r="I178" s="5"/>
      <c r="J178" s="7"/>
      <c r="K178" s="24"/>
      <c r="L178" s="5"/>
      <c r="M178" s="6"/>
      <c r="N178" s="25"/>
      <c r="O178" s="5"/>
      <c r="P178" s="7"/>
    </row>
    <row r="179" spans="2:16" ht="15.75" x14ac:dyDescent="0.25">
      <c r="B179" s="5"/>
      <c r="C179" s="7"/>
      <c r="D179" s="56" t="str">
        <f t="shared" si="1"/>
        <v/>
      </c>
      <c r="E179" s="21"/>
      <c r="F179" s="22"/>
      <c r="G179" s="22"/>
      <c r="H179" s="23"/>
      <c r="I179" s="5"/>
      <c r="J179" s="7"/>
      <c r="K179" s="24"/>
      <c r="L179" s="5"/>
      <c r="M179" s="6"/>
      <c r="N179" s="25"/>
      <c r="O179" s="5"/>
      <c r="P179" s="7"/>
    </row>
    <row r="180" spans="2:16" ht="15.75" x14ac:dyDescent="0.25">
      <c r="B180" s="5"/>
      <c r="C180" s="7"/>
      <c r="D180" s="56" t="str">
        <f t="shared" si="1"/>
        <v/>
      </c>
      <c r="E180" s="21"/>
      <c r="F180" s="22"/>
      <c r="G180" s="22"/>
      <c r="H180" s="23"/>
      <c r="I180" s="5"/>
      <c r="J180" s="7"/>
      <c r="K180" s="24"/>
      <c r="L180" s="5"/>
      <c r="M180" s="6"/>
      <c r="N180" s="25"/>
      <c r="O180" s="5"/>
      <c r="P180" s="7"/>
    </row>
    <row r="181" spans="2:16" ht="15.75" x14ac:dyDescent="0.25">
      <c r="B181" s="5"/>
      <c r="C181" s="7"/>
      <c r="D181" s="56" t="str">
        <f t="shared" si="1"/>
        <v/>
      </c>
      <c r="E181" s="21"/>
      <c r="F181" s="22"/>
      <c r="G181" s="22"/>
      <c r="H181" s="23"/>
      <c r="I181" s="5"/>
      <c r="J181" s="7"/>
      <c r="K181" s="24"/>
      <c r="L181" s="5"/>
      <c r="M181" s="6"/>
      <c r="N181" s="25"/>
      <c r="O181" s="5"/>
      <c r="P181" s="7"/>
    </row>
    <row r="182" spans="2:16" ht="15.75" x14ac:dyDescent="0.25">
      <c r="B182" s="5"/>
      <c r="C182" s="7"/>
      <c r="D182" s="56" t="str">
        <f t="shared" si="1"/>
        <v/>
      </c>
      <c r="E182" s="21"/>
      <c r="F182" s="22"/>
      <c r="G182" s="22"/>
      <c r="H182" s="23"/>
      <c r="I182" s="5"/>
      <c r="J182" s="7"/>
      <c r="K182" s="24"/>
      <c r="L182" s="5"/>
      <c r="M182" s="6"/>
      <c r="N182" s="25"/>
      <c r="O182" s="5"/>
      <c r="P182" s="7"/>
    </row>
    <row r="183" spans="2:16" ht="15.75" x14ac:dyDescent="0.25">
      <c r="B183" s="5"/>
      <c r="C183" s="7"/>
      <c r="D183" s="56" t="str">
        <f t="shared" si="1"/>
        <v/>
      </c>
      <c r="E183" s="21"/>
      <c r="F183" s="22"/>
      <c r="G183" s="22"/>
      <c r="H183" s="23"/>
      <c r="I183" s="5"/>
      <c r="J183" s="7"/>
      <c r="K183" s="24"/>
      <c r="L183" s="5"/>
      <c r="M183" s="6"/>
      <c r="N183" s="25"/>
      <c r="O183" s="5"/>
      <c r="P183" s="7"/>
    </row>
    <row r="184" spans="2:16" ht="15.75" x14ac:dyDescent="0.25">
      <c r="B184" s="5"/>
      <c r="C184" s="7"/>
      <c r="D184" s="56" t="str">
        <f t="shared" si="1"/>
        <v/>
      </c>
      <c r="E184" s="21"/>
      <c r="F184" s="22"/>
      <c r="G184" s="22"/>
      <c r="H184" s="23"/>
      <c r="I184" s="5"/>
      <c r="J184" s="7"/>
      <c r="K184" s="24"/>
      <c r="L184" s="5"/>
      <c r="M184" s="6"/>
      <c r="N184" s="25"/>
      <c r="O184" s="5"/>
      <c r="P184" s="7"/>
    </row>
    <row r="185" spans="2:16" ht="15.75" x14ac:dyDescent="0.25">
      <c r="B185" s="5"/>
      <c r="C185" s="7"/>
      <c r="D185" s="56" t="str">
        <f t="shared" si="1"/>
        <v/>
      </c>
      <c r="E185" s="21"/>
      <c r="F185" s="22"/>
      <c r="G185" s="22"/>
      <c r="H185" s="23"/>
      <c r="I185" s="5"/>
      <c r="J185" s="7"/>
      <c r="K185" s="24"/>
      <c r="L185" s="5"/>
      <c r="M185" s="6"/>
      <c r="N185" s="25"/>
      <c r="O185" s="5"/>
      <c r="P185" s="7"/>
    </row>
    <row r="186" spans="2:16" ht="15.75" x14ac:dyDescent="0.25">
      <c r="B186" s="5"/>
      <c r="C186" s="7"/>
      <c r="D186" s="56" t="str">
        <f t="shared" si="1"/>
        <v/>
      </c>
      <c r="E186" s="21"/>
      <c r="F186" s="22"/>
      <c r="G186" s="22"/>
      <c r="H186" s="23"/>
      <c r="I186" s="5"/>
      <c r="J186" s="7"/>
      <c r="K186" s="24"/>
      <c r="L186" s="5"/>
      <c r="M186" s="6"/>
      <c r="N186" s="25"/>
      <c r="O186" s="5"/>
      <c r="P186" s="7"/>
    </row>
    <row r="187" spans="2:16" ht="15.75" x14ac:dyDescent="0.25">
      <c r="B187" s="5"/>
      <c r="C187" s="7"/>
      <c r="D187" s="56" t="str">
        <f t="shared" si="1"/>
        <v/>
      </c>
      <c r="E187" s="21"/>
      <c r="F187" s="22"/>
      <c r="G187" s="22"/>
      <c r="H187" s="23"/>
      <c r="I187" s="5"/>
      <c r="J187" s="7"/>
      <c r="K187" s="24"/>
      <c r="L187" s="5"/>
      <c r="M187" s="6"/>
      <c r="N187" s="25"/>
      <c r="O187" s="5"/>
      <c r="P187" s="7"/>
    </row>
    <row r="188" spans="2:16" ht="15.75" x14ac:dyDescent="0.25">
      <c r="B188" s="5"/>
      <c r="C188" s="7"/>
      <c r="D188" s="56" t="str">
        <f t="shared" si="1"/>
        <v/>
      </c>
      <c r="E188" s="21"/>
      <c r="F188" s="22"/>
      <c r="G188" s="22"/>
      <c r="H188" s="23"/>
      <c r="I188" s="5"/>
      <c r="J188" s="7"/>
      <c r="K188" s="24"/>
      <c r="L188" s="5"/>
      <c r="M188" s="6"/>
      <c r="N188" s="25"/>
      <c r="O188" s="5"/>
      <c r="P188" s="7"/>
    </row>
    <row r="189" spans="2:16" ht="15.75" x14ac:dyDescent="0.25">
      <c r="B189" s="5"/>
      <c r="C189" s="7"/>
      <c r="D189" s="56" t="str">
        <f t="shared" si="1"/>
        <v/>
      </c>
      <c r="E189" s="21"/>
      <c r="F189" s="22"/>
      <c r="G189" s="22"/>
      <c r="H189" s="23"/>
      <c r="I189" s="5"/>
      <c r="J189" s="7"/>
      <c r="K189" s="24"/>
      <c r="L189" s="5"/>
      <c r="M189" s="6"/>
      <c r="N189" s="25"/>
      <c r="O189" s="5"/>
      <c r="P189" s="7"/>
    </row>
    <row r="190" spans="2:16" ht="15.75" x14ac:dyDescent="0.25">
      <c r="B190" s="5"/>
      <c r="C190" s="7"/>
      <c r="D190" s="56" t="str">
        <f t="shared" si="1"/>
        <v/>
      </c>
      <c r="E190" s="21"/>
      <c r="F190" s="22"/>
      <c r="G190" s="22"/>
      <c r="H190" s="23"/>
      <c r="I190" s="5"/>
      <c r="J190" s="7"/>
      <c r="K190" s="24"/>
      <c r="L190" s="5"/>
      <c r="M190" s="6"/>
      <c r="N190" s="25"/>
      <c r="O190" s="5"/>
      <c r="P190" s="7"/>
    </row>
    <row r="191" spans="2:16" ht="15.75" x14ac:dyDescent="0.25">
      <c r="B191" s="5"/>
      <c r="C191" s="7"/>
      <c r="D191" s="56" t="str">
        <f t="shared" si="1"/>
        <v/>
      </c>
      <c r="E191" s="21"/>
      <c r="F191" s="22"/>
      <c r="G191" s="22"/>
      <c r="H191" s="23"/>
      <c r="I191" s="5"/>
      <c r="J191" s="7"/>
      <c r="K191" s="24"/>
      <c r="L191" s="5"/>
      <c r="M191" s="6"/>
      <c r="N191" s="25"/>
      <c r="O191" s="5"/>
      <c r="P191" s="7"/>
    </row>
    <row r="192" spans="2:16" ht="15.75" x14ac:dyDescent="0.25">
      <c r="B192" s="5"/>
      <c r="C192" s="7"/>
      <c r="D192" s="56" t="str">
        <f t="shared" si="1"/>
        <v/>
      </c>
      <c r="E192" s="21"/>
      <c r="F192" s="22"/>
      <c r="G192" s="22"/>
      <c r="H192" s="23"/>
      <c r="I192" s="5"/>
      <c r="J192" s="7"/>
      <c r="K192" s="24"/>
      <c r="L192" s="5"/>
      <c r="M192" s="6"/>
      <c r="N192" s="25"/>
      <c r="O192" s="5"/>
      <c r="P192" s="7"/>
    </row>
    <row r="193" spans="2:16" ht="15.75" x14ac:dyDescent="0.25">
      <c r="B193" s="5"/>
      <c r="C193" s="7"/>
      <c r="D193" s="56" t="str">
        <f t="shared" si="1"/>
        <v/>
      </c>
      <c r="E193" s="21"/>
      <c r="F193" s="22"/>
      <c r="G193" s="22"/>
      <c r="H193" s="23"/>
      <c r="I193" s="5"/>
      <c r="J193" s="7"/>
      <c r="K193" s="24"/>
      <c r="L193" s="5"/>
      <c r="M193" s="6"/>
      <c r="N193" s="25"/>
      <c r="O193" s="5"/>
      <c r="P193" s="7"/>
    </row>
    <row r="194" spans="2:16" ht="15.75" x14ac:dyDescent="0.25">
      <c r="B194" s="5"/>
      <c r="C194" s="7"/>
      <c r="D194" s="56" t="str">
        <f t="shared" si="1"/>
        <v/>
      </c>
      <c r="E194" s="21"/>
      <c r="F194" s="22"/>
      <c r="G194" s="22"/>
      <c r="H194" s="23"/>
      <c r="I194" s="5"/>
      <c r="J194" s="7"/>
      <c r="K194" s="24"/>
      <c r="L194" s="5"/>
      <c r="M194" s="6"/>
      <c r="N194" s="25"/>
      <c r="O194" s="5"/>
      <c r="P194" s="7"/>
    </row>
    <row r="195" spans="2:16" ht="15.75" x14ac:dyDescent="0.25">
      <c r="B195" s="5"/>
      <c r="C195" s="7"/>
      <c r="D195" s="56" t="str">
        <f t="shared" si="1"/>
        <v/>
      </c>
      <c r="E195" s="21"/>
      <c r="F195" s="22"/>
      <c r="G195" s="22"/>
      <c r="H195" s="23"/>
      <c r="I195" s="5"/>
      <c r="J195" s="7"/>
      <c r="K195" s="24"/>
      <c r="L195" s="5"/>
      <c r="M195" s="6"/>
      <c r="N195" s="25"/>
      <c r="O195" s="5"/>
      <c r="P195" s="7"/>
    </row>
    <row r="196" spans="2:16" ht="15.75" x14ac:dyDescent="0.25">
      <c r="B196" s="5"/>
      <c r="C196" s="7"/>
      <c r="D196" s="56" t="str">
        <f t="shared" si="1"/>
        <v/>
      </c>
      <c r="E196" s="21"/>
      <c r="F196" s="22"/>
      <c r="G196" s="22"/>
      <c r="H196" s="23"/>
      <c r="I196" s="5"/>
      <c r="J196" s="7"/>
      <c r="K196" s="24"/>
      <c r="L196" s="5"/>
      <c r="M196" s="6"/>
      <c r="N196" s="25"/>
      <c r="O196" s="5"/>
      <c r="P196" s="7"/>
    </row>
    <row r="197" spans="2:16" ht="15.75" x14ac:dyDescent="0.25">
      <c r="B197" s="5"/>
      <c r="C197" s="7"/>
      <c r="D197" s="56" t="str">
        <f t="shared" si="1"/>
        <v/>
      </c>
      <c r="E197" s="21"/>
      <c r="F197" s="22"/>
      <c r="G197" s="22"/>
      <c r="H197" s="23"/>
      <c r="I197" s="5"/>
      <c r="J197" s="7"/>
      <c r="K197" s="24"/>
      <c r="L197" s="5"/>
      <c r="M197" s="6"/>
      <c r="N197" s="25"/>
      <c r="O197" s="5"/>
      <c r="P197" s="7"/>
    </row>
    <row r="198" spans="2:16" ht="15.75" x14ac:dyDescent="0.25">
      <c r="B198" s="5"/>
      <c r="C198" s="7"/>
      <c r="D198" s="56" t="str">
        <f t="shared" si="1"/>
        <v/>
      </c>
      <c r="E198" s="21"/>
      <c r="F198" s="22"/>
      <c r="G198" s="22"/>
      <c r="H198" s="23"/>
      <c r="I198" s="5"/>
      <c r="J198" s="7"/>
      <c r="K198" s="24"/>
      <c r="L198" s="5"/>
      <c r="M198" s="6"/>
      <c r="N198" s="25"/>
      <c r="O198" s="5"/>
      <c r="P198" s="7"/>
    </row>
    <row r="199" spans="2:16" ht="15.75" x14ac:dyDescent="0.25">
      <c r="B199" s="5"/>
      <c r="C199" s="7"/>
      <c r="D199" s="56" t="str">
        <f t="shared" si="1"/>
        <v/>
      </c>
      <c r="E199" s="21"/>
      <c r="F199" s="22"/>
      <c r="G199" s="22"/>
      <c r="H199" s="23"/>
      <c r="I199" s="5"/>
      <c r="J199" s="7"/>
      <c r="K199" s="24"/>
      <c r="L199" s="5"/>
      <c r="M199" s="6"/>
      <c r="N199" s="25"/>
      <c r="O199" s="5"/>
      <c r="P199" s="7"/>
    </row>
    <row r="200" spans="2:16" ht="15.75" x14ac:dyDescent="0.25">
      <c r="B200" s="5"/>
      <c r="C200" s="7"/>
      <c r="D200" s="56" t="str">
        <f t="shared" si="1"/>
        <v/>
      </c>
      <c r="E200" s="21"/>
      <c r="F200" s="22"/>
      <c r="G200" s="22"/>
      <c r="H200" s="23"/>
      <c r="I200" s="5"/>
      <c r="J200" s="7"/>
      <c r="K200" s="24"/>
      <c r="L200" s="5"/>
      <c r="M200" s="6"/>
      <c r="N200" s="25"/>
      <c r="O200" s="5"/>
      <c r="P200" s="7"/>
    </row>
    <row r="201" spans="2:16" ht="15.75" x14ac:dyDescent="0.25">
      <c r="B201" s="5"/>
      <c r="C201" s="7"/>
      <c r="D201" s="56" t="str">
        <f t="shared" si="1"/>
        <v/>
      </c>
      <c r="E201" s="21"/>
      <c r="F201" s="22"/>
      <c r="G201" s="22"/>
      <c r="H201" s="23"/>
      <c r="I201" s="5"/>
      <c r="J201" s="7"/>
      <c r="K201" s="24"/>
      <c r="L201" s="5"/>
      <c r="M201" s="6"/>
      <c r="N201" s="25"/>
      <c r="O201" s="5"/>
      <c r="P201" s="7"/>
    </row>
    <row r="202" spans="2:16" ht="15.75" x14ac:dyDescent="0.25">
      <c r="B202" s="5"/>
      <c r="C202" s="7"/>
      <c r="D202" s="56" t="str">
        <f t="shared" si="1"/>
        <v/>
      </c>
      <c r="E202" s="21"/>
      <c r="F202" s="22"/>
      <c r="G202" s="22"/>
      <c r="H202" s="23"/>
      <c r="I202" s="5"/>
      <c r="J202" s="7"/>
      <c r="K202" s="24"/>
      <c r="L202" s="5"/>
      <c r="M202" s="6"/>
      <c r="N202" s="25"/>
      <c r="O202" s="5"/>
      <c r="P202" s="7"/>
    </row>
    <row r="203" spans="2:16" ht="15.75" x14ac:dyDescent="0.25">
      <c r="B203" s="5"/>
      <c r="C203" s="7"/>
      <c r="D203" s="56" t="str">
        <f t="shared" si="1"/>
        <v/>
      </c>
      <c r="E203" s="21"/>
      <c r="F203" s="22"/>
      <c r="G203" s="22"/>
      <c r="H203" s="23"/>
      <c r="I203" s="5"/>
      <c r="J203" s="7"/>
      <c r="K203" s="24"/>
      <c r="L203" s="5"/>
      <c r="M203" s="6"/>
      <c r="N203" s="25"/>
      <c r="O203" s="5"/>
      <c r="P203" s="7"/>
    </row>
    <row r="204" spans="2:16" ht="15.75" x14ac:dyDescent="0.25">
      <c r="B204" s="5"/>
      <c r="C204" s="7"/>
      <c r="D204" s="56" t="str">
        <f t="shared" si="1"/>
        <v/>
      </c>
      <c r="E204" s="21"/>
      <c r="F204" s="22"/>
      <c r="G204" s="22"/>
      <c r="H204" s="23"/>
      <c r="I204" s="5"/>
      <c r="J204" s="7"/>
      <c r="K204" s="24"/>
      <c r="L204" s="5"/>
      <c r="M204" s="6"/>
      <c r="N204" s="25"/>
      <c r="O204" s="5"/>
      <c r="P204" s="7"/>
    </row>
    <row r="205" spans="2:16" ht="15.75" x14ac:dyDescent="0.25">
      <c r="B205" s="5"/>
      <c r="C205" s="7"/>
      <c r="D205" s="56" t="str">
        <f t="shared" si="1"/>
        <v/>
      </c>
      <c r="E205" s="21"/>
      <c r="F205" s="22"/>
      <c r="G205" s="22"/>
      <c r="H205" s="23"/>
      <c r="I205" s="5"/>
      <c r="J205" s="7"/>
      <c r="K205" s="24"/>
      <c r="L205" s="5"/>
      <c r="M205" s="6"/>
      <c r="N205" s="25"/>
      <c r="O205" s="5"/>
      <c r="P205" s="7"/>
    </row>
    <row r="206" spans="2:16" ht="15.75" x14ac:dyDescent="0.25">
      <c r="B206" s="5"/>
      <c r="C206" s="7"/>
      <c r="D206" s="56" t="str">
        <f t="shared" si="1"/>
        <v/>
      </c>
      <c r="E206" s="21"/>
      <c r="F206" s="22"/>
      <c r="G206" s="22"/>
      <c r="H206" s="23"/>
      <c r="I206" s="5"/>
      <c r="J206" s="7"/>
      <c r="K206" s="24"/>
      <c r="L206" s="5"/>
      <c r="M206" s="6"/>
      <c r="N206" s="25"/>
      <c r="O206" s="5"/>
      <c r="P206" s="7"/>
    </row>
    <row r="207" spans="2:16" ht="15.75" x14ac:dyDescent="0.25">
      <c r="B207" s="5"/>
      <c r="C207" s="7"/>
      <c r="D207" s="56" t="str">
        <f t="shared" si="1"/>
        <v/>
      </c>
      <c r="E207" s="21"/>
      <c r="F207" s="22"/>
      <c r="G207" s="22"/>
      <c r="H207" s="23"/>
      <c r="I207" s="5"/>
      <c r="J207" s="7"/>
      <c r="K207" s="24"/>
      <c r="L207" s="5"/>
      <c r="M207" s="6"/>
      <c r="N207" s="25"/>
      <c r="O207" s="5"/>
      <c r="P207" s="7"/>
    </row>
    <row r="208" spans="2:16" ht="15.75" x14ac:dyDescent="0.25">
      <c r="B208" s="5"/>
      <c r="C208" s="7"/>
      <c r="D208" s="56" t="str">
        <f t="shared" si="1"/>
        <v/>
      </c>
      <c r="E208" s="21"/>
      <c r="F208" s="22"/>
      <c r="G208" s="22"/>
      <c r="H208" s="23"/>
      <c r="I208" s="5"/>
      <c r="J208" s="7"/>
      <c r="K208" s="24"/>
      <c r="L208" s="5"/>
      <c r="M208" s="6"/>
      <c r="N208" s="25"/>
      <c r="O208" s="5"/>
      <c r="P208" s="7"/>
    </row>
    <row r="209" spans="2:16" ht="15.75" x14ac:dyDescent="0.25">
      <c r="B209" s="5"/>
      <c r="C209" s="7"/>
      <c r="D209" s="56" t="str">
        <f t="shared" si="1"/>
        <v/>
      </c>
      <c r="E209" s="21"/>
      <c r="F209" s="22"/>
      <c r="G209" s="22"/>
      <c r="H209" s="23"/>
      <c r="I209" s="5"/>
      <c r="J209" s="7"/>
      <c r="K209" s="24"/>
      <c r="L209" s="5"/>
      <c r="M209" s="6"/>
      <c r="N209" s="25"/>
      <c r="O209" s="5"/>
      <c r="P209" s="7"/>
    </row>
    <row r="210" spans="2:16" ht="15.75" x14ac:dyDescent="0.25">
      <c r="B210" s="5"/>
      <c r="C210" s="7"/>
      <c r="D210" s="56" t="str">
        <f t="shared" si="1"/>
        <v/>
      </c>
      <c r="E210" s="21"/>
      <c r="F210" s="22"/>
      <c r="G210" s="22"/>
      <c r="H210" s="23"/>
      <c r="I210" s="5"/>
      <c r="J210" s="7"/>
      <c r="K210" s="24"/>
      <c r="L210" s="5"/>
      <c r="M210" s="6"/>
      <c r="N210" s="25"/>
      <c r="O210" s="5"/>
      <c r="P210" s="7"/>
    </row>
    <row r="211" spans="2:16" ht="15.75" x14ac:dyDescent="0.25">
      <c r="B211" s="5"/>
      <c r="C211" s="7"/>
      <c r="D211" s="56" t="str">
        <f t="shared" si="1"/>
        <v/>
      </c>
      <c r="E211" s="21"/>
      <c r="F211" s="22"/>
      <c r="G211" s="22"/>
      <c r="H211" s="23"/>
      <c r="I211" s="5"/>
      <c r="J211" s="7"/>
      <c r="K211" s="24"/>
      <c r="L211" s="5"/>
      <c r="M211" s="6"/>
      <c r="N211" s="25"/>
      <c r="O211" s="5"/>
      <c r="P211" s="7"/>
    </row>
    <row r="212" spans="2:16" ht="15.75" x14ac:dyDescent="0.25">
      <c r="B212" s="5"/>
      <c r="C212" s="7"/>
      <c r="D212" s="56" t="str">
        <f t="shared" si="1"/>
        <v/>
      </c>
      <c r="E212" s="21"/>
      <c r="F212" s="22"/>
      <c r="G212" s="22"/>
      <c r="H212" s="23"/>
      <c r="I212" s="5"/>
      <c r="J212" s="7"/>
      <c r="K212" s="24"/>
      <c r="L212" s="5"/>
      <c r="M212" s="6"/>
      <c r="N212" s="25"/>
      <c r="O212" s="5"/>
      <c r="P212" s="7"/>
    </row>
    <row r="213" spans="2:16" ht="15.75" x14ac:dyDescent="0.25">
      <c r="B213" s="5"/>
      <c r="C213" s="7"/>
      <c r="D213" s="56" t="str">
        <f t="shared" si="1"/>
        <v/>
      </c>
      <c r="E213" s="21"/>
      <c r="F213" s="22"/>
      <c r="G213" s="22"/>
      <c r="H213" s="23"/>
      <c r="I213" s="5"/>
      <c r="J213" s="7"/>
      <c r="K213" s="24"/>
      <c r="L213" s="5"/>
      <c r="M213" s="6"/>
      <c r="N213" s="25"/>
      <c r="O213" s="5"/>
      <c r="P213" s="7"/>
    </row>
    <row r="214" spans="2:16" ht="15.75" x14ac:dyDescent="0.25">
      <c r="B214" s="5"/>
      <c r="C214" s="7"/>
      <c r="D214" s="56" t="str">
        <f t="shared" si="1"/>
        <v/>
      </c>
      <c r="E214" s="21"/>
      <c r="F214" s="22"/>
      <c r="G214" s="22"/>
      <c r="H214" s="23"/>
      <c r="I214" s="5"/>
      <c r="J214" s="7"/>
      <c r="K214" s="24"/>
      <c r="L214" s="5"/>
      <c r="M214" s="6"/>
      <c r="N214" s="25"/>
      <c r="O214" s="5"/>
      <c r="P214" s="7"/>
    </row>
    <row r="215" spans="2:16" ht="15.75" x14ac:dyDescent="0.25">
      <c r="B215" s="5"/>
      <c r="C215" s="7"/>
      <c r="D215" s="56" t="str">
        <f t="shared" si="1"/>
        <v/>
      </c>
      <c r="E215" s="21"/>
      <c r="F215" s="22"/>
      <c r="G215" s="22"/>
      <c r="H215" s="23"/>
      <c r="I215" s="5"/>
      <c r="J215" s="7"/>
      <c r="K215" s="24"/>
      <c r="L215" s="5"/>
      <c r="M215" s="6"/>
      <c r="N215" s="25"/>
      <c r="O215" s="5"/>
      <c r="P215" s="7"/>
    </row>
    <row r="216" spans="2:16" ht="15.75" x14ac:dyDescent="0.25">
      <c r="B216" s="5"/>
      <c r="C216" s="7"/>
      <c r="D216" s="56" t="str">
        <f t="shared" si="1"/>
        <v/>
      </c>
      <c r="E216" s="21"/>
      <c r="F216" s="22"/>
      <c r="G216" s="22"/>
      <c r="H216" s="23"/>
      <c r="I216" s="5"/>
      <c r="J216" s="7"/>
      <c r="K216" s="24"/>
      <c r="L216" s="5"/>
      <c r="M216" s="6"/>
      <c r="N216" s="25"/>
      <c r="O216" s="5"/>
      <c r="P216" s="7"/>
    </row>
    <row r="217" spans="2:16" ht="15.75" x14ac:dyDescent="0.25">
      <c r="B217" s="5"/>
      <c r="C217" s="7"/>
      <c r="D217" s="56" t="str">
        <f t="shared" si="1"/>
        <v/>
      </c>
      <c r="E217" s="21"/>
      <c r="F217" s="22"/>
      <c r="G217" s="22"/>
      <c r="H217" s="23"/>
      <c r="I217" s="5"/>
      <c r="J217" s="7"/>
      <c r="K217" s="24"/>
      <c r="L217" s="5"/>
      <c r="M217" s="6"/>
      <c r="N217" s="25"/>
      <c r="O217" s="5"/>
      <c r="P217" s="7"/>
    </row>
    <row r="218" spans="2:16" ht="15.75" x14ac:dyDescent="0.25">
      <c r="B218" s="5"/>
      <c r="C218" s="7"/>
      <c r="D218" s="56" t="str">
        <f t="shared" si="1"/>
        <v/>
      </c>
      <c r="E218" s="21"/>
      <c r="F218" s="22"/>
      <c r="G218" s="22"/>
      <c r="H218" s="23"/>
      <c r="I218" s="5"/>
      <c r="J218" s="7"/>
      <c r="K218" s="24"/>
      <c r="L218" s="5"/>
      <c r="M218" s="6"/>
      <c r="N218" s="25"/>
      <c r="O218" s="5"/>
      <c r="P218" s="7"/>
    </row>
    <row r="219" spans="2:16" ht="15.75" x14ac:dyDescent="0.25">
      <c r="B219" s="5"/>
      <c r="C219" s="7"/>
      <c r="D219" s="56" t="str">
        <f t="shared" si="1"/>
        <v/>
      </c>
      <c r="E219" s="21"/>
      <c r="F219" s="22"/>
      <c r="G219" s="22"/>
      <c r="H219" s="23"/>
      <c r="I219" s="5"/>
      <c r="J219" s="7"/>
      <c r="K219" s="24"/>
      <c r="L219" s="5"/>
      <c r="M219" s="6"/>
      <c r="N219" s="25"/>
      <c r="O219" s="5"/>
      <c r="P219" s="7"/>
    </row>
    <row r="220" spans="2:16" ht="15.75" x14ac:dyDescent="0.25">
      <c r="B220" s="5"/>
      <c r="C220" s="7"/>
      <c r="D220" s="56" t="str">
        <f t="shared" si="1"/>
        <v/>
      </c>
      <c r="E220" s="21"/>
      <c r="F220" s="22"/>
      <c r="G220" s="22"/>
      <c r="H220" s="23"/>
      <c r="I220" s="5"/>
      <c r="J220" s="7"/>
      <c r="K220" s="24"/>
      <c r="L220" s="5"/>
      <c r="M220" s="6"/>
      <c r="N220" s="25"/>
      <c r="O220" s="5"/>
      <c r="P220" s="7"/>
    </row>
    <row r="221" spans="2:16" ht="15.75" x14ac:dyDescent="0.25">
      <c r="B221" s="5"/>
      <c r="C221" s="7"/>
      <c r="D221" s="56" t="str">
        <f t="shared" si="1"/>
        <v/>
      </c>
      <c r="E221" s="21"/>
      <c r="F221" s="22"/>
      <c r="G221" s="22"/>
      <c r="H221" s="23"/>
      <c r="I221" s="5"/>
      <c r="J221" s="7"/>
      <c r="K221" s="24"/>
      <c r="L221" s="5"/>
      <c r="M221" s="6"/>
      <c r="N221" s="25"/>
      <c r="O221" s="5"/>
      <c r="P221" s="7"/>
    </row>
    <row r="222" spans="2:16" ht="15.75" x14ac:dyDescent="0.25">
      <c r="B222" s="5"/>
      <c r="C222" s="7"/>
      <c r="D222" s="56" t="str">
        <f t="shared" si="1"/>
        <v/>
      </c>
      <c r="E222" s="21"/>
      <c r="F222" s="22"/>
      <c r="G222" s="22"/>
      <c r="H222" s="23"/>
      <c r="I222" s="5"/>
      <c r="J222" s="7"/>
      <c r="K222" s="24"/>
      <c r="L222" s="5"/>
      <c r="M222" s="6"/>
      <c r="N222" s="25"/>
      <c r="O222" s="5"/>
      <c r="P222" s="7"/>
    </row>
    <row r="223" spans="2:16" ht="15.75" x14ac:dyDescent="0.25">
      <c r="B223" s="5"/>
      <c r="C223" s="7"/>
      <c r="D223" s="56" t="str">
        <f t="shared" si="1"/>
        <v/>
      </c>
      <c r="E223" s="21"/>
      <c r="F223" s="22"/>
      <c r="G223" s="22"/>
      <c r="H223" s="23"/>
      <c r="I223" s="5"/>
      <c r="J223" s="7"/>
      <c r="K223" s="24"/>
      <c r="L223" s="5"/>
      <c r="M223" s="6"/>
      <c r="N223" s="25"/>
      <c r="O223" s="5"/>
      <c r="P223" s="7"/>
    </row>
    <row r="224" spans="2:16" ht="15.75" x14ac:dyDescent="0.25">
      <c r="B224" s="5"/>
      <c r="C224" s="7"/>
      <c r="D224" s="56" t="str">
        <f t="shared" si="1"/>
        <v/>
      </c>
      <c r="E224" s="21"/>
      <c r="F224" s="22"/>
      <c r="G224" s="22"/>
      <c r="H224" s="23"/>
      <c r="I224" s="5"/>
      <c r="J224" s="7"/>
      <c r="K224" s="24"/>
      <c r="L224" s="5"/>
      <c r="M224" s="6"/>
      <c r="N224" s="25"/>
      <c r="O224" s="5"/>
      <c r="P224" s="7"/>
    </row>
    <row r="225" spans="2:16" ht="15.75" x14ac:dyDescent="0.25">
      <c r="B225" s="5"/>
      <c r="C225" s="7"/>
      <c r="D225" s="56" t="str">
        <f t="shared" si="1"/>
        <v/>
      </c>
      <c r="E225" s="21"/>
      <c r="F225" s="22"/>
      <c r="G225" s="22"/>
      <c r="H225" s="23"/>
      <c r="I225" s="5"/>
      <c r="J225" s="7"/>
      <c r="K225" s="24"/>
      <c r="L225" s="5"/>
      <c r="M225" s="6"/>
      <c r="N225" s="25"/>
      <c r="O225" s="5"/>
      <c r="P225" s="7"/>
    </row>
    <row r="226" spans="2:16" ht="15.75" x14ac:dyDescent="0.25">
      <c r="B226" s="5"/>
      <c r="C226" s="7"/>
      <c r="D226" s="56" t="str">
        <f t="shared" si="1"/>
        <v/>
      </c>
      <c r="E226" s="21"/>
      <c r="F226" s="22"/>
      <c r="G226" s="22"/>
      <c r="H226" s="23"/>
      <c r="I226" s="5"/>
      <c r="J226" s="7"/>
      <c r="K226" s="24"/>
      <c r="L226" s="5"/>
      <c r="M226" s="6"/>
      <c r="N226" s="25"/>
      <c r="O226" s="5"/>
      <c r="P226" s="7"/>
    </row>
    <row r="227" spans="2:16" ht="15.75" x14ac:dyDescent="0.25">
      <c r="B227" s="5"/>
      <c r="C227" s="7"/>
      <c r="D227" s="56" t="str">
        <f t="shared" si="1"/>
        <v/>
      </c>
      <c r="E227" s="21"/>
      <c r="F227" s="22"/>
      <c r="G227" s="22"/>
      <c r="H227" s="23"/>
      <c r="I227" s="5"/>
      <c r="J227" s="7"/>
      <c r="K227" s="24"/>
      <c r="L227" s="5"/>
      <c r="M227" s="6"/>
      <c r="N227" s="25"/>
      <c r="O227" s="5"/>
      <c r="P227" s="7"/>
    </row>
    <row r="228" spans="2:16" ht="15.75" x14ac:dyDescent="0.25">
      <c r="B228" s="5"/>
      <c r="C228" s="7"/>
      <c r="D228" s="56" t="str">
        <f t="shared" si="1"/>
        <v/>
      </c>
      <c r="E228" s="21"/>
      <c r="F228" s="22"/>
      <c r="G228" s="22"/>
      <c r="H228" s="23"/>
      <c r="I228" s="5"/>
      <c r="J228" s="7"/>
      <c r="K228" s="24"/>
      <c r="L228" s="5"/>
      <c r="M228" s="6"/>
      <c r="N228" s="25"/>
      <c r="O228" s="5"/>
      <c r="P228" s="7"/>
    </row>
    <row r="229" spans="2:16" ht="15.75" x14ac:dyDescent="0.25">
      <c r="B229" s="5"/>
      <c r="C229" s="7"/>
      <c r="D229" s="56" t="str">
        <f t="shared" si="1"/>
        <v/>
      </c>
      <c r="E229" s="21"/>
      <c r="F229" s="22"/>
      <c r="G229" s="22"/>
      <c r="H229" s="23"/>
      <c r="I229" s="5"/>
      <c r="J229" s="7"/>
      <c r="K229" s="24"/>
      <c r="L229" s="5"/>
      <c r="M229" s="6"/>
      <c r="N229" s="25"/>
      <c r="O229" s="5"/>
      <c r="P229" s="7"/>
    </row>
    <row r="230" spans="2:16" ht="15.75" x14ac:dyDescent="0.25">
      <c r="B230" s="5"/>
      <c r="C230" s="7"/>
      <c r="D230" s="56" t="str">
        <f t="shared" si="1"/>
        <v/>
      </c>
      <c r="E230" s="21"/>
      <c r="F230" s="22"/>
      <c r="G230" s="22"/>
      <c r="H230" s="23"/>
      <c r="I230" s="5"/>
      <c r="J230" s="7"/>
      <c r="K230" s="24"/>
      <c r="L230" s="5"/>
      <c r="M230" s="6"/>
      <c r="N230" s="25"/>
      <c r="O230" s="5"/>
      <c r="P230" s="7"/>
    </row>
    <row r="231" spans="2:16" ht="15.75" x14ac:dyDescent="0.25">
      <c r="B231" s="5"/>
      <c r="C231" s="7"/>
      <c r="D231" s="56" t="str">
        <f t="shared" si="1"/>
        <v/>
      </c>
      <c r="E231" s="21"/>
      <c r="F231" s="22"/>
      <c r="G231" s="22"/>
      <c r="H231" s="23"/>
      <c r="I231" s="5"/>
      <c r="J231" s="7"/>
      <c r="K231" s="24"/>
      <c r="L231" s="5"/>
      <c r="M231" s="6"/>
      <c r="N231" s="25"/>
      <c r="O231" s="5"/>
      <c r="P231" s="7"/>
    </row>
    <row r="232" spans="2:16" ht="15.75" x14ac:dyDescent="0.25">
      <c r="B232" s="5"/>
      <c r="C232" s="7"/>
      <c r="D232" s="56" t="str">
        <f t="shared" si="1"/>
        <v/>
      </c>
      <c r="E232" s="21"/>
      <c r="F232" s="22"/>
      <c r="G232" s="22"/>
      <c r="H232" s="23"/>
      <c r="I232" s="5"/>
      <c r="J232" s="7"/>
      <c r="K232" s="24"/>
      <c r="L232" s="5"/>
      <c r="M232" s="6"/>
      <c r="N232" s="25"/>
      <c r="O232" s="5"/>
      <c r="P232" s="7"/>
    </row>
    <row r="233" spans="2:16" ht="15.75" x14ac:dyDescent="0.25">
      <c r="B233" s="5"/>
      <c r="C233" s="7"/>
      <c r="D233" s="56" t="str">
        <f t="shared" si="1"/>
        <v/>
      </c>
      <c r="E233" s="21"/>
      <c r="F233" s="22"/>
      <c r="G233" s="22"/>
      <c r="H233" s="23"/>
      <c r="I233" s="5"/>
      <c r="J233" s="7"/>
      <c r="K233" s="24"/>
      <c r="L233" s="5"/>
      <c r="M233" s="6"/>
      <c r="N233" s="25"/>
      <c r="O233" s="5"/>
      <c r="P233" s="7"/>
    </row>
    <row r="234" spans="2:16" ht="15.75" x14ac:dyDescent="0.25">
      <c r="B234" s="5"/>
      <c r="C234" s="7"/>
      <c r="D234" s="56" t="str">
        <f t="shared" si="1"/>
        <v/>
      </c>
      <c r="E234" s="21"/>
      <c r="F234" s="22"/>
      <c r="G234" s="22"/>
      <c r="H234" s="23"/>
      <c r="I234" s="5"/>
      <c r="J234" s="7"/>
      <c r="K234" s="24"/>
      <c r="L234" s="5"/>
      <c r="M234" s="6"/>
      <c r="N234" s="25"/>
      <c r="O234" s="5"/>
      <c r="P234" s="7"/>
    </row>
    <row r="235" spans="2:16" ht="15.75" x14ac:dyDescent="0.25">
      <c r="B235" s="5"/>
      <c r="C235" s="7"/>
      <c r="D235" s="56" t="str">
        <f t="shared" si="1"/>
        <v/>
      </c>
      <c r="E235" s="21"/>
      <c r="F235" s="22"/>
      <c r="G235" s="22"/>
      <c r="H235" s="23"/>
      <c r="I235" s="5"/>
      <c r="J235" s="7"/>
      <c r="K235" s="24"/>
      <c r="L235" s="5"/>
      <c r="M235" s="6"/>
      <c r="N235" s="25"/>
      <c r="O235" s="5"/>
      <c r="P235" s="7"/>
    </row>
    <row r="236" spans="2:16" ht="15.75" x14ac:dyDescent="0.25">
      <c r="B236" s="5"/>
      <c r="C236" s="7"/>
      <c r="D236" s="56" t="str">
        <f t="shared" si="1"/>
        <v/>
      </c>
      <c r="E236" s="21"/>
      <c r="F236" s="22"/>
      <c r="G236" s="22"/>
      <c r="H236" s="23"/>
      <c r="I236" s="5"/>
      <c r="J236" s="7"/>
      <c r="K236" s="24"/>
      <c r="L236" s="5"/>
      <c r="M236" s="6"/>
      <c r="N236" s="25"/>
      <c r="O236" s="5"/>
      <c r="P236" s="7"/>
    </row>
    <row r="237" spans="2:16" ht="15.75" x14ac:dyDescent="0.25">
      <c r="B237" s="5"/>
      <c r="C237" s="7"/>
      <c r="D237" s="56" t="str">
        <f t="shared" si="1"/>
        <v/>
      </c>
      <c r="E237" s="21"/>
      <c r="F237" s="22"/>
      <c r="G237" s="22"/>
      <c r="H237" s="23"/>
      <c r="I237" s="5"/>
      <c r="J237" s="7"/>
      <c r="K237" s="24"/>
      <c r="L237" s="5"/>
      <c r="M237" s="6"/>
      <c r="N237" s="25"/>
      <c r="O237" s="5"/>
      <c r="P237" s="7"/>
    </row>
    <row r="238" spans="2:16" ht="15.75" x14ac:dyDescent="0.25">
      <c r="B238" s="5"/>
      <c r="C238" s="7"/>
      <c r="D238" s="56" t="str">
        <f t="shared" si="1"/>
        <v/>
      </c>
      <c r="E238" s="21"/>
      <c r="F238" s="22"/>
      <c r="G238" s="22"/>
      <c r="H238" s="23"/>
      <c r="I238" s="5"/>
      <c r="J238" s="7"/>
      <c r="K238" s="24"/>
      <c r="L238" s="5"/>
      <c r="M238" s="6"/>
      <c r="N238" s="25"/>
      <c r="O238" s="5"/>
      <c r="P238" s="7"/>
    </row>
    <row r="239" spans="2:16" ht="15.75" x14ac:dyDescent="0.25">
      <c r="B239" s="5"/>
      <c r="C239" s="7"/>
      <c r="D239" s="56" t="str">
        <f t="shared" si="1"/>
        <v/>
      </c>
      <c r="E239" s="21"/>
      <c r="F239" s="22"/>
      <c r="G239" s="22"/>
      <c r="H239" s="23"/>
      <c r="I239" s="5"/>
      <c r="J239" s="7"/>
      <c r="K239" s="24"/>
      <c r="L239" s="5"/>
      <c r="M239" s="6"/>
      <c r="N239" s="25"/>
      <c r="O239" s="5"/>
      <c r="P239" s="7"/>
    </row>
    <row r="240" spans="2:16" ht="15.75" x14ac:dyDescent="0.25">
      <c r="B240" s="5"/>
      <c r="C240" s="7"/>
      <c r="D240" s="56" t="str">
        <f t="shared" ref="D240:D300" si="2">IF(B240="","",IF(D239="","",D239))</f>
        <v/>
      </c>
      <c r="E240" s="21"/>
      <c r="F240" s="22"/>
      <c r="G240" s="22"/>
      <c r="H240" s="23"/>
      <c r="I240" s="5"/>
      <c r="J240" s="7"/>
      <c r="K240" s="24"/>
      <c r="L240" s="5"/>
      <c r="M240" s="6"/>
      <c r="N240" s="25"/>
      <c r="O240" s="5"/>
      <c r="P240" s="7"/>
    </row>
    <row r="241" spans="2:16" ht="15.75" x14ac:dyDescent="0.25">
      <c r="B241" s="5"/>
      <c r="C241" s="7"/>
      <c r="D241" s="56" t="str">
        <f t="shared" si="2"/>
        <v/>
      </c>
      <c r="E241" s="21"/>
      <c r="F241" s="22"/>
      <c r="G241" s="22"/>
      <c r="H241" s="23"/>
      <c r="I241" s="5"/>
      <c r="J241" s="7"/>
      <c r="K241" s="24"/>
      <c r="L241" s="5"/>
      <c r="M241" s="6"/>
      <c r="N241" s="25"/>
      <c r="O241" s="5"/>
      <c r="P241" s="7"/>
    </row>
    <row r="242" spans="2:16" ht="15.75" x14ac:dyDescent="0.25">
      <c r="B242" s="5"/>
      <c r="C242" s="7"/>
      <c r="D242" s="56" t="str">
        <f t="shared" si="2"/>
        <v/>
      </c>
      <c r="E242" s="21"/>
      <c r="F242" s="22"/>
      <c r="G242" s="22"/>
      <c r="H242" s="23"/>
      <c r="I242" s="5"/>
      <c r="J242" s="7"/>
      <c r="K242" s="24"/>
      <c r="L242" s="5"/>
      <c r="M242" s="6"/>
      <c r="N242" s="25"/>
      <c r="O242" s="5"/>
      <c r="P242" s="7"/>
    </row>
    <row r="243" spans="2:16" ht="15.75" x14ac:dyDescent="0.25">
      <c r="B243" s="5"/>
      <c r="C243" s="7"/>
      <c r="D243" s="56" t="str">
        <f t="shared" si="2"/>
        <v/>
      </c>
      <c r="E243" s="21"/>
      <c r="F243" s="22"/>
      <c r="G243" s="22"/>
      <c r="H243" s="23"/>
      <c r="I243" s="5"/>
      <c r="J243" s="7"/>
      <c r="K243" s="24"/>
      <c r="L243" s="5"/>
      <c r="M243" s="6"/>
      <c r="N243" s="25"/>
      <c r="O243" s="5"/>
      <c r="P243" s="7"/>
    </row>
    <row r="244" spans="2:16" ht="15.75" x14ac:dyDescent="0.25">
      <c r="B244" s="5"/>
      <c r="C244" s="7"/>
      <c r="D244" s="56" t="str">
        <f t="shared" si="2"/>
        <v/>
      </c>
      <c r="E244" s="21"/>
      <c r="F244" s="22"/>
      <c r="G244" s="22"/>
      <c r="H244" s="23"/>
      <c r="I244" s="5"/>
      <c r="J244" s="7"/>
      <c r="K244" s="24"/>
      <c r="L244" s="5"/>
      <c r="M244" s="6"/>
      <c r="N244" s="25"/>
      <c r="O244" s="5"/>
      <c r="P244" s="7"/>
    </row>
    <row r="245" spans="2:16" ht="15.75" x14ac:dyDescent="0.25">
      <c r="B245" s="5"/>
      <c r="C245" s="7"/>
      <c r="D245" s="56" t="str">
        <f t="shared" si="2"/>
        <v/>
      </c>
      <c r="E245" s="21"/>
      <c r="F245" s="22"/>
      <c r="G245" s="22"/>
      <c r="H245" s="23"/>
      <c r="I245" s="5"/>
      <c r="J245" s="7"/>
      <c r="K245" s="24"/>
      <c r="L245" s="5"/>
      <c r="M245" s="6"/>
      <c r="N245" s="25"/>
      <c r="O245" s="5"/>
      <c r="P245" s="7"/>
    </row>
    <row r="246" spans="2:16" ht="15.75" x14ac:dyDescent="0.25">
      <c r="B246" s="5"/>
      <c r="C246" s="7"/>
      <c r="D246" s="56" t="str">
        <f t="shared" si="2"/>
        <v/>
      </c>
      <c r="E246" s="21"/>
      <c r="F246" s="22"/>
      <c r="G246" s="22"/>
      <c r="H246" s="23"/>
      <c r="I246" s="5"/>
      <c r="J246" s="7"/>
      <c r="K246" s="24"/>
      <c r="L246" s="5"/>
      <c r="M246" s="6"/>
      <c r="N246" s="25"/>
      <c r="O246" s="5"/>
      <c r="P246" s="7"/>
    </row>
    <row r="247" spans="2:16" ht="15.75" x14ac:dyDescent="0.25">
      <c r="B247" s="5"/>
      <c r="C247" s="7"/>
      <c r="D247" s="56" t="str">
        <f t="shared" si="2"/>
        <v/>
      </c>
      <c r="E247" s="21"/>
      <c r="F247" s="22"/>
      <c r="G247" s="22"/>
      <c r="H247" s="23"/>
      <c r="I247" s="5"/>
      <c r="J247" s="7"/>
      <c r="K247" s="24"/>
      <c r="L247" s="5"/>
      <c r="M247" s="6"/>
      <c r="N247" s="25"/>
      <c r="O247" s="5"/>
      <c r="P247" s="7"/>
    </row>
    <row r="248" spans="2:16" ht="15.75" x14ac:dyDescent="0.25">
      <c r="B248" s="5"/>
      <c r="C248" s="7"/>
      <c r="D248" s="56" t="str">
        <f t="shared" si="2"/>
        <v/>
      </c>
      <c r="E248" s="21"/>
      <c r="F248" s="22"/>
      <c r="G248" s="22"/>
      <c r="H248" s="23"/>
      <c r="I248" s="5"/>
      <c r="J248" s="7"/>
      <c r="K248" s="24"/>
      <c r="L248" s="5"/>
      <c r="M248" s="6"/>
      <c r="N248" s="25"/>
      <c r="O248" s="5"/>
      <c r="P248" s="7"/>
    </row>
    <row r="249" spans="2:16" ht="15.75" x14ac:dyDescent="0.25">
      <c r="B249" s="5"/>
      <c r="C249" s="7"/>
      <c r="D249" s="56" t="str">
        <f t="shared" si="2"/>
        <v/>
      </c>
      <c r="E249" s="21"/>
      <c r="F249" s="22"/>
      <c r="G249" s="22"/>
      <c r="H249" s="23"/>
      <c r="I249" s="5"/>
      <c r="J249" s="7"/>
      <c r="K249" s="24"/>
      <c r="L249" s="5"/>
      <c r="M249" s="6"/>
      <c r="N249" s="25"/>
      <c r="O249" s="5"/>
      <c r="P249" s="7"/>
    </row>
    <row r="250" spans="2:16" ht="15.75" x14ac:dyDescent="0.25">
      <c r="B250" s="5"/>
      <c r="C250" s="7"/>
      <c r="D250" s="56" t="str">
        <f t="shared" si="2"/>
        <v/>
      </c>
      <c r="E250" s="21"/>
      <c r="F250" s="22"/>
      <c r="G250" s="22"/>
      <c r="H250" s="23"/>
      <c r="I250" s="5"/>
      <c r="J250" s="7"/>
      <c r="K250" s="24"/>
      <c r="L250" s="5"/>
      <c r="M250" s="6"/>
      <c r="N250" s="25"/>
      <c r="O250" s="5"/>
      <c r="P250" s="7"/>
    </row>
    <row r="251" spans="2:16" ht="15.75" x14ac:dyDescent="0.25">
      <c r="B251" s="5"/>
      <c r="C251" s="7"/>
      <c r="D251" s="56" t="str">
        <f t="shared" si="2"/>
        <v/>
      </c>
      <c r="E251" s="21"/>
      <c r="F251" s="22"/>
      <c r="G251" s="22"/>
      <c r="H251" s="23"/>
      <c r="I251" s="5"/>
      <c r="J251" s="7"/>
      <c r="K251" s="24"/>
      <c r="L251" s="5"/>
      <c r="M251" s="6"/>
      <c r="N251" s="25"/>
      <c r="O251" s="5"/>
      <c r="P251" s="7"/>
    </row>
    <row r="252" spans="2:16" ht="15.75" x14ac:dyDescent="0.25">
      <c r="B252" s="5"/>
      <c r="C252" s="7"/>
      <c r="D252" s="56" t="str">
        <f t="shared" si="2"/>
        <v/>
      </c>
      <c r="E252" s="21"/>
      <c r="F252" s="22"/>
      <c r="G252" s="22"/>
      <c r="H252" s="23"/>
      <c r="I252" s="5"/>
      <c r="J252" s="7"/>
      <c r="K252" s="24"/>
      <c r="L252" s="5"/>
      <c r="M252" s="6"/>
      <c r="N252" s="25"/>
      <c r="O252" s="5"/>
      <c r="P252" s="7"/>
    </row>
    <row r="253" spans="2:16" ht="15.75" x14ac:dyDescent="0.25">
      <c r="B253" s="5"/>
      <c r="C253" s="7"/>
      <c r="D253" s="56" t="str">
        <f t="shared" si="2"/>
        <v/>
      </c>
      <c r="E253" s="21"/>
      <c r="F253" s="22"/>
      <c r="G253" s="22"/>
      <c r="H253" s="23"/>
      <c r="I253" s="5"/>
      <c r="J253" s="7"/>
      <c r="K253" s="24"/>
      <c r="L253" s="5"/>
      <c r="M253" s="6"/>
      <c r="N253" s="25"/>
      <c r="O253" s="5"/>
      <c r="P253" s="7"/>
    </row>
    <row r="254" spans="2:16" ht="15.75" x14ac:dyDescent="0.25">
      <c r="B254" s="5"/>
      <c r="C254" s="7"/>
      <c r="D254" s="56" t="str">
        <f t="shared" si="2"/>
        <v/>
      </c>
      <c r="E254" s="21"/>
      <c r="F254" s="22"/>
      <c r="G254" s="22"/>
      <c r="H254" s="23"/>
      <c r="I254" s="5"/>
      <c r="J254" s="7"/>
      <c r="K254" s="24"/>
      <c r="L254" s="5"/>
      <c r="M254" s="6"/>
      <c r="N254" s="25"/>
      <c r="O254" s="5"/>
      <c r="P254" s="7"/>
    </row>
    <row r="255" spans="2:16" ht="15.75" x14ac:dyDescent="0.25">
      <c r="B255" s="5"/>
      <c r="C255" s="7"/>
      <c r="D255" s="56" t="str">
        <f t="shared" si="2"/>
        <v/>
      </c>
      <c r="E255" s="21"/>
      <c r="F255" s="22"/>
      <c r="G255" s="22"/>
      <c r="H255" s="23"/>
      <c r="I255" s="5"/>
      <c r="J255" s="7"/>
      <c r="K255" s="24"/>
      <c r="L255" s="5"/>
      <c r="M255" s="6"/>
      <c r="N255" s="25"/>
      <c r="O255" s="5"/>
      <c r="P255" s="7"/>
    </row>
    <row r="256" spans="2:16" ht="15.75" x14ac:dyDescent="0.25">
      <c r="B256" s="5"/>
      <c r="C256" s="7"/>
      <c r="D256" s="56" t="str">
        <f t="shared" si="2"/>
        <v/>
      </c>
      <c r="E256" s="21"/>
      <c r="F256" s="22"/>
      <c r="G256" s="22"/>
      <c r="H256" s="23"/>
      <c r="I256" s="5"/>
      <c r="J256" s="7"/>
      <c r="K256" s="24"/>
      <c r="L256" s="5"/>
      <c r="M256" s="6"/>
      <c r="N256" s="25"/>
      <c r="O256" s="5"/>
      <c r="P256" s="7"/>
    </row>
    <row r="257" spans="2:16" ht="15.75" x14ac:dyDescent="0.25">
      <c r="B257" s="5"/>
      <c r="C257" s="7"/>
      <c r="D257" s="56" t="str">
        <f t="shared" si="2"/>
        <v/>
      </c>
      <c r="E257" s="21"/>
      <c r="F257" s="22"/>
      <c r="G257" s="22"/>
      <c r="H257" s="23"/>
      <c r="I257" s="5"/>
      <c r="J257" s="7"/>
      <c r="K257" s="24"/>
      <c r="L257" s="5"/>
      <c r="M257" s="6"/>
      <c r="N257" s="25"/>
      <c r="O257" s="5"/>
      <c r="P257" s="7"/>
    </row>
    <row r="258" spans="2:16" ht="15.75" x14ac:dyDescent="0.25">
      <c r="B258" s="5"/>
      <c r="C258" s="7"/>
      <c r="D258" s="56" t="str">
        <f t="shared" si="2"/>
        <v/>
      </c>
      <c r="E258" s="21"/>
      <c r="F258" s="22"/>
      <c r="G258" s="22"/>
      <c r="H258" s="23"/>
      <c r="I258" s="5"/>
      <c r="J258" s="7"/>
      <c r="K258" s="24"/>
      <c r="L258" s="5"/>
      <c r="M258" s="6"/>
      <c r="N258" s="25"/>
      <c r="O258" s="5"/>
      <c r="P258" s="7"/>
    </row>
    <row r="259" spans="2:16" ht="15.75" x14ac:dyDescent="0.25">
      <c r="B259" s="5"/>
      <c r="C259" s="7"/>
      <c r="D259" s="56" t="str">
        <f t="shared" si="2"/>
        <v/>
      </c>
      <c r="E259" s="21"/>
      <c r="F259" s="22"/>
      <c r="G259" s="22"/>
      <c r="H259" s="23"/>
      <c r="I259" s="5"/>
      <c r="J259" s="7"/>
      <c r="K259" s="24"/>
      <c r="L259" s="5"/>
      <c r="M259" s="6"/>
      <c r="N259" s="25"/>
      <c r="O259" s="5"/>
      <c r="P259" s="7"/>
    </row>
    <row r="260" spans="2:16" ht="15.75" x14ac:dyDescent="0.25">
      <c r="B260" s="5"/>
      <c r="C260" s="7"/>
      <c r="D260" s="56" t="str">
        <f t="shared" si="2"/>
        <v/>
      </c>
      <c r="E260" s="21"/>
      <c r="F260" s="22"/>
      <c r="G260" s="22"/>
      <c r="H260" s="23"/>
      <c r="I260" s="5"/>
      <c r="J260" s="7"/>
      <c r="K260" s="24"/>
      <c r="L260" s="5"/>
      <c r="M260" s="6"/>
      <c r="N260" s="25"/>
      <c r="O260" s="5"/>
      <c r="P260" s="7"/>
    </row>
    <row r="261" spans="2:16" ht="15.75" x14ac:dyDescent="0.25">
      <c r="B261" s="5"/>
      <c r="C261" s="7"/>
      <c r="D261" s="56" t="str">
        <f t="shared" si="2"/>
        <v/>
      </c>
      <c r="E261" s="21"/>
      <c r="F261" s="22"/>
      <c r="G261" s="22"/>
      <c r="H261" s="23"/>
      <c r="I261" s="5"/>
      <c r="J261" s="7"/>
      <c r="K261" s="24"/>
      <c r="L261" s="5"/>
      <c r="M261" s="6"/>
      <c r="N261" s="25"/>
      <c r="O261" s="5"/>
      <c r="P261" s="7"/>
    </row>
    <row r="262" spans="2:16" ht="15.75" x14ac:dyDescent="0.25">
      <c r="B262" s="5"/>
      <c r="C262" s="7"/>
      <c r="D262" s="56" t="str">
        <f t="shared" si="2"/>
        <v/>
      </c>
      <c r="E262" s="21"/>
      <c r="F262" s="22"/>
      <c r="G262" s="22"/>
      <c r="H262" s="23"/>
      <c r="I262" s="5"/>
      <c r="J262" s="7"/>
      <c r="K262" s="24"/>
      <c r="L262" s="5"/>
      <c r="M262" s="6"/>
      <c r="N262" s="25"/>
      <c r="O262" s="5"/>
      <c r="P262" s="7"/>
    </row>
    <row r="263" spans="2:16" ht="15.75" x14ac:dyDescent="0.25">
      <c r="B263" s="5"/>
      <c r="C263" s="7"/>
      <c r="D263" s="56" t="str">
        <f t="shared" si="2"/>
        <v/>
      </c>
      <c r="E263" s="21"/>
      <c r="F263" s="22"/>
      <c r="G263" s="22"/>
      <c r="H263" s="23"/>
      <c r="I263" s="5"/>
      <c r="J263" s="7"/>
      <c r="K263" s="24"/>
      <c r="L263" s="5"/>
      <c r="M263" s="6"/>
      <c r="N263" s="25"/>
      <c r="O263" s="5"/>
      <c r="P263" s="7"/>
    </row>
    <row r="264" spans="2:16" ht="15.75" x14ac:dyDescent="0.25">
      <c r="B264" s="5"/>
      <c r="C264" s="7"/>
      <c r="D264" s="56" t="str">
        <f t="shared" si="2"/>
        <v/>
      </c>
      <c r="E264" s="21"/>
      <c r="F264" s="22"/>
      <c r="G264" s="22"/>
      <c r="H264" s="23"/>
      <c r="I264" s="5"/>
      <c r="J264" s="7"/>
      <c r="K264" s="24"/>
      <c r="L264" s="5"/>
      <c r="M264" s="6"/>
      <c r="N264" s="25"/>
      <c r="O264" s="5"/>
      <c r="P264" s="7"/>
    </row>
    <row r="265" spans="2:16" ht="15.75" x14ac:dyDescent="0.25">
      <c r="B265" s="5"/>
      <c r="C265" s="7"/>
      <c r="D265" s="56" t="str">
        <f t="shared" si="2"/>
        <v/>
      </c>
      <c r="E265" s="21"/>
      <c r="F265" s="22"/>
      <c r="G265" s="22"/>
      <c r="H265" s="23"/>
      <c r="I265" s="5"/>
      <c r="J265" s="7"/>
      <c r="K265" s="24"/>
      <c r="L265" s="5"/>
      <c r="M265" s="6"/>
      <c r="N265" s="25"/>
      <c r="O265" s="5"/>
      <c r="P265" s="7"/>
    </row>
    <row r="266" spans="2:16" ht="15.75" x14ac:dyDescent="0.25">
      <c r="B266" s="5"/>
      <c r="C266" s="7"/>
      <c r="D266" s="56" t="str">
        <f t="shared" si="2"/>
        <v/>
      </c>
      <c r="E266" s="21"/>
      <c r="F266" s="22"/>
      <c r="G266" s="22"/>
      <c r="H266" s="23"/>
      <c r="I266" s="5"/>
      <c r="J266" s="7"/>
      <c r="K266" s="24"/>
      <c r="L266" s="5"/>
      <c r="M266" s="6"/>
      <c r="N266" s="25"/>
      <c r="O266" s="5"/>
      <c r="P266" s="7"/>
    </row>
    <row r="267" spans="2:16" ht="15.75" x14ac:dyDescent="0.25">
      <c r="B267" s="5"/>
      <c r="C267" s="7"/>
      <c r="D267" s="56" t="str">
        <f t="shared" si="2"/>
        <v/>
      </c>
      <c r="E267" s="21"/>
      <c r="F267" s="22"/>
      <c r="G267" s="22"/>
      <c r="H267" s="23"/>
      <c r="I267" s="5"/>
      <c r="J267" s="7"/>
      <c r="K267" s="24"/>
      <c r="L267" s="5"/>
      <c r="M267" s="6"/>
      <c r="N267" s="25"/>
      <c r="O267" s="5"/>
      <c r="P267" s="7"/>
    </row>
    <row r="268" spans="2:16" ht="15.75" x14ac:dyDescent="0.25">
      <c r="B268" s="5"/>
      <c r="C268" s="7"/>
      <c r="D268" s="56" t="str">
        <f t="shared" si="2"/>
        <v/>
      </c>
      <c r="E268" s="21"/>
      <c r="F268" s="22"/>
      <c r="G268" s="22"/>
      <c r="H268" s="23"/>
      <c r="I268" s="5"/>
      <c r="J268" s="7"/>
      <c r="K268" s="24"/>
      <c r="L268" s="5"/>
      <c r="M268" s="6"/>
      <c r="N268" s="25"/>
      <c r="O268" s="5"/>
      <c r="P268" s="7"/>
    </row>
    <row r="269" spans="2:16" ht="15.75" x14ac:dyDescent="0.25">
      <c r="B269" s="5"/>
      <c r="C269" s="7"/>
      <c r="D269" s="56" t="str">
        <f t="shared" si="2"/>
        <v/>
      </c>
      <c r="E269" s="21"/>
      <c r="F269" s="22"/>
      <c r="G269" s="22"/>
      <c r="H269" s="23"/>
      <c r="I269" s="5"/>
      <c r="J269" s="7"/>
      <c r="K269" s="24"/>
      <c r="L269" s="5"/>
      <c r="M269" s="6"/>
      <c r="N269" s="25"/>
      <c r="O269" s="5"/>
      <c r="P269" s="7"/>
    </row>
    <row r="270" spans="2:16" ht="15.75" x14ac:dyDescent="0.25">
      <c r="B270" s="5"/>
      <c r="C270" s="7"/>
      <c r="D270" s="56" t="str">
        <f t="shared" si="2"/>
        <v/>
      </c>
      <c r="E270" s="21"/>
      <c r="F270" s="22"/>
      <c r="G270" s="22"/>
      <c r="H270" s="23"/>
      <c r="I270" s="5"/>
      <c r="J270" s="7"/>
      <c r="K270" s="24"/>
      <c r="L270" s="5"/>
      <c r="M270" s="6"/>
      <c r="N270" s="25"/>
      <c r="O270" s="5"/>
      <c r="P270" s="7"/>
    </row>
    <row r="271" spans="2:16" ht="15.75" x14ac:dyDescent="0.25">
      <c r="B271" s="5"/>
      <c r="C271" s="7"/>
      <c r="D271" s="56" t="str">
        <f t="shared" si="2"/>
        <v/>
      </c>
      <c r="E271" s="21"/>
      <c r="F271" s="22"/>
      <c r="G271" s="22"/>
      <c r="H271" s="23"/>
      <c r="I271" s="5"/>
      <c r="J271" s="7"/>
      <c r="K271" s="24"/>
      <c r="L271" s="5"/>
      <c r="M271" s="6"/>
      <c r="N271" s="25"/>
      <c r="O271" s="5"/>
      <c r="P271" s="7"/>
    </row>
    <row r="272" spans="2:16" ht="15.75" x14ac:dyDescent="0.25">
      <c r="B272" s="5"/>
      <c r="C272" s="7"/>
      <c r="D272" s="56" t="str">
        <f t="shared" si="2"/>
        <v/>
      </c>
      <c r="E272" s="21"/>
      <c r="F272" s="22"/>
      <c r="G272" s="22"/>
      <c r="H272" s="23"/>
      <c r="I272" s="5"/>
      <c r="J272" s="7"/>
      <c r="K272" s="24"/>
      <c r="L272" s="5"/>
      <c r="M272" s="6"/>
      <c r="N272" s="25"/>
      <c r="O272" s="5"/>
      <c r="P272" s="7"/>
    </row>
    <row r="273" spans="2:16" ht="15.75" x14ac:dyDescent="0.25">
      <c r="B273" s="5"/>
      <c r="C273" s="7"/>
      <c r="D273" s="56" t="str">
        <f t="shared" si="2"/>
        <v/>
      </c>
      <c r="E273" s="21"/>
      <c r="F273" s="22"/>
      <c r="G273" s="22"/>
      <c r="H273" s="23"/>
      <c r="I273" s="5"/>
      <c r="J273" s="7"/>
      <c r="K273" s="24"/>
      <c r="L273" s="5"/>
      <c r="M273" s="6"/>
      <c r="N273" s="25"/>
      <c r="O273" s="5"/>
      <c r="P273" s="7"/>
    </row>
    <row r="274" spans="2:16" ht="15.75" x14ac:dyDescent="0.25">
      <c r="B274" s="5"/>
      <c r="C274" s="7"/>
      <c r="D274" s="56" t="str">
        <f t="shared" si="2"/>
        <v/>
      </c>
      <c r="E274" s="21"/>
      <c r="F274" s="22"/>
      <c r="G274" s="22"/>
      <c r="H274" s="23"/>
      <c r="I274" s="5"/>
      <c r="J274" s="7"/>
      <c r="K274" s="24"/>
      <c r="L274" s="5"/>
      <c r="M274" s="6"/>
      <c r="N274" s="25"/>
      <c r="O274" s="5"/>
      <c r="P274" s="7"/>
    </row>
    <row r="275" spans="2:16" ht="15.75" x14ac:dyDescent="0.25">
      <c r="B275" s="5"/>
      <c r="C275" s="7"/>
      <c r="D275" s="56" t="str">
        <f t="shared" si="2"/>
        <v/>
      </c>
      <c r="E275" s="21"/>
      <c r="F275" s="22"/>
      <c r="G275" s="22"/>
      <c r="H275" s="23"/>
      <c r="I275" s="5"/>
      <c r="J275" s="7"/>
      <c r="K275" s="24"/>
      <c r="L275" s="5"/>
      <c r="M275" s="6"/>
      <c r="N275" s="25"/>
      <c r="O275" s="5"/>
      <c r="P275" s="7"/>
    </row>
    <row r="276" spans="2:16" ht="15.75" x14ac:dyDescent="0.25">
      <c r="B276" s="5"/>
      <c r="C276" s="7"/>
      <c r="D276" s="56" t="str">
        <f t="shared" si="2"/>
        <v/>
      </c>
      <c r="E276" s="21"/>
      <c r="F276" s="22"/>
      <c r="G276" s="22"/>
      <c r="H276" s="23"/>
      <c r="I276" s="5"/>
      <c r="J276" s="7"/>
      <c r="K276" s="24"/>
      <c r="L276" s="5"/>
      <c r="M276" s="6"/>
      <c r="N276" s="25"/>
      <c r="O276" s="5"/>
      <c r="P276" s="7"/>
    </row>
    <row r="277" spans="2:16" ht="15.75" x14ac:dyDescent="0.25">
      <c r="B277" s="5"/>
      <c r="C277" s="7"/>
      <c r="D277" s="56" t="str">
        <f t="shared" si="2"/>
        <v/>
      </c>
      <c r="E277" s="21"/>
      <c r="F277" s="22"/>
      <c r="G277" s="22"/>
      <c r="H277" s="23"/>
      <c r="I277" s="5"/>
      <c r="J277" s="7"/>
      <c r="K277" s="24"/>
      <c r="L277" s="5"/>
      <c r="M277" s="6"/>
      <c r="N277" s="25"/>
      <c r="O277" s="5"/>
      <c r="P277" s="7"/>
    </row>
    <row r="278" spans="2:16" ht="15.75" x14ac:dyDescent="0.25">
      <c r="B278" s="5"/>
      <c r="C278" s="7"/>
      <c r="D278" s="56" t="str">
        <f t="shared" si="2"/>
        <v/>
      </c>
      <c r="E278" s="21"/>
      <c r="F278" s="22"/>
      <c r="G278" s="22"/>
      <c r="H278" s="23"/>
      <c r="I278" s="5"/>
      <c r="J278" s="7"/>
      <c r="K278" s="24"/>
      <c r="L278" s="5"/>
      <c r="M278" s="6"/>
      <c r="N278" s="25"/>
      <c r="O278" s="5"/>
      <c r="P278" s="7"/>
    </row>
    <row r="279" spans="2:16" ht="15.75" x14ac:dyDescent="0.25">
      <c r="B279" s="5"/>
      <c r="C279" s="7"/>
      <c r="D279" s="56" t="str">
        <f t="shared" si="2"/>
        <v/>
      </c>
      <c r="E279" s="21"/>
      <c r="F279" s="22"/>
      <c r="G279" s="22"/>
      <c r="H279" s="23"/>
      <c r="I279" s="5"/>
      <c r="J279" s="7"/>
      <c r="K279" s="24"/>
      <c r="L279" s="5"/>
      <c r="M279" s="6"/>
      <c r="N279" s="25"/>
      <c r="O279" s="5"/>
      <c r="P279" s="7"/>
    </row>
    <row r="280" spans="2:16" ht="15.75" x14ac:dyDescent="0.25">
      <c r="B280" s="5"/>
      <c r="C280" s="7"/>
      <c r="D280" s="56" t="str">
        <f t="shared" si="2"/>
        <v/>
      </c>
      <c r="E280" s="21"/>
      <c r="F280" s="22"/>
      <c r="G280" s="22"/>
      <c r="H280" s="23"/>
      <c r="I280" s="5"/>
      <c r="J280" s="7"/>
      <c r="K280" s="24"/>
      <c r="L280" s="5"/>
      <c r="M280" s="6"/>
      <c r="N280" s="25"/>
      <c r="O280" s="5"/>
      <c r="P280" s="7"/>
    </row>
    <row r="281" spans="2:16" ht="15.75" x14ac:dyDescent="0.25">
      <c r="B281" s="5"/>
      <c r="C281" s="7"/>
      <c r="D281" s="56" t="str">
        <f t="shared" si="2"/>
        <v/>
      </c>
      <c r="E281" s="21"/>
      <c r="F281" s="22"/>
      <c r="G281" s="22"/>
      <c r="H281" s="23"/>
      <c r="I281" s="5"/>
      <c r="J281" s="7"/>
      <c r="K281" s="24"/>
      <c r="L281" s="5"/>
      <c r="M281" s="6"/>
      <c r="N281" s="25"/>
      <c r="O281" s="5"/>
      <c r="P281" s="7"/>
    </row>
    <row r="282" spans="2:16" ht="15.75" x14ac:dyDescent="0.25">
      <c r="B282" s="5"/>
      <c r="C282" s="7"/>
      <c r="D282" s="56" t="str">
        <f t="shared" si="2"/>
        <v/>
      </c>
      <c r="E282" s="21"/>
      <c r="F282" s="22"/>
      <c r="G282" s="22"/>
      <c r="H282" s="23"/>
      <c r="I282" s="5"/>
      <c r="J282" s="7"/>
      <c r="K282" s="24"/>
      <c r="L282" s="5"/>
      <c r="M282" s="6"/>
      <c r="N282" s="25"/>
      <c r="O282" s="5"/>
      <c r="P282" s="7"/>
    </row>
    <row r="283" spans="2:16" ht="15.75" x14ac:dyDescent="0.25">
      <c r="B283" s="5"/>
      <c r="C283" s="7"/>
      <c r="D283" s="56" t="str">
        <f t="shared" si="2"/>
        <v/>
      </c>
      <c r="E283" s="21"/>
      <c r="F283" s="22"/>
      <c r="G283" s="22"/>
      <c r="H283" s="23"/>
      <c r="I283" s="5"/>
      <c r="J283" s="7"/>
      <c r="K283" s="24"/>
      <c r="L283" s="5"/>
      <c r="M283" s="6"/>
      <c r="N283" s="25"/>
      <c r="O283" s="5"/>
      <c r="P283" s="7"/>
    </row>
    <row r="284" spans="2:16" ht="15.75" x14ac:dyDescent="0.25">
      <c r="B284" s="5"/>
      <c r="C284" s="7"/>
      <c r="D284" s="56" t="str">
        <f t="shared" si="2"/>
        <v/>
      </c>
      <c r="E284" s="21"/>
      <c r="F284" s="22"/>
      <c r="G284" s="22"/>
      <c r="H284" s="23"/>
      <c r="I284" s="5"/>
      <c r="J284" s="7"/>
      <c r="K284" s="24"/>
      <c r="L284" s="5"/>
      <c r="M284" s="6"/>
      <c r="N284" s="25"/>
      <c r="O284" s="5"/>
      <c r="P284" s="7"/>
    </row>
    <row r="285" spans="2:16" ht="15.75" x14ac:dyDescent="0.25">
      <c r="B285" s="5"/>
      <c r="C285" s="7"/>
      <c r="D285" s="56" t="str">
        <f t="shared" si="2"/>
        <v/>
      </c>
      <c r="E285" s="21"/>
      <c r="F285" s="22"/>
      <c r="G285" s="22"/>
      <c r="H285" s="23"/>
      <c r="I285" s="5"/>
      <c r="J285" s="7"/>
      <c r="K285" s="24"/>
      <c r="L285" s="5"/>
      <c r="M285" s="6"/>
      <c r="N285" s="25"/>
      <c r="O285" s="5"/>
      <c r="P285" s="7"/>
    </row>
    <row r="286" spans="2:16" ht="15.75" x14ac:dyDescent="0.25">
      <c r="B286" s="5"/>
      <c r="C286" s="7"/>
      <c r="D286" s="56" t="str">
        <f t="shared" si="2"/>
        <v/>
      </c>
      <c r="E286" s="21"/>
      <c r="F286" s="22"/>
      <c r="G286" s="22"/>
      <c r="H286" s="23"/>
      <c r="I286" s="5"/>
      <c r="J286" s="7"/>
      <c r="K286" s="24"/>
      <c r="L286" s="5"/>
      <c r="M286" s="6"/>
      <c r="N286" s="25"/>
      <c r="O286" s="5"/>
      <c r="P286" s="7"/>
    </row>
    <row r="287" spans="2:16" ht="15.75" x14ac:dyDescent="0.25">
      <c r="B287" s="5"/>
      <c r="C287" s="7"/>
      <c r="D287" s="56" t="str">
        <f t="shared" si="2"/>
        <v/>
      </c>
      <c r="E287" s="21"/>
      <c r="F287" s="22"/>
      <c r="G287" s="22"/>
      <c r="H287" s="23"/>
      <c r="I287" s="5"/>
      <c r="J287" s="7"/>
      <c r="K287" s="24"/>
      <c r="L287" s="5"/>
      <c r="M287" s="6"/>
      <c r="N287" s="25"/>
      <c r="O287" s="5"/>
      <c r="P287" s="7"/>
    </row>
    <row r="288" spans="2:16" ht="15.75" x14ac:dyDescent="0.25">
      <c r="B288" s="5"/>
      <c r="C288" s="7"/>
      <c r="D288" s="56" t="str">
        <f t="shared" si="2"/>
        <v/>
      </c>
      <c r="E288" s="21"/>
      <c r="F288" s="22"/>
      <c r="G288" s="22"/>
      <c r="H288" s="23"/>
      <c r="I288" s="5"/>
      <c r="J288" s="7"/>
      <c r="K288" s="24"/>
      <c r="L288" s="5"/>
      <c r="M288" s="6"/>
      <c r="N288" s="25"/>
      <c r="O288" s="5"/>
      <c r="P288" s="7"/>
    </row>
    <row r="289" spans="2:16" ht="15.75" x14ac:dyDescent="0.25">
      <c r="B289" s="5"/>
      <c r="C289" s="7"/>
      <c r="D289" s="56" t="str">
        <f t="shared" si="2"/>
        <v/>
      </c>
      <c r="E289" s="21"/>
      <c r="F289" s="22"/>
      <c r="G289" s="22"/>
      <c r="H289" s="23"/>
      <c r="I289" s="5"/>
      <c r="J289" s="7"/>
      <c r="K289" s="24"/>
      <c r="L289" s="5"/>
      <c r="M289" s="6"/>
      <c r="N289" s="25"/>
      <c r="O289" s="5"/>
      <c r="P289" s="7"/>
    </row>
    <row r="290" spans="2:16" ht="15.75" x14ac:dyDescent="0.25">
      <c r="B290" s="5"/>
      <c r="C290" s="7"/>
      <c r="D290" s="56" t="str">
        <f t="shared" si="2"/>
        <v/>
      </c>
      <c r="E290" s="21"/>
      <c r="F290" s="22"/>
      <c r="G290" s="22"/>
      <c r="H290" s="23"/>
      <c r="I290" s="5"/>
      <c r="J290" s="7"/>
      <c r="K290" s="24"/>
      <c r="L290" s="5"/>
      <c r="M290" s="6"/>
      <c r="N290" s="25"/>
      <c r="O290" s="5"/>
      <c r="P290" s="7"/>
    </row>
    <row r="291" spans="2:16" ht="15.75" x14ac:dyDescent="0.25">
      <c r="B291" s="5"/>
      <c r="C291" s="7"/>
      <c r="D291" s="56" t="str">
        <f t="shared" si="2"/>
        <v/>
      </c>
      <c r="E291" s="21"/>
      <c r="F291" s="22"/>
      <c r="G291" s="22"/>
      <c r="H291" s="23"/>
      <c r="I291" s="5"/>
      <c r="J291" s="7"/>
      <c r="K291" s="24"/>
      <c r="L291" s="5"/>
      <c r="M291" s="6"/>
      <c r="N291" s="25"/>
      <c r="O291" s="5"/>
      <c r="P291" s="7"/>
    </row>
    <row r="292" spans="2:16" ht="15.75" x14ac:dyDescent="0.25">
      <c r="B292" s="5"/>
      <c r="C292" s="7"/>
      <c r="D292" s="56" t="str">
        <f t="shared" si="2"/>
        <v/>
      </c>
      <c r="E292" s="21"/>
      <c r="F292" s="22"/>
      <c r="G292" s="22"/>
      <c r="H292" s="23"/>
      <c r="I292" s="5"/>
      <c r="J292" s="7"/>
      <c r="K292" s="24"/>
      <c r="L292" s="5"/>
      <c r="M292" s="6"/>
      <c r="N292" s="25"/>
      <c r="O292" s="5"/>
      <c r="P292" s="7"/>
    </row>
    <row r="293" spans="2:16" ht="15.75" x14ac:dyDescent="0.25">
      <c r="B293" s="5"/>
      <c r="C293" s="7"/>
      <c r="D293" s="56" t="str">
        <f t="shared" si="2"/>
        <v/>
      </c>
      <c r="E293" s="21"/>
      <c r="F293" s="22"/>
      <c r="G293" s="22"/>
      <c r="H293" s="23"/>
      <c r="I293" s="5"/>
      <c r="J293" s="7"/>
      <c r="K293" s="24"/>
      <c r="L293" s="5"/>
      <c r="M293" s="6"/>
      <c r="N293" s="25"/>
      <c r="O293" s="5"/>
      <c r="P293" s="7"/>
    </row>
    <row r="294" spans="2:16" ht="15.75" x14ac:dyDescent="0.25">
      <c r="B294" s="5"/>
      <c r="C294" s="7"/>
      <c r="D294" s="56" t="str">
        <f t="shared" si="2"/>
        <v/>
      </c>
      <c r="E294" s="21"/>
      <c r="F294" s="22"/>
      <c r="G294" s="22"/>
      <c r="H294" s="23"/>
      <c r="I294" s="5"/>
      <c r="J294" s="7"/>
      <c r="K294" s="24"/>
      <c r="L294" s="5"/>
      <c r="M294" s="6"/>
      <c r="N294" s="25"/>
      <c r="O294" s="5"/>
      <c r="P294" s="7"/>
    </row>
    <row r="295" spans="2:16" ht="15.75" x14ac:dyDescent="0.25">
      <c r="B295" s="5"/>
      <c r="C295" s="7"/>
      <c r="D295" s="56" t="str">
        <f t="shared" si="2"/>
        <v/>
      </c>
      <c r="E295" s="21"/>
      <c r="F295" s="22"/>
      <c r="G295" s="22"/>
      <c r="H295" s="23"/>
      <c r="I295" s="5"/>
      <c r="J295" s="7"/>
      <c r="K295" s="24"/>
      <c r="L295" s="5"/>
      <c r="M295" s="6"/>
      <c r="N295" s="25"/>
      <c r="O295" s="5"/>
      <c r="P295" s="7"/>
    </row>
    <row r="296" spans="2:16" ht="15.75" x14ac:dyDescent="0.25">
      <c r="B296" s="5"/>
      <c r="C296" s="7"/>
      <c r="D296" s="56" t="str">
        <f t="shared" si="2"/>
        <v/>
      </c>
      <c r="E296" s="21"/>
      <c r="F296" s="22"/>
      <c r="G296" s="22"/>
      <c r="H296" s="23"/>
      <c r="I296" s="5"/>
      <c r="J296" s="7"/>
      <c r="K296" s="24"/>
      <c r="L296" s="5"/>
      <c r="M296" s="6"/>
      <c r="N296" s="25"/>
      <c r="O296" s="5"/>
      <c r="P296" s="7"/>
    </row>
    <row r="297" spans="2:16" ht="15.75" x14ac:dyDescent="0.25">
      <c r="B297" s="5"/>
      <c r="C297" s="7"/>
      <c r="D297" s="56" t="str">
        <f t="shared" si="2"/>
        <v/>
      </c>
      <c r="E297" s="21"/>
      <c r="F297" s="22"/>
      <c r="G297" s="22"/>
      <c r="H297" s="23"/>
      <c r="I297" s="5"/>
      <c r="J297" s="7"/>
      <c r="K297" s="24"/>
      <c r="L297" s="5"/>
      <c r="M297" s="6"/>
      <c r="N297" s="25"/>
      <c r="O297" s="5"/>
      <c r="P297" s="7"/>
    </row>
    <row r="298" spans="2:16" ht="15.75" x14ac:dyDescent="0.25">
      <c r="B298" s="5"/>
      <c r="C298" s="7"/>
      <c r="D298" s="56" t="str">
        <f t="shared" si="2"/>
        <v/>
      </c>
      <c r="E298" s="21"/>
      <c r="F298" s="22"/>
      <c r="G298" s="22"/>
      <c r="H298" s="23"/>
      <c r="I298" s="5"/>
      <c r="J298" s="7"/>
      <c r="K298" s="24"/>
      <c r="L298" s="5"/>
      <c r="M298" s="6"/>
      <c r="N298" s="25"/>
      <c r="O298" s="5"/>
      <c r="P298" s="7"/>
    </row>
    <row r="299" spans="2:16" ht="15.75" x14ac:dyDescent="0.25">
      <c r="B299" s="5"/>
      <c r="C299" s="7"/>
      <c r="D299" s="56" t="str">
        <f t="shared" si="2"/>
        <v/>
      </c>
      <c r="E299" s="21"/>
      <c r="F299" s="22"/>
      <c r="G299" s="22"/>
      <c r="H299" s="23"/>
      <c r="I299" s="5"/>
      <c r="J299" s="7"/>
      <c r="K299" s="24"/>
      <c r="L299" s="5"/>
      <c r="M299" s="6"/>
      <c r="N299" s="25"/>
      <c r="O299" s="5"/>
      <c r="P299" s="7"/>
    </row>
    <row r="300" spans="2:16" ht="15.75" x14ac:dyDescent="0.25">
      <c r="B300" s="5"/>
      <c r="C300" s="7"/>
      <c r="D300" s="56" t="str">
        <f t="shared" si="2"/>
        <v/>
      </c>
      <c r="E300" s="21"/>
      <c r="F300" s="22"/>
      <c r="G300" s="22"/>
      <c r="H300" s="23"/>
      <c r="I300" s="5"/>
      <c r="J300" s="7"/>
      <c r="K300" s="24"/>
      <c r="L300" s="5"/>
      <c r="M300" s="6"/>
      <c r="N300" s="25"/>
      <c r="O300" s="5"/>
      <c r="P300" s="7"/>
    </row>
  </sheetData>
  <protectedRanges>
    <protectedRange sqref="D56:I58 E64 I64 M64:N64 G79 G81:G83 K79 K81:K83 P79 P81:P83 D93:D94 D97:D99 D139" name="Range5"/>
    <protectedRange sqref="F5:J5" name="Range1"/>
    <protectedRange sqref="C30:C31 C33 I32 C44:C46 C37 C42 D101 C39:C40" name="Range4"/>
    <protectedRange sqref="B149:C300" name="Range6"/>
    <protectedRange sqref="E149:O300" name="Range8"/>
  </protectedRanges>
  <mergeCells count="25">
    <mergeCell ref="C4:D4"/>
    <mergeCell ref="F4:G4"/>
    <mergeCell ref="D23:I23"/>
    <mergeCell ref="C26:P27"/>
    <mergeCell ref="E118:P119"/>
    <mergeCell ref="D43:L43"/>
    <mergeCell ref="C45:K45"/>
    <mergeCell ref="C52:P53"/>
    <mergeCell ref="D79:F79"/>
    <mergeCell ref="D80:F80"/>
    <mergeCell ref="D81:F81"/>
    <mergeCell ref="D82:F82"/>
    <mergeCell ref="D83:F83"/>
    <mergeCell ref="D84:F84"/>
    <mergeCell ref="E101:P101"/>
    <mergeCell ref="E105:P106"/>
    <mergeCell ref="E126:P127"/>
    <mergeCell ref="C137:O137"/>
    <mergeCell ref="B143:C148"/>
    <mergeCell ref="D143:D148"/>
    <mergeCell ref="E143:H148"/>
    <mergeCell ref="I143:J148"/>
    <mergeCell ref="K143:K148"/>
    <mergeCell ref="L143:N148"/>
    <mergeCell ref="O143:P148"/>
  </mergeCells>
  <conditionalFormatting sqref="R99">
    <cfRule type="cellIs" dxfId="12" priority="2" stopIfTrue="1" operator="greaterThan">
      <formula>499999</formula>
    </cfRule>
  </conditionalFormatting>
  <conditionalFormatting sqref="D23:E23">
    <cfRule type="cellIs" dxfId="11" priority="3" stopIfTrue="1" operator="equal">
      <formula>"PASS - Proceed to test 2"</formula>
    </cfRule>
    <cfRule type="cellIs" dxfId="10" priority="4" stopIfTrue="1" operator="equal">
      <formula>"FAIL - Bond Required"</formula>
    </cfRule>
  </conditionalFormatting>
  <conditionalFormatting sqref="D149:E300">
    <cfRule type="cellIs" dxfId="9" priority="5" stopIfTrue="1" operator="equal">
      <formula>"Yes"</formula>
    </cfRule>
    <cfRule type="cellIs" dxfId="8" priority="6" stopIfTrue="1" operator="equal">
      <formula>"No"</formula>
    </cfRule>
  </conditionalFormatting>
  <conditionalFormatting sqref="C45:K45">
    <cfRule type="cellIs" dxfId="7" priority="7" stopIfTrue="1" operator="equal">
      <formula>"You do not qualify for an exemption from the bond requirement specified in §1054.690.  Fill in worksheet below to determine the value of the bond."</formula>
    </cfRule>
    <cfRule type="cellIs" dxfId="6" priority="8" stopIfTrue="1" operator="equal">
      <formula>"You are exempt from the bond requirements in §1054.690"</formula>
    </cfRule>
    <cfRule type="cellIs" dxfId="5" priority="9" stopIfTrue="1" operator="equal">
      <formula>"Please complete Test 1"</formula>
    </cfRule>
  </conditionalFormatting>
  <conditionalFormatting sqref="D43:L43">
    <cfRule type="cellIs" dxfId="4" priority="10" stopIfTrue="1" operator="equal">
      <formula>"PASS - Proceed to asset documentation if Test 1 is complete"</formula>
    </cfRule>
    <cfRule type="cellIs" dxfId="3" priority="11" stopIfTrue="1" operator="equal">
      <formula>"FAIL - Bond Required"</formula>
    </cfRule>
  </conditionalFormatting>
  <conditionalFormatting sqref="D141">
    <cfRule type="cellIs" dxfId="2" priority="12" stopIfTrue="1" operator="equal">
      <formula>"Okay"</formula>
    </cfRule>
    <cfRule type="cellIs" dxfId="1" priority="13" stopIfTrue="1" operator="equal">
      <formula>"Fail"</formula>
    </cfRule>
  </conditionalFormatting>
  <conditionalFormatting sqref="R100">
    <cfRule type="cellIs" dxfId="0" priority="1" stopIfTrue="1" operator="greaterThan">
      <formula>499999</formula>
    </cfRule>
  </conditionalFormatting>
  <dataValidations count="6">
    <dataValidation type="list" allowBlank="1" showInputMessage="1" showErrorMessage="1" sqref="O149:O300" xr:uid="{00000000-0002-0000-0000-000000000000}">
      <formula1>#REF!</formula1>
    </dataValidation>
    <dataValidation type="list" showInputMessage="1" showErrorMessage="1" sqref="K149:K300" xr:uid="{00000000-0002-0000-0000-000001000000}">
      <formula1>$AF$14:$AF$14</formula1>
    </dataValidation>
    <dataValidation showInputMessage="1" showErrorMessage="1" sqref="C42 C44:C46" xr:uid="{00000000-0002-0000-0000-000002000000}"/>
    <dataValidation type="list" allowBlank="1" showInputMessage="1" showErrorMessage="1" sqref="L149:M300" xr:uid="{00000000-0002-0000-0000-000003000000}">
      <formula1>$AF$6:$AF$7</formula1>
    </dataValidation>
    <dataValidation type="list" showInputMessage="1" showErrorMessage="1" sqref="D93:D94 D101 C30:C31 C33 C37 C39:C40" xr:uid="{00000000-0002-0000-0000-000004000000}">
      <formula1>$AF$6:$AF$8</formula1>
    </dataValidation>
    <dataValidation type="whole" allowBlank="1" showInputMessage="1" showErrorMessage="1" sqref="I149:J300" xr:uid="{00000000-0002-0000-0000-000005000000}">
      <formula1>0</formula1>
      <formula2>D$139</formula2>
    </dataValidation>
  </dataValidations>
  <hyperlinks>
    <hyperlink ref="D13" r:id="rId1" xr:uid="{00000000-0004-0000-0000-000000000000}"/>
  </hyperlinks>
  <pageMargins left="0.7" right="0.7" top="0.75" bottom="0.75" header="0.3" footer="0.3"/>
  <pageSetup scale="37"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16e2c6f-7716-484a-9f06-7a80088ea94f" xsi:nil="true"/>
    <lcf76f155ced4ddcb4097134ff3c332f xmlns="7a6e1ab4-900e-4c0f-9450-9b20591484a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6ABA51C247FD84B85EBB4B3EFD0A13D" ma:contentTypeVersion="15" ma:contentTypeDescription="Create a new document." ma:contentTypeScope="" ma:versionID="5f46eef6e97ad5b7d3060a29709ae4b1">
  <xsd:schema xmlns:xsd="http://www.w3.org/2001/XMLSchema" xmlns:xs="http://www.w3.org/2001/XMLSchema" xmlns:p="http://schemas.microsoft.com/office/2006/metadata/properties" xmlns:ns2="7a6e1ab4-900e-4c0f-9450-9b20591484ad" xmlns:ns3="916e2c6f-7716-484a-9f06-7a80088ea94f" targetNamespace="http://schemas.microsoft.com/office/2006/metadata/properties" ma:root="true" ma:fieldsID="756199e4d53e5fc16676e2ebde34f196" ns2:_="" ns3:_="">
    <xsd:import namespace="7a6e1ab4-900e-4c0f-9450-9b20591484ad"/>
    <xsd:import namespace="916e2c6f-7716-484a-9f06-7a80088ea94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e1ab4-900e-4c0f-9450-9b20591484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6e2c6f-7716-484a-9f06-7a80088ea94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fd167e9-97d1-45ee-83ec-0d5b9d3da2e9}" ma:internalName="TaxCatchAll" ma:showField="CatchAllData" ma:web="916e2c6f-7716-484a-9f06-7a80088ea94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27F469-B1C7-461B-8DF7-FE7E41424946}">
  <ds:schemaRefs>
    <ds:schemaRef ds:uri="http://schemas.microsoft.com/office/2006/metadata/properties"/>
    <ds:schemaRef ds:uri="http://schemas.microsoft.com/office/infopath/2007/PartnerControls"/>
    <ds:schemaRef ds:uri="916e2c6f-7716-484a-9f06-7a80088ea94f"/>
    <ds:schemaRef ds:uri="7a6e1ab4-900e-4c0f-9450-9b20591484ad"/>
  </ds:schemaRefs>
</ds:datastoreItem>
</file>

<file path=customXml/itemProps2.xml><?xml version="1.0" encoding="utf-8"?>
<ds:datastoreItem xmlns:ds="http://schemas.openxmlformats.org/officeDocument/2006/customXml" ds:itemID="{AC18FE66-CD7E-4A60-B1E9-45EA3888B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e1ab4-900e-4c0f-9450-9b20591484ad"/>
    <ds:schemaRef ds:uri="916e2c6f-7716-484a-9f06-7a80088ea9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AC3311-A4C7-4224-985B-F29BD962CF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Bond Worksheet</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CHEN-HUNG (MICHAEL) LIN</dc:creator>
  <cp:lastModifiedBy>Han, Janie@ARB</cp:lastModifiedBy>
  <cp:lastPrinted>2019-02-12T18:54:26Z</cp:lastPrinted>
  <dcterms:created xsi:type="dcterms:W3CDTF">2018-09-04T18:50:48Z</dcterms:created>
  <dcterms:modified xsi:type="dcterms:W3CDTF">2023-08-25T19:46:43Z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0x010100A6ABA51C247FD84B85EBB4B3EFD0A13D</vt:lpwstr>
  </property>
  <property fmtid="{D5CDD505-2E9C-101B-9397-08002B2CF9AE}" pid="3" name="Order">
    <vt:r8>376000</vt:r8>
  </property>
</Properties>
</file>