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aking\Downloads\"/>
    </mc:Choice>
  </mc:AlternateContent>
  <xr:revisionPtr revIDLastSave="0" documentId="13_ncr:1_{69494144-29AF-4431-9980-89A358197D15}" xr6:coauthVersionLast="47" xr6:coauthVersionMax="47" xr10:uidLastSave="{00000000-0000-0000-0000-000000000000}"/>
  <bookViews>
    <workbookView xWindow="-108" yWindow="-108" windowWidth="30936" windowHeight="16896" tabRatio="738" xr2:uid="{00000000-000D-0000-FFFF-FFFF00000000}"/>
  </bookViews>
  <sheets>
    <sheet name="Enf Summary" sheetId="75" r:id="rId1"/>
    <sheet name="Detailed Summary-1" sheetId="77" r:id="rId2"/>
    <sheet name="Detailed Summary-2" sheetId="52" r:id="rId3"/>
    <sheet name="Field Ops-1" sheetId="18" r:id="rId4"/>
    <sheet name="Field Ops-2" sheetId="19" r:id="rId5"/>
    <sheet name="Field Ops-3" sheetId="58" r:id="rId6"/>
    <sheet name="Field Ops-4" sheetId="53" r:id="rId7"/>
    <sheet name="Complaints" sheetId="20" r:id="rId8"/>
    <sheet name="PERP" sheetId="26" r:id="rId9"/>
    <sheet name="Stationary-1" sheetId="69" r:id="rId10"/>
    <sheet name="Stationary-2" sheetId="70" r:id="rId11"/>
    <sheet name="Training" sheetId="62" r:id="rId12"/>
    <sheet name="SEPS-1" sheetId="55" r:id="rId13"/>
    <sheet name="SEPS-2" sheetId="24" r:id="rId14"/>
    <sheet name="Settlements" sheetId="48" r:id="rId15"/>
    <sheet name="District Agreements" sheetId="65" r:id="rId16"/>
    <sheet name="Compliance-1" sheetId="79" r:id="rId17"/>
    <sheet name="Compliance-2" sheetId="78" r:id="rId18"/>
    <sheet name="T&amp;B-1" sheetId="44" r:id="rId19"/>
    <sheet name="T&amp;B-2" sheetId="45" r:id="rId20"/>
  </sheets>
  <externalReferences>
    <externalReference r:id="rId21"/>
    <externalReference r:id="rId22"/>
  </externalReferences>
  <definedNames>
    <definedName name="_xlnm._FilterDatabase" localSheetId="14" hidden="1">Settlements!$A$1:$H$99</definedName>
    <definedName name="_ftn1" localSheetId="15">'District Agreements'!#REF!</definedName>
    <definedName name="_ftn2" localSheetId="15">'District Agreements'!#REF!</definedName>
    <definedName name="_ftnref1" localSheetId="15">'District Agreements'!$C$1</definedName>
    <definedName name="_ftnref2" localSheetId="15">'District Agreements'!$H$1</definedName>
    <definedName name="_xlnm.Print_Area" localSheetId="16">'Compliance-1'!$A$1:$E$3</definedName>
    <definedName name="_xlnm.Print_Area" localSheetId="17">'Compliance-2'!$A$1:$E$7</definedName>
    <definedName name="_xlnm.Print_Area" localSheetId="1">'Detailed Summary-1'!$A$3:$E$3</definedName>
    <definedName name="_xlnm.Print_Area" localSheetId="2">'Detailed Summary-2'!$A$2:$C$2</definedName>
    <definedName name="_xlnm.Print_Area" localSheetId="3">'Field Ops-1'!$A$1:$J$37</definedName>
    <definedName name="_xlnm.Print_Area" localSheetId="4">'Field Ops-2'!$A$1:$J$24</definedName>
    <definedName name="_xlnm.Print_Area" localSheetId="5">'Field Ops-3'!$A$2:$G$16</definedName>
    <definedName name="_xlnm.Print_Area" localSheetId="6">'Field Ops-4'!$A$2:$D$2</definedName>
    <definedName name="_xlnm.Print_Area" localSheetId="9">'Stationary-1'!$A$2:$B$2</definedName>
    <definedName name="_xlnm.Print_Titles" localSheetId="1">'Detailed Summary-1'!$1:$3</definedName>
    <definedName name="_xlnm.Print_Titles" localSheetId="2">'Detailed Summary-2'!$1:$2</definedName>
    <definedName name="_xlnm.Print_Titles" localSheetId="6">'Field Ops-4'!$1:$2</definedName>
    <definedName name="_xlnm.Print_Titles" localSheetId="9">'Stationary-1'!$1:$2</definedName>
    <definedName name="ProgCode" localSheetId="16">#REF!</definedName>
    <definedName name="ProgCode" localSheetId="17">'Compliance-2'!#REF!</definedName>
    <definedName name="ProgCode" localSheetId="1">#REF!</definedName>
    <definedName name="ProgCode" localSheetId="2">#REF!</definedName>
    <definedName name="ProgCode" localSheetId="6">#REF!</definedName>
    <definedName name="ProgCode" localSheetId="10">[1]ListData!$A$2:$A$6</definedName>
    <definedName name="ProgCode" localSheetId="11">[2]ListData!$A$2:$A$6</definedName>
    <definedName name="ProgCode">#REF!</definedName>
    <definedName name="SubProgram" localSheetId="16">#REF!</definedName>
    <definedName name="SubProgram" localSheetId="17">'Compliance-2'!#REF!</definedName>
    <definedName name="SubProgram" localSheetId="1">#REF!</definedName>
    <definedName name="SubProgram" localSheetId="2">#REF!</definedName>
    <definedName name="SubProgram" localSheetId="6">#REF!</definedName>
    <definedName name="SubProgram" localSheetId="10">[1]ListData!$B$2:$B$22</definedName>
    <definedName name="SubProgram" localSheetId="11">[2]ListData!$B$2:$B$23</definedName>
    <definedName name="SubProgram">#REF!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78" l="1"/>
  <c r="F33" i="78"/>
  <c r="E33" i="78"/>
  <c r="B10" i="45" l="1"/>
  <c r="H15" i="45" l="1"/>
  <c r="E16" i="45"/>
  <c r="D37" i="62" l="1"/>
  <c r="B37" i="62"/>
  <c r="D33" i="62"/>
  <c r="D38" i="62" s="1"/>
  <c r="B33" i="62"/>
  <c r="E23" i="62"/>
  <c r="C23" i="62"/>
  <c r="B23" i="62"/>
  <c r="D22" i="62"/>
  <c r="D21" i="62"/>
  <c r="D20" i="62"/>
  <c r="D7" i="62"/>
  <c r="B7" i="62"/>
  <c r="D23" i="62" l="1"/>
  <c r="B38" i="62"/>
  <c r="E15" i="58" l="1"/>
  <c r="C15" i="58"/>
  <c r="D15" i="58"/>
  <c r="B15" i="58"/>
  <c r="D16" i="55" l="1"/>
  <c r="I9" i="45"/>
  <c r="E9" i="45"/>
  <c r="H10" i="45"/>
  <c r="G10" i="45"/>
  <c r="F10" i="45"/>
  <c r="D10" i="45"/>
  <c r="C10" i="45"/>
  <c r="E10" i="45" l="1"/>
  <c r="H20" i="45" l="1"/>
  <c r="G20" i="45"/>
  <c r="F20" i="45"/>
  <c r="D20" i="45"/>
  <c r="C20" i="45"/>
  <c r="B20" i="45"/>
  <c r="I19" i="45"/>
  <c r="E19" i="45"/>
  <c r="I18" i="45"/>
  <c r="E18" i="45"/>
  <c r="I17" i="45"/>
  <c r="E17" i="45"/>
  <c r="I16" i="45"/>
  <c r="H22" i="45"/>
  <c r="G15" i="45"/>
  <c r="F15" i="45"/>
  <c r="D15" i="45"/>
  <c r="C15" i="45"/>
  <c r="B15" i="45"/>
  <c r="I14" i="45"/>
  <c r="E14" i="45"/>
  <c r="I13" i="45"/>
  <c r="E13" i="45"/>
  <c r="I12" i="45"/>
  <c r="E12" i="45"/>
  <c r="I11" i="45"/>
  <c r="E11" i="45"/>
  <c r="I8" i="45"/>
  <c r="E8" i="45"/>
  <c r="I7" i="45"/>
  <c r="E7" i="45"/>
  <c r="I6" i="45"/>
  <c r="E6" i="45"/>
  <c r="I5" i="45"/>
  <c r="E5" i="45"/>
  <c r="E20" i="45" l="1"/>
  <c r="G22" i="45"/>
  <c r="I15" i="45"/>
  <c r="C22" i="45"/>
  <c r="D22" i="45"/>
  <c r="I20" i="45"/>
  <c r="E15" i="45"/>
  <c r="I10" i="45"/>
  <c r="C21" i="45"/>
  <c r="G21" i="45"/>
  <c r="F21" i="45"/>
  <c r="F22" i="45"/>
  <c r="I22" i="45" s="1"/>
  <c r="D21" i="45"/>
  <c r="H21" i="45"/>
  <c r="B21" i="45"/>
  <c r="B22" i="45"/>
  <c r="E22" i="45" l="1"/>
  <c r="I21" i="45"/>
  <c r="E21" i="45"/>
  <c r="F9" i="20" l="1"/>
  <c r="E9" i="20"/>
  <c r="D9" i="20"/>
  <c r="C9" i="20"/>
  <c r="B9" i="20"/>
</calcChain>
</file>

<file path=xl/sharedStrings.xml><?xml version="1.0" encoding="utf-8"?>
<sst xmlns="http://schemas.openxmlformats.org/spreadsheetml/2006/main" count="1627" uniqueCount="752">
  <si>
    <t>Program Category</t>
  </si>
  <si>
    <t>Subprograms</t>
  </si>
  <si>
    <t>Company Name</t>
  </si>
  <si>
    <t>Stationary Sources</t>
  </si>
  <si>
    <t>Consumer and Aerosol Coating Products</t>
  </si>
  <si>
    <t>Indoor Air Cleaners</t>
  </si>
  <si>
    <t>Composite Wood</t>
  </si>
  <si>
    <t>Walmart, Inc.</t>
  </si>
  <si>
    <t>Certifications</t>
  </si>
  <si>
    <t>Diesel</t>
  </si>
  <si>
    <t>Cargo Tanks</t>
  </si>
  <si>
    <t>Fuels</t>
  </si>
  <si>
    <t>Consumer Products</t>
  </si>
  <si>
    <t>Diesel Fleet</t>
  </si>
  <si>
    <t>Engine</t>
  </si>
  <si>
    <t>Fuels Specifications</t>
  </si>
  <si>
    <t>Low Carbon Fuel Standards</t>
  </si>
  <si>
    <t>Parts</t>
  </si>
  <si>
    <t>Portable Fuel Containers</t>
  </si>
  <si>
    <t>Ports and Marine</t>
  </si>
  <si>
    <t>Recreational Marine Engines</t>
  </si>
  <si>
    <t>Refrigeration Management</t>
  </si>
  <si>
    <t>Vehicles</t>
  </si>
  <si>
    <t>Total Penalties Assessed</t>
  </si>
  <si>
    <t>Judgments</t>
  </si>
  <si>
    <t>Settlements</t>
  </si>
  <si>
    <t>Engines</t>
  </si>
  <si>
    <t>Portable Fuel Containers </t>
  </si>
  <si>
    <t xml:space="preserve">Low Carbon Fuel Standard (LCFS) </t>
  </si>
  <si>
    <t>Cargo Tank and Vapor Recovery</t>
  </si>
  <si>
    <t>Composite Wood Products</t>
  </si>
  <si>
    <t>Refrigerant Management</t>
  </si>
  <si>
    <t xml:space="preserve">Diesel Fleet Investigations </t>
  </si>
  <si>
    <t xml:space="preserve">Cargo Tank </t>
  </si>
  <si>
    <t>Dealer and Fleet Tampering</t>
  </si>
  <si>
    <t>Vehicle &amp; Parts</t>
  </si>
  <si>
    <t>Heavy-duty Diesel Inspection</t>
  </si>
  <si>
    <t>Total Enforcement Actions</t>
  </si>
  <si>
    <t>Product Samples Tested</t>
  </si>
  <si>
    <t>Inspections Completed</t>
  </si>
  <si>
    <t>Citations and NOVs Issued</t>
  </si>
  <si>
    <t>Rescinded, Compliant, or NFA</t>
  </si>
  <si>
    <t>Closed</t>
  </si>
  <si>
    <t>Total</t>
  </si>
  <si>
    <t>Penalties Assessed</t>
  </si>
  <si>
    <t>Commercial Harbor Craft Program</t>
  </si>
  <si>
    <t>Cargo Handling Equipment Program</t>
  </si>
  <si>
    <t>Dealer and Fleet Citations (Tampering)</t>
  </si>
  <si>
    <t>Recreational Marine Engines (watercraft)</t>
  </si>
  <si>
    <t xml:space="preserve">Parts </t>
  </si>
  <si>
    <t>-</t>
  </si>
  <si>
    <t>Do-it-yourself Canned Refrigerants</t>
  </si>
  <si>
    <t>Total - Vehicle and Parts Programs</t>
  </si>
  <si>
    <t>Total - Consumer Product Programs</t>
  </si>
  <si>
    <t>Refineries</t>
  </si>
  <si>
    <t>Terminals</t>
  </si>
  <si>
    <t>Service Stations</t>
  </si>
  <si>
    <t>Marine Vessels</t>
  </si>
  <si>
    <t>Railcars</t>
  </si>
  <si>
    <t>Other</t>
  </si>
  <si>
    <t>RFG Certifications</t>
  </si>
  <si>
    <t>Red-Dyed Diesel Fuel</t>
  </si>
  <si>
    <t>Total - Fuels Programs</t>
  </si>
  <si>
    <t>Cargo Tank Inspection Program </t>
  </si>
  <si>
    <t>Cargo Tank Pressure Test Program</t>
  </si>
  <si>
    <t>Annual Test Observation Program</t>
  </si>
  <si>
    <t>Total - Cargo Tank Programs</t>
  </si>
  <si>
    <t>Total – All Programs</t>
  </si>
  <si>
    <t>Total Inspections Completed</t>
  </si>
  <si>
    <t>Total Citations Issued</t>
  </si>
  <si>
    <t>Ratio of Citations to Inspections</t>
  </si>
  <si>
    <t>Rescinded, Compliant, NFA</t>
  </si>
  <si>
    <t>Penalties Collected</t>
  </si>
  <si>
    <t>Heavy-duty Vehicle Inspection Program</t>
  </si>
  <si>
    <t>Emission Control Label Program</t>
  </si>
  <si>
    <t>Commercial Vehicle Idling Program</t>
  </si>
  <si>
    <t>Solid Waste Collection Vehicle Program</t>
  </si>
  <si>
    <t>Truck and Bus Program</t>
  </si>
  <si>
    <t>Tractor-Trailer (GHG) (SmartWay®) Program</t>
  </si>
  <si>
    <t>Drayage Truck Regulation Program</t>
  </si>
  <si>
    <t>Transport Refrigeration Unit Program</t>
  </si>
  <si>
    <t>Off-road Diesel Vehicle Program</t>
  </si>
  <si>
    <t>Diesel Exhaust Fluid /Selective Catalytic Reduction</t>
  </si>
  <si>
    <t>School Bus Idling Program</t>
  </si>
  <si>
    <t>Other Programs</t>
  </si>
  <si>
    <t>Total – Heavy-duty Diesel Field Program Inspections</t>
  </si>
  <si>
    <t>Description</t>
  </si>
  <si>
    <t>EJ Areas</t>
  </si>
  <si>
    <t>Percentage in EJ Areas</t>
  </si>
  <si>
    <t>Heavy-Duty Diesel Vehicles Inspected</t>
  </si>
  <si>
    <t>CARB</t>
  </si>
  <si>
    <t>Citations Issued</t>
  </si>
  <si>
    <t>Mobile PEAQS Deployments</t>
  </si>
  <si>
    <t>Location (City)</t>
  </si>
  <si>
    <t>HDVs Screened</t>
  </si>
  <si>
    <t>Calexico</t>
  </si>
  <si>
    <t>Otay Mesa</t>
  </si>
  <si>
    <t>Winterhaven</t>
  </si>
  <si>
    <t>Barstow</t>
  </si>
  <si>
    <t>Los Angeles</t>
  </si>
  <si>
    <t>Oakland</t>
  </si>
  <si>
    <t>Salinas</t>
  </si>
  <si>
    <t>Santa Maria</t>
  </si>
  <si>
    <t>Westmorland</t>
  </si>
  <si>
    <t>Roadside Total</t>
  </si>
  <si>
    <t>Stationary PEAQS Deployments</t>
  </si>
  <si>
    <t>Location</t>
  </si>
  <si>
    <t>Non-Compliance Letters Sent</t>
  </si>
  <si>
    <t>San Bernardino County</t>
  </si>
  <si>
    <t>Riverside County</t>
  </si>
  <si>
    <t>Truck &amp; Bus Regulation (Fleet Tracker)</t>
  </si>
  <si>
    <t>Action Taken</t>
  </si>
  <si>
    <t>Number of Registration Holds Placed</t>
  </si>
  <si>
    <t>Number of Warning Letters Sent</t>
  </si>
  <si>
    <t>Demonstrated Compliance</t>
  </si>
  <si>
    <t>Determined to be Exempt</t>
  </si>
  <si>
    <t>Penalties Paid</t>
  </si>
  <si>
    <t>Fleet Tracker Penalties Paid in Total</t>
  </si>
  <si>
    <t>Periodic Smoke Inspection Program</t>
  </si>
  <si>
    <t>Number of Notice of Non-Compliance Letters Sent</t>
  </si>
  <si>
    <t>Number of Notice of Violations Sent</t>
  </si>
  <si>
    <t>PSIP Penalties Paid in Total</t>
  </si>
  <si>
    <t>High Emitter Study</t>
  </si>
  <si>
    <t>HEST Penalties Paid in Total</t>
  </si>
  <si>
    <t>Complaints Received</t>
  </si>
  <si>
    <t>Total Complaints Resolved</t>
  </si>
  <si>
    <t>Stationary Source Complaints</t>
  </si>
  <si>
    <t>School Bus Idling Complaints</t>
  </si>
  <si>
    <t>Commercial Vehicle Idling Complaints</t>
  </si>
  <si>
    <t>Heavy Duty Diesel Program Complaints</t>
  </si>
  <si>
    <t>Railroad and Marine Complaints</t>
  </si>
  <si>
    <t xml:space="preserve">- </t>
  </si>
  <si>
    <t>Total Complaints</t>
  </si>
  <si>
    <t>PERP DMS Totals</t>
  </si>
  <si>
    <t>Application Count</t>
  </si>
  <si>
    <t>Registration Unit Count</t>
  </si>
  <si>
    <t>Received</t>
  </si>
  <si>
    <t>Issued</t>
  </si>
  <si>
    <t>Deemed Incomplete</t>
  </si>
  <si>
    <t>D-3: PORTABLE REGISTRATION - FEE TOTALS</t>
  </si>
  <si>
    <t>Renewal Activity Net Fees</t>
  </si>
  <si>
    <t>All Other Activity Net Fees</t>
  </si>
  <si>
    <t>Total Net Revenue</t>
  </si>
  <si>
    <t>Air District Hearing Board Programs</t>
  </si>
  <si>
    <t>Variances Received</t>
  </si>
  <si>
    <t>Variances Reviewed</t>
  </si>
  <si>
    <t>Notices Reviewed</t>
  </si>
  <si>
    <t>Abatement Orders Received</t>
  </si>
  <si>
    <t>Abatement Orders Reviewed</t>
  </si>
  <si>
    <t>Violations Resolved</t>
  </si>
  <si>
    <t>Refrigerant Management Program</t>
  </si>
  <si>
    <t>Other Stationary Source and Equipment Inspections</t>
  </si>
  <si>
    <t>Inspections</t>
  </si>
  <si>
    <t>Compliant</t>
  </si>
  <si>
    <t>Violations</t>
  </si>
  <si>
    <t>Local Air District Primary Enf. Authority</t>
  </si>
  <si>
    <t>US EPA</t>
  </si>
  <si>
    <t>On-going / Exempt Under LMR- Inspected GCCS using Method 21 instruments</t>
  </si>
  <si>
    <t xml:space="preserve">Investigations Opened </t>
  </si>
  <si>
    <t>On-Going</t>
  </si>
  <si>
    <t>Training Totals by Category</t>
  </si>
  <si>
    <t>Category</t>
  </si>
  <si>
    <t>Sessions</t>
  </si>
  <si>
    <t>Students</t>
  </si>
  <si>
    <t>Online Training and Recorded Webinars</t>
  </si>
  <si>
    <t>Live VEE Certifications and Training</t>
  </si>
  <si>
    <t>Internal Training</t>
  </si>
  <si>
    <t>Training Total</t>
  </si>
  <si>
    <t>Online Training Summary</t>
  </si>
  <si>
    <t>Title</t>
  </si>
  <si>
    <t>District</t>
  </si>
  <si>
    <t>Other*</t>
  </si>
  <si>
    <t>AP101 - Air Academy Online Training (AAOT): Online</t>
  </si>
  <si>
    <t>AP102 - Air Quality Training Program (AQTP): Online</t>
  </si>
  <si>
    <t>AP106 - CalEPA Fundamental Inspector Course (FIC): Online Training</t>
  </si>
  <si>
    <t>AP110 - Writing Enforceable Permits (Online)</t>
  </si>
  <si>
    <t>CR103 - Chrome Plating ATCM Certification: Online (Recorded)</t>
  </si>
  <si>
    <t>CR106 - Refrigerant Management Program</t>
  </si>
  <si>
    <t>FP101 - Gasoline Dispensing Facilities - Enhanced Vapor Recovery Systems (Online)</t>
  </si>
  <si>
    <t>FP102 - Enhanced Vapor Recovery Testing (Online)</t>
  </si>
  <si>
    <t>MM104 - Visible Emissions Evaluation (VEE) Online</t>
  </si>
  <si>
    <t>MM529 - Periodic Smoke Inspection Program (PSIP) - Online</t>
  </si>
  <si>
    <t>OS100 - Variance/Hearing Board Training (Online)</t>
  </si>
  <si>
    <t>PS105 - Stationary Control Source Technology (Online)</t>
  </si>
  <si>
    <t>Online Training Total</t>
  </si>
  <si>
    <t>* Other students may include regulated industry, environmental regulators, and community members.</t>
  </si>
  <si>
    <t>Live (In-Class and Virtual) Training Summary</t>
  </si>
  <si>
    <t>AP109 - Essentials for Air District Inspectors</t>
  </si>
  <si>
    <t>AP206 - CalEPA Basic Inspector Academy (BIA)</t>
  </si>
  <si>
    <t>PS106 - Stationary Control Source Technology</t>
  </si>
  <si>
    <t>Live (Non-VEE) Total</t>
  </si>
  <si>
    <t>MM105 - Visible Emissions Evaluation: In Class</t>
  </si>
  <si>
    <t>MM106 - Visible Emissions Evaluation: Day Certification</t>
  </si>
  <si>
    <t>MM107 - Visible Emissions Evaluation: Night Certification</t>
  </si>
  <si>
    <t>VEE Certifications Total</t>
  </si>
  <si>
    <t>SEP Name</t>
  </si>
  <si>
    <t>Project Summary</t>
  </si>
  <si>
    <t>New Voices Are Rising: Envisioning Resilience Hubs in the Community</t>
  </si>
  <si>
    <t>East Oakland, Contra Costa County</t>
  </si>
  <si>
    <t>In partnership with Communities for Better Environment and the Local Clean Energy Alliance, the Rose Foundation proposes to engage 15 New Voices Are Rising Fellows to lead community workshops in East Oakland and Contra Costa County. The workshops will bring together residents in heavily impacted communities to develop a vision for modifying affordable housing complexes to become clean powered resilience hubs for the community. Workshop participants will develop visual and written representations of the changes that would be required to convert a particular affordable housing development into a clean energy hub. The Rose Foundation's goal is to share this with relevant decision-makers such as the local housing authority, members of city councils in our students’ communities and, board members of the East Bay Clean Energy Agency, and the California Public Utilities Commission.</t>
  </si>
  <si>
    <t>Reforestation of Native Trees in Sacramento County</t>
  </si>
  <si>
    <t>Elk Grove, CA</t>
  </si>
  <si>
    <t>The Sacramento Tree Foundation proposes to plant 500 native trees and provide tree care for three years along the Toby Johnson Trail and Franklin Channel in Elk Grove, California. The Tree Foundation will model its expanded reforestation programming after the Native Trees in Urban and Rural Environments (NATURE) program that operates within the Urban Ecology Department and utilizes mitigation funding generated by local ordinances to plant and care for native trees. Reforestation efforts will strive to establish native trees effectively with an annual tree survival rate of 85-95%. Annual re-plantings will be conducted during the three-year establishment period for any trees lost to predation or plant failure. Monitoring and maintenance will be the responsibility of the Sacramento Tree Foundation for three years, after which the Tree Foundation will work with local partners to care for the trees.</t>
  </si>
  <si>
    <t>Flag Program in Schools - Calexico (Imperial County)</t>
  </si>
  <si>
    <t>Imperial County</t>
  </si>
  <si>
    <t>ICAPCD proposes to install and maintain air filtration systems as well as an electronic flag program (enhanced flag program) in Calexico schools, which is part of the AB617 Corridor, El Centro, Heber, and Calexico, an area impacted by air pollution and identified as Environmental Justice and/or Disadvantaged Communities.</t>
  </si>
  <si>
    <t>Flag Program in Schools - El Centro (Imperial County)</t>
  </si>
  <si>
    <t xml:space="preserve">ICAPCD proposes to install and maintain air filtration systems as well as an electronic flag program (enhanced flag program) in El Centro schools, which is part of the AB617 Corridor, El Centro, Heber, and Calexico, an area impacted by air pollution and identified as Environmental Justice and/or Disadvantaged Communities. </t>
  </si>
  <si>
    <t>Community Based Monitoring and Assessment Program for Fresno Phase 2</t>
  </si>
  <si>
    <t>Fresno County</t>
  </si>
  <si>
    <t>The project would use community based air quality monitoring and modeling and related outreach and education to inform community members about air quality issues in their communities. The purpose of this is to help community members reduce their exposure to air pollutants, thus providing protection for public health.</t>
  </si>
  <si>
    <t>California Clean Air Day</t>
  </si>
  <si>
    <t>Statewide</t>
  </si>
  <si>
    <t>California Clean Air Day is a multifaceted program built on the idea that shared experiences drive people to action. The program centers on the “clean air pledge,” a commitment by individuals and organizations to take action on or by California Clean Air Day. Organizational partners ideally ask their employees to join them in taking action. Coalition for Clean Air (CCA) proposes to implement the California Clean Air Day on October 4, 2023. This will include surveys to determine changes to the individual and organizational pledge, website improvements, conversations with key stakeholders, outreach to business community and government agencies, workshops, advertisement, public relation activities, and social media communications.</t>
  </si>
  <si>
    <t>Inland Empire Environmental Health and Education Connections</t>
  </si>
  <si>
    <t>Riverside County, San Bernardino County</t>
  </si>
  <si>
    <t xml:space="preserve">This proposal is an expansion of a funded SEP to provide community outreach and education on respiratory health in the Inland Empire. The expansion includes education on Acute respiratory infections (ARI) through Community Health Workers (CHWs), also known as Promotores de Salud. El Sol will educate community residents about preventative habits and inform them about environmental diseases (e.g., soil, water, air) affecting the region. </t>
  </si>
  <si>
    <t>SEP Recipient</t>
  </si>
  <si>
    <t>Amount</t>
  </si>
  <si>
    <t>Asthma Impact Model Kern County- Phase 2</t>
  </si>
  <si>
    <t>Central California Asthma Collaborative</t>
  </si>
  <si>
    <t>Kern County</t>
  </si>
  <si>
    <t>Asthma Impact Model Kings County</t>
  </si>
  <si>
    <t>Kings County</t>
  </si>
  <si>
    <t xml:space="preserve">Cleaner Air for Kids-Zero Emission School Bus Funding in South Coast Air Basin </t>
  </si>
  <si>
    <t>South Coast Air Quality Management District</t>
  </si>
  <si>
    <t>Orange, Riverside, San Bernardino County</t>
  </si>
  <si>
    <t>Fresno Trees</t>
  </si>
  <si>
    <t>Tree Fresno</t>
  </si>
  <si>
    <t>Fresno TREES Phase 5 – Outreach Education</t>
  </si>
  <si>
    <t>Insecticide Reduction: Empowering Children and Adults to Become Defenders of Clean Air</t>
  </si>
  <si>
    <t>Community Partners</t>
  </si>
  <si>
    <t>Long Beach, San Bernardino, Wilmington, Carson, East Los Angeles, Boyle Heights, Santa Ana</t>
  </si>
  <si>
    <t>Installation of Air Filtration Systems - Coachella Valley Adult School</t>
  </si>
  <si>
    <t>IQAir Foundation</t>
  </si>
  <si>
    <t>Coachella Valley</t>
  </si>
  <si>
    <t>Installation of Air Filtration Systems - LAUSD Murchison</t>
  </si>
  <si>
    <t>Los Angeles, CA</t>
  </si>
  <si>
    <t>Installation of Air Filtration Systems in Schools in Oakland - Phase 3</t>
  </si>
  <si>
    <t>Oakland, CA</t>
  </si>
  <si>
    <t>Marine Vessel Speed Reduction Incentive Program Phase 2</t>
  </si>
  <si>
    <t>Ventura County Air Pollution Control District</t>
  </si>
  <si>
    <t>Ventura and Santa Barbara Counties</t>
  </si>
  <si>
    <t>Placer County Community Based Air Filtration SEP - Phase 2</t>
  </si>
  <si>
    <t>Placer County Air Pollution Control District</t>
  </si>
  <si>
    <t>Placer County</t>
  </si>
  <si>
    <t>Side Street Projects - Woodworking bus SEP</t>
  </si>
  <si>
    <t>Side Street Projects</t>
  </si>
  <si>
    <t>Pasadena, CA</t>
  </si>
  <si>
    <t>Urban Wood Utilization</t>
  </si>
  <si>
    <t>Sacramento Tree Foundation</t>
  </si>
  <si>
    <t>Sacramento County</t>
  </si>
  <si>
    <t>West Oakland Local Environmental Equity and Empowerment Project (LEEEP)</t>
  </si>
  <si>
    <t>West Oakland Environmental Indicators Project</t>
  </si>
  <si>
    <t xml:space="preserve">Total </t>
  </si>
  <si>
    <t>Company Location</t>
  </si>
  <si>
    <t>Judgement</t>
  </si>
  <si>
    <t>Settlement</t>
  </si>
  <si>
    <t>Assessed to ARB</t>
  </si>
  <si>
    <t>AB 1071 SEP</t>
  </si>
  <si>
    <t xml:space="preserve">Mrs. Gooch's Natural Foods Market, Inc. </t>
  </si>
  <si>
    <t>760 S Sepulveda Blvd El Segundo, CA 90245</t>
  </si>
  <si>
    <t>9326 Mira Mesa Blvd San Diego, CA 92126</t>
  </si>
  <si>
    <t>Monterey Mushrooms</t>
  </si>
  <si>
    <t>260 Westgate Drive, Watsonville, CA 95076</t>
  </si>
  <si>
    <t>Seaworld San Diego</t>
  </si>
  <si>
    <t>1720 South Shores Road, San Diego, CA 92109</t>
  </si>
  <si>
    <t>856 Sacramento Street, Lodi, CA 95240</t>
  </si>
  <si>
    <t xml:space="preserve">Paqinc </t>
  </si>
  <si>
    <t>8014 Lower Sacramento Rd, Ste I, Stockton, CA 95210</t>
  </si>
  <si>
    <t>20201 Mack Street, Hayward, CA 94545</t>
  </si>
  <si>
    <t>Pacific Cheese</t>
  </si>
  <si>
    <t>21090 Cabot Blvd, Hayward, CA 94545</t>
  </si>
  <si>
    <t>Imperial Irrigation District (IID)</t>
  </si>
  <si>
    <t>333 East Barioni Boulevard, Imperial, CA 92251</t>
  </si>
  <si>
    <t xml:space="preserve">Pacific Gas &amp; Electric Company </t>
  </si>
  <si>
    <t>77 Beale Street San Francisco, CA 94015</t>
  </si>
  <si>
    <t>Dynojet Research, Inc.</t>
  </si>
  <si>
    <t>2191 Mendelhall Dr. North Las Vegas, Nevada 89081</t>
  </si>
  <si>
    <t>Detroit Diesel Corporation</t>
  </si>
  <si>
    <t>13400 Outer Dr. W Detroit, Michigan 48239</t>
  </si>
  <si>
    <t>Websynn, Inc., dba Redline360</t>
  </si>
  <si>
    <t>1452 North Vasco Road #190, Livermore, California 94551</t>
  </si>
  <si>
    <t>Great Outdoor Products LLC</t>
  </si>
  <si>
    <t>2083 Thunderbird Drive, Wood Cross, Utah 84087</t>
  </si>
  <si>
    <t>General Motors LLC</t>
  </si>
  <si>
    <t>300 Renaissance Center, Detroit, Michigan 48243</t>
  </si>
  <si>
    <t>Mildred Enterprises DBA Steady Garage</t>
  </si>
  <si>
    <t>861 Meridian Street, Duarte, California 91010</t>
  </si>
  <si>
    <t>Volvo Group North America, LLC</t>
  </si>
  <si>
    <t>7900 National Service Road, Greensboro, North Carolina 27409</t>
  </si>
  <si>
    <t>Komatsu Forklift U.S.A., LLC</t>
  </si>
  <si>
    <t>8770 W. Bryn Mawr Ave., Suite 100, Chicago, Illiniois 60631</t>
  </si>
  <si>
    <t>Caterpillar Inc.</t>
  </si>
  <si>
    <t>510 Lake Cook Road, Suite 100, Deerfield, Illinois 60015</t>
  </si>
  <si>
    <t>Porsche A.G.</t>
  </si>
  <si>
    <t>Porscheplatz 1, D-70435 Stuttgart, Germany</t>
  </si>
  <si>
    <t>702 SW 8th St., Bentonville, Arkansas 72716</t>
  </si>
  <si>
    <t>Autozone</t>
  </si>
  <si>
    <t>123 S. Front St., Memphis, Tennessee 38103</t>
  </si>
  <si>
    <t>NAPA Auto Parts</t>
  </si>
  <si>
    <t>5420 Peachtree Industrial Blvd., Norcross, Georgia 30071</t>
  </si>
  <si>
    <t>Advance Auto Parts</t>
  </si>
  <si>
    <t>4006 Market at North Hills St., Raleigh, North Carolina 27609</t>
  </si>
  <si>
    <t>Carquest Auto Parts</t>
  </si>
  <si>
    <t>34928 McMurtrey Ave., Bakersfield, California 93308</t>
  </si>
  <si>
    <t xml:space="preserve">Lowe's </t>
  </si>
  <si>
    <t>6200 Colony Street, Bakersfield, California 93307</t>
  </si>
  <si>
    <t>Nissan North America, Inc.</t>
  </si>
  <si>
    <t>One Nissan Way, Franklin, Tennessee 37067</t>
  </si>
  <si>
    <t xml:space="preserve">$-   </t>
  </si>
  <si>
    <t>Recreational Marine</t>
  </si>
  <si>
    <t>Crestliner Boats</t>
  </si>
  <si>
    <t>9040 Quaday Avenue Northeast, Otsego, Minnesota 55330</t>
  </si>
  <si>
    <t xml:space="preserve"> $-   </t>
  </si>
  <si>
    <t>Malibu Boats, LLC</t>
  </si>
  <si>
    <t>5075 Kimberly Way, Loudon, Tennessee 37774</t>
  </si>
  <si>
    <t>FCA US LLC</t>
  </si>
  <si>
    <t>1000 Chrysler Drive, Auburn Hills, Michigan 48326</t>
  </si>
  <si>
    <t>Wan Hai Lines (USA) Ltd.</t>
  </si>
  <si>
    <t xml:space="preserve">Scottsdale, AZ </t>
  </si>
  <si>
    <t>Acheon Akti Navigation Company, Ltd.</t>
  </si>
  <si>
    <t xml:space="preserve">Limassol, Cyprus </t>
  </si>
  <si>
    <t>Draco Buren Shipping Pte., Ltd.</t>
  </si>
  <si>
    <t xml:space="preserve">Singapore </t>
  </si>
  <si>
    <t>Bright Star Ship Management, Inc.</t>
  </si>
  <si>
    <t xml:space="preserve">Cebu, Philippines </t>
  </si>
  <si>
    <t>Tankerska Plovidba</t>
  </si>
  <si>
    <t xml:space="preserve">Croatia </t>
  </si>
  <si>
    <t>MSC Sorrento</t>
  </si>
  <si>
    <t>Sant'Agnello NA, Italy</t>
  </si>
  <si>
    <t>Phoenix Company Ltd - Tokyo</t>
  </si>
  <si>
    <t xml:space="preserve">Tokyo, Japan </t>
  </si>
  <si>
    <t>Seaspan Ship Management Ltd.</t>
  </si>
  <si>
    <t xml:space="preserve">Vancouver, Canada </t>
  </si>
  <si>
    <t>Eastern Pacific Shipping</t>
  </si>
  <si>
    <t xml:space="preserve">London, England </t>
  </si>
  <si>
    <t>Reefership Marine Services, LLC</t>
  </si>
  <si>
    <t xml:space="preserve">San Jose, Costa Rica </t>
  </si>
  <si>
    <t>Diamond Green</t>
  </si>
  <si>
    <t>14891 E Airline Highway, Norco, LA 70079</t>
  </si>
  <si>
    <t>BP Products North America</t>
  </si>
  <si>
    <t>4519 Grandview Road, Blaine, WA 98230</t>
  </si>
  <si>
    <t>Miracle Brands, LLC</t>
  </si>
  <si>
    <t xml:space="preserve">8924 East Pinnacle Peak Road, Suite G5, #519, Scottsdale, Arizona 85255 </t>
  </si>
  <si>
    <t>PurposeBuilt Brands, Inc.</t>
  </si>
  <si>
    <t>755 Tri-State Parkway, Gurnee, Illinois 60031</t>
  </si>
  <si>
    <t>Sakar International</t>
  </si>
  <si>
    <t>195 Carter Street, Edison, New Jersey 08817</t>
  </si>
  <si>
    <t>Aiken Chemical Company</t>
  </si>
  <si>
    <t xml:space="preserve">P.O. Box 27147, Greenville, South Carolina 29616 </t>
  </si>
  <si>
    <t>PPG</t>
  </si>
  <si>
    <t>One PPG Place,</t>
  </si>
  <si>
    <t>Kitchen &amp; Cookware, Inc.</t>
  </si>
  <si>
    <t xml:space="preserve">12935 Park Street, Santa Fe Springs, California 90670 </t>
  </si>
  <si>
    <t>JDL Fragrance, Inc</t>
  </si>
  <si>
    <t xml:space="preserve">8630 Tompson Point Road, Port Saint Lucie, Florida 34986 </t>
  </si>
  <si>
    <t>Advantus, Corp.</t>
  </si>
  <si>
    <t xml:space="preserve">12276 San Jose Boulevard, Jacksonville, Florida 32223 </t>
  </si>
  <si>
    <t>Oceana USA, Inc.</t>
  </si>
  <si>
    <t>14888 Los Angeles Street, Irwindale, California 91706</t>
  </si>
  <si>
    <t>Quest USA Corporation</t>
  </si>
  <si>
    <t xml:space="preserve">495 Flatbush Avenue,  Suite B11, Brooklyn, New York 11225 </t>
  </si>
  <si>
    <t>Rust-Oleum International LLC</t>
  </si>
  <si>
    <t xml:space="preserve">11 Hawthorn Parkway, Vernon Hills, Illinois 60061 </t>
  </si>
  <si>
    <t>Hawthorne Hydroponics LLC</t>
  </si>
  <si>
    <t xml:space="preserve">3204 NW 38th Circle, Vancouver, Washington 98660 </t>
  </si>
  <si>
    <t>Pyrolites Firestarters</t>
  </si>
  <si>
    <t>13675 Axel Court, Grass Valley, California 95945</t>
  </si>
  <si>
    <t>Quality Bicycle Products, GBC.</t>
  </si>
  <si>
    <t>6400 West 105th Street, Bloomington, Minnesota 55438</t>
  </si>
  <si>
    <t>Hempel (USA), Inc.</t>
  </si>
  <si>
    <t xml:space="preserve">600 Conroe Park North Drive, Conroe, Texas 77303 </t>
  </si>
  <si>
    <t>Indoor Air Cleaner</t>
  </si>
  <si>
    <t>Home Depot</t>
  </si>
  <si>
    <t xml:space="preserve">2455 Paces Ferry Road, Atlanta, Georgia 30339 </t>
  </si>
  <si>
    <t>Headwaters</t>
  </si>
  <si>
    <t xml:space="preserve">134 Pleasant Street, Marblehead, Massachusetts 01948 </t>
  </si>
  <si>
    <t>My Imports USA LLC</t>
  </si>
  <si>
    <t xml:space="preserve">60 Brunswick Avenue, Edison, New Jersey 08817 </t>
  </si>
  <si>
    <t>Grand SK Corp.</t>
  </si>
  <si>
    <t xml:space="preserve">33 Whelan Road, East Rutherford, New Jersey 07073 </t>
  </si>
  <si>
    <t>Inter Parfums USA, LLC</t>
  </si>
  <si>
    <t>551 5th Avenue, 15th Floor, New York, New York 10176</t>
  </si>
  <si>
    <t>Walmart Air Cleaners</t>
  </si>
  <si>
    <t xml:space="preserve">508 South West 8th  Street, Bentonville, Arkansas 72712 </t>
  </si>
  <si>
    <t>Bushnell Holdings, Inc.</t>
  </si>
  <si>
    <t>9200 Cody Street, Overland Park, Kansas 66214</t>
  </si>
  <si>
    <t>Thras.IO</t>
  </si>
  <si>
    <t>85 West Street, Walpole, Massachusetts 02081</t>
  </si>
  <si>
    <t>James Austin Company/KIK</t>
  </si>
  <si>
    <t xml:space="preserve">115 Downieville Road, Mars, Pennsylvania 16046 </t>
  </si>
  <si>
    <t>Source Atlantique Incorporated</t>
  </si>
  <si>
    <t xml:space="preserve">140 Sylvan Avenue, Englewood Cliffs, New Jersey 07632 </t>
  </si>
  <si>
    <t>Belcam Inc</t>
  </si>
  <si>
    <t xml:space="preserve">27 Montgomery Street, P.O. Box 277, Rouses Point, New York 12979-0277 </t>
  </si>
  <si>
    <t>Aiken Chemical Company Inc.</t>
  </si>
  <si>
    <t xml:space="preserve">12 Shelter Drive, Greer, South Carolina 29650 </t>
  </si>
  <si>
    <t>Pyranha, Inc.</t>
  </si>
  <si>
    <t>6602 Cunningham Road, Texas 77041</t>
  </si>
  <si>
    <t>National Oak Distributers, Inc.</t>
  </si>
  <si>
    <t xml:space="preserve">6529 Southern Blvd. # 1, West Palm Beach, Florida 33413 </t>
  </si>
  <si>
    <t>Angelus Shoe Polish Company</t>
  </si>
  <si>
    <t xml:space="preserve">12060 Florence Avenue, Santa Fe Springs, California 90670 </t>
  </si>
  <si>
    <t>Clean Control Corporation</t>
  </si>
  <si>
    <t xml:space="preserve">1040 Booth Road, Warner Robins, Georgia 31088 </t>
  </si>
  <si>
    <t>Lornamead Inc.</t>
  </si>
  <si>
    <t xml:space="preserve">350 Fifth Avenue, 9th Floor, New York, New York 10118 </t>
  </si>
  <si>
    <t>NuvoMed</t>
  </si>
  <si>
    <t xml:space="preserve">1400 Centre Circle, Downers Grove, Illinois 60515 </t>
  </si>
  <si>
    <t>JCosme International Inc.</t>
  </si>
  <si>
    <t xml:space="preserve">19224 East Walnut Drive N. Suite #A, City of Industry, California 91748 </t>
  </si>
  <si>
    <t>Timber Products Co. Limited Partnership</t>
  </si>
  <si>
    <t xml:space="preserve">305 South Fourth Street, Springfield, Oregon 97477 </t>
  </si>
  <si>
    <t>Dia Chemical Co., Ltd.</t>
  </si>
  <si>
    <t xml:space="preserve">2-30-13 Midorigaoka, Toyonaka-shi, Osaka, 560-0002 Japan </t>
  </si>
  <si>
    <t>Wayfair LLC</t>
  </si>
  <si>
    <t xml:space="preserve">4 Copley Place, Floor 7, Boston, Massachusetts 02116 </t>
  </si>
  <si>
    <t>Choice Adhesives - ICP Group</t>
  </si>
  <si>
    <t xml:space="preserve">2500 Carroll Avenue, Lynchburg, Virginia 24501 </t>
  </si>
  <si>
    <t>Shield Industries, Inc.</t>
  </si>
  <si>
    <t xml:space="preserve">131 Smokehill Lane, Woodstock, Georgia 30188 </t>
  </si>
  <si>
    <t>Table I-1</t>
  </si>
  <si>
    <t>Table I-2</t>
  </si>
  <si>
    <t>Table I-3</t>
  </si>
  <si>
    <r>
      <t>California Registered Heavier</t>
    </r>
    <r>
      <rPr>
        <b/>
        <sz val="9"/>
        <rFont val="Arial"/>
        <family val="2"/>
      </rPr>
      <t xml:space="preserve"> Diesel Truck Counts</t>
    </r>
  </si>
  <si>
    <t>California IRP Registered Heavier Diesel Truck Counts</t>
  </si>
  <si>
    <t>IRP (excluding CA) Registered Heavier Diesel Truck Counts</t>
  </si>
  <si>
    <t>GVWR &gt; 26,000</t>
  </si>
  <si>
    <t>Pre-1995MY</t>
  </si>
  <si>
    <t>MY1995 – MY1996</t>
  </si>
  <si>
    <t>MY1997 – MY2000</t>
  </si>
  <si>
    <t>MY2001 – MY2005</t>
  </si>
  <si>
    <t>MY2006 – MY2007</t>
  </si>
  <si>
    <t>MY2008 – MY2010</t>
  </si>
  <si>
    <t>MY2011 +</t>
  </si>
  <si>
    <t>Total All MY’s</t>
  </si>
  <si>
    <t>Pre-2008MY Total</t>
  </si>
  <si>
    <t>Table I-4</t>
  </si>
  <si>
    <t>Table I-5</t>
  </si>
  <si>
    <t>Table I-6</t>
  </si>
  <si>
    <t>California Registered Light Diesel Truck Counts</t>
  </si>
  <si>
    <t>California IRP Registered Light Diesel Truck Counts</t>
  </si>
  <si>
    <t>IRP (excluding CA) Registered Light Diesel Truck Counts</t>
  </si>
  <si>
    <t>GVWR between 14,001 and 26,000</t>
  </si>
  <si>
    <t>Pre-1998 MY</t>
  </si>
  <si>
    <t>2001 - 2004</t>
  </si>
  <si>
    <t>2005 - 2007</t>
  </si>
  <si>
    <t>2008 - 2010</t>
  </si>
  <si>
    <t>2011 +</t>
  </si>
  <si>
    <t>Total All MY's</t>
  </si>
  <si>
    <t>Total Heavies</t>
  </si>
  <si>
    <t>Pre 2008</t>
  </si>
  <si>
    <t>Pre 2008 Non Compliant</t>
  </si>
  <si>
    <t>CA Reg. Fleet Size 1-3</t>
  </si>
  <si>
    <t>CA Reg. Fleet Size 4-20</t>
  </si>
  <si>
    <t>CA Reg. Fleet Size 21-100</t>
  </si>
  <si>
    <t>CA Reg. Fleet Size &gt; 100</t>
  </si>
  <si>
    <t>CA IRP Fleet Size 1-3</t>
  </si>
  <si>
    <t>CA IRP Fleet Size 4-20</t>
  </si>
  <si>
    <t>CA IRP Fleet Size 21-100</t>
  </si>
  <si>
    <t>CA IRP Fleet Size &gt; 100</t>
  </si>
  <si>
    <t>CA IRP Totals</t>
  </si>
  <si>
    <t>OS IRP Fleet Size 1-3</t>
  </si>
  <si>
    <t>OS IRP Fleet Size 4-20</t>
  </si>
  <si>
    <t>OS IRP Fleet Size 21-100</t>
  </si>
  <si>
    <t>OS IRP Fleet Size &gt; 100</t>
  </si>
  <si>
    <t>Total CA In State and CA IRP</t>
  </si>
  <si>
    <t>Grand Totals</t>
  </si>
  <si>
    <t>Overall Compliance Rates</t>
  </si>
  <si>
    <t>Antiperspirants/Deodorants</t>
  </si>
  <si>
    <t>Gas</t>
  </si>
  <si>
    <t>Heavy Duty Vehicles</t>
  </si>
  <si>
    <t>Drayage Trucks</t>
  </si>
  <si>
    <t>HDVIP - Diesel Exhaust Fluid</t>
  </si>
  <si>
    <t>HDVIP - Emission Control Label</t>
  </si>
  <si>
    <t>HDVIP - Smoke Opacity</t>
  </si>
  <si>
    <t>HDVIP - Tampering</t>
  </si>
  <si>
    <t>Idling</t>
  </si>
  <si>
    <t>Off-Road</t>
  </si>
  <si>
    <t>Smart-Way</t>
  </si>
  <si>
    <t>Truck and Bus</t>
  </si>
  <si>
    <t>Railroad &amp; Marine</t>
  </si>
  <si>
    <t>Commercial Harbor Craft</t>
  </si>
  <si>
    <t>Cargo Handling Equipment</t>
  </si>
  <si>
    <t>Ocean Going Vessel Fuels</t>
  </si>
  <si>
    <t>Vehicles &amp; Engines</t>
  </si>
  <si>
    <t>Dealer &amp; Fleet Tampering</t>
  </si>
  <si>
    <t>Motorcycles</t>
  </si>
  <si>
    <t>Off-Highway Recreational Vehicles</t>
  </si>
  <si>
    <t>Small Off-Road Engines</t>
  </si>
  <si>
    <t>Total Inspections</t>
  </si>
  <si>
    <t>Transport Refrigeration Units</t>
  </si>
  <si>
    <t>Stockton</t>
  </si>
  <si>
    <t>Fresno</t>
  </si>
  <si>
    <t>HDVs Inspected</t>
  </si>
  <si>
    <t>Fleets 2022</t>
  </si>
  <si>
    <t>HDVs 2022</t>
  </si>
  <si>
    <t>Fleet Tracker Penalties Paid in 2022</t>
  </si>
  <si>
    <t>PSIP Penalties Paid in 2022</t>
  </si>
  <si>
    <t>HEST Penalties Paid in 2022</t>
  </si>
  <si>
    <t>N/A</t>
  </si>
  <si>
    <t>Weld-IT Industries, Inc.</t>
  </si>
  <si>
    <t>4477 Sheila Street, Commerce, CA 90023</t>
  </si>
  <si>
    <t>$202,500.00                                                                             ($5,000.00 collected due                                                                                                     to Financial Hardship)</t>
  </si>
  <si>
    <t>AQ Web Series: Visible Emissions Observations</t>
  </si>
  <si>
    <t>AQ Web Series: Introduction to Method 21</t>
  </si>
  <si>
    <t>CalGEM</t>
  </si>
  <si>
    <t>Air District</t>
  </si>
  <si>
    <t>Amador County</t>
  </si>
  <si>
    <t>Antelope Valley</t>
  </si>
  <si>
    <t>Yes</t>
  </si>
  <si>
    <t>Bay Area</t>
  </si>
  <si>
    <t>Butte County</t>
  </si>
  <si>
    <t>Calaveras County</t>
  </si>
  <si>
    <t>Colusa County</t>
  </si>
  <si>
    <t>Eastern Kern</t>
  </si>
  <si>
    <t>El Dorado County</t>
  </si>
  <si>
    <t>Feather River</t>
  </si>
  <si>
    <t>Glenn County</t>
  </si>
  <si>
    <t>Great Basin</t>
  </si>
  <si>
    <t>Lake County</t>
  </si>
  <si>
    <t>Lassen County</t>
  </si>
  <si>
    <t>Mariposa County</t>
  </si>
  <si>
    <t>Mendocino County</t>
  </si>
  <si>
    <t>Modoc County</t>
  </si>
  <si>
    <t>Mojave Desert</t>
  </si>
  <si>
    <t>Monterey</t>
  </si>
  <si>
    <t>North Coast</t>
  </si>
  <si>
    <t>Northern Sierra</t>
  </si>
  <si>
    <t>Northern Sonoma County</t>
  </si>
  <si>
    <t>Sacramento Metropolitan</t>
  </si>
  <si>
    <t>San Diego County</t>
  </si>
  <si>
    <t>San Joaquin Valley</t>
  </si>
  <si>
    <t>San Luis Obispo County</t>
  </si>
  <si>
    <t>Santa Barbara County</t>
  </si>
  <si>
    <t>Shasta County</t>
  </si>
  <si>
    <t>Siskiyou County</t>
  </si>
  <si>
    <t>South Coast</t>
  </si>
  <si>
    <t>Tehama County</t>
  </si>
  <si>
    <t>Tuolumne County</t>
  </si>
  <si>
    <t>Ventura County</t>
  </si>
  <si>
    <t>Yolo-Solano</t>
  </si>
  <si>
    <t> -</t>
  </si>
  <si>
    <t>- </t>
  </si>
  <si>
    <t>Yes </t>
  </si>
  <si>
    <t>Count</t>
  </si>
  <si>
    <t>Mandatory Reporting</t>
  </si>
  <si>
    <t>Total - All Training</t>
  </si>
  <si>
    <t>CARB Inspections Completed</t>
  </si>
  <si>
    <t>CARB Citations Issued</t>
  </si>
  <si>
    <t>SDAPCD Inspections Completed</t>
  </si>
  <si>
    <t>SDAPCD Citations Issued</t>
  </si>
  <si>
    <t>Deployment Days</t>
  </si>
  <si>
    <t>Chualar</t>
  </si>
  <si>
    <t>Selma</t>
  </si>
  <si>
    <t>SDAPCD</t>
  </si>
  <si>
    <t>Vehicles Inspected</t>
  </si>
  <si>
    <t>Citations</t>
  </si>
  <si>
    <t>General Inspections in EJ Communities</t>
  </si>
  <si>
    <t>Heavy-Duty Diesel Inspection Activity</t>
  </si>
  <si>
    <t>Registration Type</t>
  </si>
  <si>
    <t>CA Reg. (In-State)Totals</t>
  </si>
  <si>
    <t>HD-All Model Years</t>
  </si>
  <si>
    <t>HD-Compliance Rate</t>
  </si>
  <si>
    <t>LD-All Model Years</t>
  </si>
  <si>
    <t>LD-Compliance Rate</t>
  </si>
  <si>
    <t>Mobile PEAQS Total</t>
  </si>
  <si>
    <t>SF6 Gas Insulated Switchgear</t>
  </si>
  <si>
    <t>SF6 General Restrictions  (non-semiconductor, non-GIS)</t>
  </si>
  <si>
    <t>Total California</t>
  </si>
  <si>
    <t>Total Out-of-State</t>
  </si>
  <si>
    <t>Total Off-Road</t>
  </si>
  <si>
    <t>Citations Closed</t>
  </si>
  <si>
    <t>Port of Los Angeles/Long Beach</t>
  </si>
  <si>
    <t>California Highway Patrol (CHP) Scale Total</t>
  </si>
  <si>
    <t>Pending Citations (Year Start)</t>
  </si>
  <si>
    <t>Pending Citations (Year End)</t>
  </si>
  <si>
    <t>Citations Total</t>
  </si>
  <si>
    <t>Investigated By CARB</t>
  </si>
  <si>
    <t>CalEPA and CARB Hotline Services</t>
  </si>
  <si>
    <t>Landfills</t>
  </si>
  <si>
    <t>Landfill Methane Regulation</t>
  </si>
  <si>
    <t>Oil and Gas</t>
  </si>
  <si>
    <t xml:space="preserve">N/A </t>
  </si>
  <si>
    <t>Stationary Source</t>
  </si>
  <si>
    <t>Live (In-Class and Virtual) Training (Non-Visible Emissions Evaluation (Non-VEE))</t>
  </si>
  <si>
    <t>Summary of Heavy Duty Diesel Vehicles Inspected (2022)</t>
  </si>
  <si>
    <t xml:space="preserve">EDCO Disposal Corporation/ </t>
  </si>
  <si>
    <t>6670 Federal Blvd., Lemon Grove, CA 91945</t>
  </si>
  <si>
    <t>Burrtec Waste Industries, Inc.</t>
  </si>
  <si>
    <t>9890 Cherry Ave., Fontana, CA 92235</t>
  </si>
  <si>
    <t>Schnitzer Steel Industries, Inc.</t>
  </si>
  <si>
    <t>1101 Embarcadero West, Oakland, CA 94607</t>
  </si>
  <si>
    <t>Asbury Environmental Services</t>
  </si>
  <si>
    <t>9302 Garfield Ave., South Gate, CA 90280</t>
  </si>
  <si>
    <t>BG Trucking, Inc.</t>
  </si>
  <si>
    <t>301 Robinson Blvd., Calexico, CA 92231</t>
  </si>
  <si>
    <t>Maypa Trucking, Inc.</t>
  </si>
  <si>
    <t>955 E 12th St., Los Angeles, CA 90021</t>
  </si>
  <si>
    <t>Associated Ready Mixed Concrete, Inc.</t>
  </si>
  <si>
    <t>4621 Teller Ave., Suite 130 Newport Beach, CA 92660</t>
  </si>
  <si>
    <t>H.E.R. Trucking, Inc.</t>
  </si>
  <si>
    <t>715 South Maple Ave., Montebello, CA 90640</t>
  </si>
  <si>
    <t>Pacific Line Cleanup, Inc.</t>
  </si>
  <si>
    <t>27601 Forbes Rd, Ste 29, Laguna Niguel, CA 92677</t>
  </si>
  <si>
    <t>CSA Transportation</t>
  </si>
  <si>
    <t>10847 Poplar Ave., Fontana, CA 92337</t>
  </si>
  <si>
    <t>Republic Services, Inc.</t>
  </si>
  <si>
    <t>18500 North Allied Way, Phoenix, AZ 85054</t>
  </si>
  <si>
    <t>Suprema Meats, Inc.</t>
  </si>
  <si>
    <t>955 B 57th St., Oakland, CA 94608</t>
  </si>
  <si>
    <t>Pyramid Construction and Aggregates, Inc.</t>
  </si>
  <si>
    <t>839 Dogwood Rd., Heber, CA 92249</t>
  </si>
  <si>
    <t>TPOGJV</t>
  </si>
  <si>
    <t>Various</t>
  </si>
  <si>
    <t>Carlos Nova</t>
  </si>
  <si>
    <t>9201 Railroad Ave., Oakland, CA 94603</t>
  </si>
  <si>
    <t>Mar Val Food Stores, Inc.</t>
  </si>
  <si>
    <t xml:space="preserve">Azuma Foods International, Inc. </t>
  </si>
  <si>
    <t>Lucky Seafood, Inc.</t>
  </si>
  <si>
    <t>Pre 2008MY Total</t>
  </si>
  <si>
    <t>Recreational Marine - Evaporation</t>
  </si>
  <si>
    <t>Automotive Windshield Washer Fluid</t>
  </si>
  <si>
    <t>Electric Vehicle Supply Equipment</t>
  </si>
  <si>
    <t>Sulfur Hexafluoride (SF6 in GIE)</t>
  </si>
  <si>
    <t>Marine &amp; Rail Inspections</t>
  </si>
  <si>
    <t>Heavy-Duty Diesel and Marine &amp; Rail Inspections</t>
  </si>
  <si>
    <t>Low Carbon Fuel Standard (LCFS) and Alternative Diesel Fuel (ADF) Site Audits</t>
  </si>
  <si>
    <t>LCFS &amp; ADF Paper Audits</t>
  </si>
  <si>
    <t>Penalties Assessed - Judgments</t>
  </si>
  <si>
    <t>Penalties Assessed - Settlements</t>
  </si>
  <si>
    <t>High Emitter Cases</t>
  </si>
  <si>
    <t>Enforcement Cases (Traditional Audits)</t>
  </si>
  <si>
    <t>Enforcement Citations</t>
  </si>
  <si>
    <t>Streamlined Enforcement Statistics</t>
  </si>
  <si>
    <t>Total Closed Enforcement Cases</t>
  </si>
  <si>
    <t>Enforcement Cases</t>
  </si>
  <si>
    <t>Total Citations</t>
  </si>
  <si>
    <t>Streamlined Truck Enforcement Process Program</t>
  </si>
  <si>
    <t>Fleet Tracker (Truck &amp; Bus) Cases</t>
  </si>
  <si>
    <t>Periodic Smoke Inspection Cases</t>
  </si>
  <si>
    <t>Total Enforcement Cases</t>
  </si>
  <si>
    <t>Total Enforcement Citations</t>
  </si>
  <si>
    <t>Total STEP Cases</t>
  </si>
  <si>
    <t>Total Cases</t>
  </si>
  <si>
    <t xml:space="preserve">N/A  </t>
  </si>
  <si>
    <t>Total - LCFS and ADF Programs</t>
  </si>
  <si>
    <t>Total Closed Enforcement Action (Cases and Citations)</t>
  </si>
  <si>
    <t>Compliance rate in non-DACs</t>
  </si>
  <si>
    <t>Total Compliance</t>
  </si>
  <si>
    <t>Consumer &amp; Aerosol Coatings Products</t>
  </si>
  <si>
    <t>Heavy Duty and Light Duty Truck Compliance Rates</t>
  </si>
  <si>
    <t>Total - Marine &amp; Rail Programs</t>
  </si>
  <si>
    <t>Transport Refrigeration Unit (TRU) Program (see also Heavy-duty Diesel Field Inspection Programs)</t>
  </si>
  <si>
    <t>Pending Citations And NOVs (Year Start)</t>
  </si>
  <si>
    <t>Pending Citations and NOVs (Year End)</t>
  </si>
  <si>
    <r>
      <t>Total Number</t>
    </r>
    <r>
      <rPr>
        <b/>
        <vertAlign val="superscript"/>
        <sz val="8"/>
        <rFont val="Arial"/>
        <family val="2"/>
      </rPr>
      <t>1</t>
    </r>
  </si>
  <si>
    <r>
      <t>Complaints Referred</t>
    </r>
    <r>
      <rPr>
        <b/>
        <vertAlign val="superscript"/>
        <sz val="9"/>
        <rFont val="Arial"/>
        <family val="2"/>
      </rPr>
      <t xml:space="preserve"> </t>
    </r>
    <r>
      <rPr>
        <b/>
        <sz val="9"/>
        <rFont val="Arial"/>
        <family val="2"/>
      </rPr>
      <t>to Air District</t>
    </r>
  </si>
  <si>
    <t>Table D-1.  PORTABLE REGISTRATION – NEW APPLICATIONS (January 1, 2022 - December 31, 2022)</t>
  </si>
  <si>
    <t>Table D-2.  PORTABLE REGISTRATION – RENEWAL APPLICATIONS (January 1, 2022 - December 31, 2022)</t>
  </si>
  <si>
    <t>GVWR &gt; 26,000 (excludes IRP)</t>
  </si>
  <si>
    <t>Total Lights</t>
  </si>
  <si>
    <t>OS IRP Totals</t>
  </si>
  <si>
    <t>Compliance rate in DACs</t>
  </si>
  <si>
    <t>Aerosol Coatings</t>
  </si>
  <si>
    <t>Low</t>
  </si>
  <si>
    <t>Medium</t>
  </si>
  <si>
    <t>High</t>
  </si>
  <si>
    <t>SWC</t>
  </si>
  <si>
    <t>49 State Vehicles</t>
  </si>
  <si>
    <t>Large Spark Ignition Engine</t>
  </si>
  <si>
    <t>R134A</t>
  </si>
  <si>
    <t>Large Spark Ignition Engines</t>
  </si>
  <si>
    <r>
      <t>Number of Notice of Non-Compliance Letters Sent</t>
    </r>
    <r>
      <rPr>
        <vertAlign val="superscript"/>
        <sz val="9"/>
        <rFont val="Arial"/>
        <family val="2"/>
      </rPr>
      <t>1</t>
    </r>
  </si>
  <si>
    <r>
      <t>Number of Notice of Violations Sent</t>
    </r>
    <r>
      <rPr>
        <vertAlign val="superscript"/>
        <sz val="9"/>
        <rFont val="Arial"/>
        <family val="2"/>
      </rPr>
      <t>2</t>
    </r>
  </si>
  <si>
    <t>(1) Non-Compliance letter is the initial contact letter sent to fleets to inform them of their suspected non-compliance.</t>
  </si>
  <si>
    <t>(2) Notice of Violation (NOV) is the formal notice of violation and includes penalties.</t>
  </si>
  <si>
    <r>
      <t>(1)</t>
    </r>
    <r>
      <rPr>
        <vertAlign val="superscript"/>
        <sz val="8"/>
        <rFont val="Arial"/>
        <family val="2"/>
      </rPr>
      <t xml:space="preserve"> </t>
    </r>
    <r>
      <rPr>
        <sz val="8"/>
        <rFont val="Arial"/>
        <family val="2"/>
      </rPr>
      <t>Each vehicle can be inspected in more than one program</t>
    </r>
  </si>
  <si>
    <r>
      <t>Other Dispositions</t>
    </r>
    <r>
      <rPr>
        <vertAlign val="superscript"/>
        <sz val="10"/>
        <rFont val="Arial"/>
        <family val="2"/>
      </rPr>
      <t>1</t>
    </r>
  </si>
  <si>
    <r>
      <t>(1)</t>
    </r>
    <r>
      <rPr>
        <vertAlign val="superscript"/>
        <sz val="8"/>
        <rFont val="Arial"/>
        <family val="2"/>
      </rPr>
      <t xml:space="preserve"> </t>
    </r>
    <r>
      <rPr>
        <sz val="8"/>
        <rFont val="Arial"/>
        <family val="2"/>
      </rPr>
      <t>Complaints referred to an external agency or those without enough information to take action</t>
    </r>
  </si>
  <si>
    <r>
      <t>Smoking Vehicle Complaints</t>
    </r>
    <r>
      <rPr>
        <vertAlign val="superscript"/>
        <sz val="8"/>
        <rFont val="Arial"/>
        <family val="2"/>
      </rPr>
      <t xml:space="preserve"> 2</t>
    </r>
  </si>
  <si>
    <t>(2) Includes vehicles with GVWR between 14,001 and 26,000 lbs only.  Heavy duty smoking vehicles (GVWR above 26,000 lbs) may be included in the Heavy Duty Diesel Program complaints</t>
  </si>
  <si>
    <r>
      <t>All Other Complaints</t>
    </r>
    <r>
      <rPr>
        <vertAlign val="superscript"/>
        <sz val="10"/>
        <rFont val="Arial"/>
        <family val="2"/>
      </rPr>
      <t>3</t>
    </r>
  </si>
  <si>
    <r>
      <t>(3)</t>
    </r>
    <r>
      <rPr>
        <vertAlign val="superscript"/>
        <sz val="8"/>
        <rFont val="Arial"/>
        <family val="2"/>
      </rPr>
      <t xml:space="preserve"> </t>
    </r>
    <r>
      <rPr>
        <sz val="8"/>
        <rFont val="Arial"/>
        <family val="2"/>
      </rPr>
      <t>Includes Weights and Measures complaints and those that fall outside the purview of ARB</t>
    </r>
  </si>
  <si>
    <r>
      <t>Deemed</t>
    </r>
    <r>
      <rPr>
        <vertAlign val="superscript"/>
        <sz val="10"/>
        <rFont val="Arial"/>
        <family val="2"/>
      </rPr>
      <t xml:space="preserve"> </t>
    </r>
    <r>
      <rPr>
        <sz val="9"/>
        <rFont val="Arial"/>
        <family val="2"/>
      </rPr>
      <t>Incomplete</t>
    </r>
    <r>
      <rPr>
        <vertAlign val="superscript"/>
        <sz val="10"/>
        <rFont val="Arial"/>
        <family val="2"/>
      </rPr>
      <t xml:space="preserve"> 1</t>
    </r>
  </si>
  <si>
    <r>
      <t>(1)</t>
    </r>
    <r>
      <rPr>
        <vertAlign val="superscript"/>
        <sz val="9"/>
        <rFont val="Arial"/>
        <family val="2"/>
      </rPr>
      <t xml:space="preserve"> </t>
    </r>
    <r>
      <rPr>
        <sz val="9"/>
        <rFont val="Arial"/>
        <family val="2"/>
      </rPr>
      <t>Includes some applications from latter part of previous year – data based on date deemed incomplete.</t>
    </r>
  </si>
  <si>
    <r>
      <t>Issued</t>
    </r>
    <r>
      <rPr>
        <vertAlign val="superscript"/>
        <sz val="9"/>
        <rFont val="Arial"/>
        <family val="2"/>
      </rPr>
      <t>2</t>
    </r>
  </si>
  <si>
    <r>
      <t>Not Renewed</t>
    </r>
    <r>
      <rPr>
        <vertAlign val="superscript"/>
        <sz val="9"/>
        <rFont val="Arial"/>
        <family val="2"/>
      </rPr>
      <t>2</t>
    </r>
  </si>
  <si>
    <r>
      <t>(2)</t>
    </r>
    <r>
      <rPr>
        <vertAlign val="superscript"/>
        <sz val="9"/>
        <rFont val="Arial"/>
        <family val="2"/>
      </rPr>
      <t xml:space="preserve"> </t>
    </r>
    <r>
      <rPr>
        <sz val="9"/>
        <rFont val="Arial"/>
        <family val="2"/>
      </rPr>
      <t xml:space="preserve">Multiple unit renewal applications include units that are renewed and those that are not renewed.
</t>
    </r>
  </si>
  <si>
    <r>
      <t>TSE Annual Reporting</t>
    </r>
    <r>
      <rPr>
        <vertAlign val="superscript"/>
        <sz val="10"/>
        <rFont val="Arial"/>
        <family val="2"/>
      </rPr>
      <t>3,4</t>
    </r>
  </si>
  <si>
    <r>
      <t>(3)</t>
    </r>
    <r>
      <rPr>
        <vertAlign val="superscript"/>
        <sz val="9"/>
        <rFont val="Arial"/>
        <family val="2"/>
      </rPr>
      <t xml:space="preserve"> </t>
    </r>
    <r>
      <rPr>
        <sz val="9"/>
        <rFont val="Arial"/>
        <family val="2"/>
      </rPr>
      <t xml:space="preserve">TSE has different requirements in that one application/registration is designated for each base and 
only total unit counts are required based on facility information as of end of previous calendar year.
</t>
    </r>
  </si>
  <si>
    <r>
      <t>(4)</t>
    </r>
    <r>
      <rPr>
        <vertAlign val="superscript"/>
        <sz val="9"/>
        <rFont val="Arial"/>
        <family val="2"/>
      </rPr>
      <t xml:space="preserve"> </t>
    </r>
    <r>
      <rPr>
        <sz val="9"/>
        <rFont val="Arial"/>
        <family val="2"/>
      </rPr>
      <t xml:space="preserve">Includes only active TSE registrations which may include TSE registrations with 0 units; expired TSE registrations are not included.
</t>
    </r>
  </si>
  <si>
    <r>
      <t>Inspections Completed</t>
    </r>
    <r>
      <rPr>
        <vertAlign val="superscript"/>
        <sz val="9"/>
        <rFont val="Arial"/>
        <family val="2"/>
      </rPr>
      <t>1</t>
    </r>
  </si>
  <si>
    <t>(1) Total count includes initial and follow-up inspections.</t>
  </si>
  <si>
    <r>
      <t>Investigations Completed</t>
    </r>
    <r>
      <rPr>
        <vertAlign val="superscript"/>
        <sz val="9"/>
        <rFont val="Arial"/>
        <family val="2"/>
      </rPr>
      <t>2</t>
    </r>
  </si>
  <si>
    <r>
      <t>Violations Resolved</t>
    </r>
    <r>
      <rPr>
        <vertAlign val="superscript"/>
        <sz val="9"/>
        <rFont val="Arial"/>
        <family val="2"/>
      </rPr>
      <t>3</t>
    </r>
  </si>
  <si>
    <r>
      <t xml:space="preserve">Stationary Source Inspections and Investigations </t>
    </r>
    <r>
      <rPr>
        <vertAlign val="superscript"/>
        <sz val="9"/>
        <rFont val="Arial"/>
        <family val="2"/>
      </rPr>
      <t>4 5</t>
    </r>
  </si>
  <si>
    <r>
      <t>Other Airborne Toxic Control Measure Inspections/Investigations</t>
    </r>
    <r>
      <rPr>
        <vertAlign val="superscript"/>
        <sz val="9"/>
        <rFont val="Arial"/>
        <family val="2"/>
      </rPr>
      <t>6</t>
    </r>
  </si>
  <si>
    <t>(2) Re-inspections are included under a single investigation. Please note the regulation allows exceedances to be mitigated within specified timeframes.</t>
  </si>
  <si>
    <t>(3) Includes minor violations resolved with no penalty.</t>
  </si>
  <si>
    <t>(4) Includes investigations that involve multiple inspections of the same facilities as well as surveillance activities related to those investigations.</t>
  </si>
  <si>
    <t>(5) ATCM inspections/investigations are not tracked separately from the data in the preceding row “Stationary Source Inspections and Investigations”</t>
  </si>
  <si>
    <t>(6) Not tracked separately from the data in the preceding row "Stationary Source Inspections and Investigations"</t>
  </si>
  <si>
    <t>(1) Total counts inclues intial and follow-up inspections</t>
  </si>
  <si>
    <r>
      <t xml:space="preserve">Exempt </t>
    </r>
    <r>
      <rPr>
        <vertAlign val="superscript"/>
        <sz val="9"/>
        <rFont val="Arial"/>
        <family val="2"/>
      </rPr>
      <t>2</t>
    </r>
  </si>
  <si>
    <t>(2) The landfill is not subject to the requirements of the LMR. ED supports MLD with inspection of the landfill as part of a study.</t>
  </si>
  <si>
    <r>
      <t xml:space="preserve">LMR - CARB Non-MOU Landfills </t>
    </r>
    <r>
      <rPr>
        <vertAlign val="superscript"/>
        <sz val="9"/>
        <rFont val="Arial"/>
        <family val="2"/>
      </rPr>
      <t>3 4</t>
    </r>
  </si>
  <si>
    <t>(3) Landfill Methane Regulation (LMR) - CARB Non-Memorandum of Understanding (MOU).</t>
  </si>
  <si>
    <t>(4) https://ww2.arb.ca.gov/resources/documents/lmr-mou-air-districts.</t>
  </si>
  <si>
    <r>
      <t xml:space="preserve">US EPA </t>
    </r>
    <r>
      <rPr>
        <vertAlign val="superscript"/>
        <sz val="9"/>
        <rFont val="Arial"/>
        <family val="2"/>
      </rPr>
      <t>5</t>
    </r>
  </si>
  <si>
    <t>(5) US Environmental Protection Agency</t>
  </si>
  <si>
    <t>(6) CARB participated with the Local Air Districts, California Geologic Energy Management Division (CalGEM), and the USEPA.</t>
  </si>
  <si>
    <r>
      <t xml:space="preserve">Landfills </t>
    </r>
    <r>
      <rPr>
        <b/>
        <vertAlign val="superscript"/>
        <sz val="9"/>
        <rFont val="Arial"/>
        <family val="2"/>
      </rPr>
      <t>1</t>
    </r>
  </si>
  <si>
    <r>
      <t xml:space="preserve">Oil &amp; Gas </t>
    </r>
    <r>
      <rPr>
        <b/>
        <vertAlign val="superscript"/>
        <sz val="9"/>
        <rFont val="Arial"/>
        <family val="2"/>
      </rPr>
      <t>6</t>
    </r>
  </si>
  <si>
    <r>
      <t>Misc</t>
    </r>
    <r>
      <rPr>
        <i/>
        <vertAlign val="superscript"/>
        <sz val="9"/>
        <rFont val="Arial"/>
        <family val="2"/>
      </rPr>
      <t>1</t>
    </r>
  </si>
  <si>
    <t>(1) Miscellaneous fleets includes trucks that are currently registered but couldn't be grouped into fleets due to address standardizing issues.</t>
  </si>
  <si>
    <t>(1) CARB has entered into agreements with some air districts authorizing local air district staff to implement and enforce CARB's oil and gas regulation.</t>
  </si>
  <si>
    <t>(2) CARB does not have any agreements with air districts for SF6 Semiconductor Operations, however local air districts do assist CARB by collecting annual reports and submitting to CARB for enforcement and follow-up.</t>
  </si>
  <si>
    <t>(3) CARB has entered into agreements with some air districts authorizing local air district staff to conduct specified inspections on CARB's behalf.</t>
  </si>
  <si>
    <t>(4) SJAPCD inspects facilities identified by CARB to check for RMP applicability and compliance. This work occurred through a contract that is in place through reporting year 2022.</t>
  </si>
  <si>
    <t>(5) South Coast AQMD enforces local rule 1415.1; it is equivalent to CARB's Regrigerant Management Program regulation.</t>
  </si>
  <si>
    <t>(6) South Coast AQMD inspects facilities identified by CARB to check for RMP applicability and compliance. This work occurred through a contact that is in place through reporting year 2022.</t>
  </si>
  <si>
    <t>(7) CARB has entered into agreements with the City of Los Angeles Board of Harbor Commissioners (POLA) authorizing POLA staff to conduct specified inspections on CARB's behalf.</t>
  </si>
  <si>
    <t>(1) Disadvantaged Communities (DACs).</t>
  </si>
  <si>
    <t>(2) Heavy-Duty Vehicle Inspection Program (HDVIP).</t>
  </si>
  <si>
    <t>(3) Solid Waste Collecting vehicles (SWC).</t>
  </si>
  <si>
    <t>(4) 2022 shore power fleet data is reported to CARB in March of 2023, and not available until 2024. Compliance number reflects 2021 statewide compliance for all fleets.</t>
  </si>
  <si>
    <t>(5) Vehicles that meet Federal standards, but fall short of California's more stringent requirements are referred to as 49-state vehicles.</t>
  </si>
  <si>
    <t>(6) Haloalkanes used in refrigerants.</t>
  </si>
  <si>
    <r>
      <t>R134A</t>
    </r>
    <r>
      <rPr>
        <vertAlign val="superscript"/>
        <sz val="8"/>
        <rFont val="Arial"/>
        <family val="2"/>
      </rPr>
      <t>6</t>
    </r>
  </si>
  <si>
    <r>
      <t>49 State Vehicles</t>
    </r>
    <r>
      <rPr>
        <vertAlign val="superscript"/>
        <sz val="8"/>
        <rFont val="Arial"/>
        <family val="2"/>
      </rPr>
      <t>5</t>
    </r>
  </si>
  <si>
    <r>
      <t>Shore Power</t>
    </r>
    <r>
      <rPr>
        <vertAlign val="superscript"/>
        <sz val="8"/>
        <rFont val="Arial"/>
        <family val="2"/>
      </rPr>
      <t>4</t>
    </r>
  </si>
  <si>
    <r>
      <t>SWC</t>
    </r>
    <r>
      <rPr>
        <vertAlign val="superscript"/>
        <sz val="8"/>
        <rFont val="Arial"/>
        <family val="2"/>
      </rPr>
      <t>3</t>
    </r>
  </si>
  <si>
    <r>
      <t>HDVIP</t>
    </r>
    <r>
      <rPr>
        <vertAlign val="superscript"/>
        <sz val="8"/>
        <rFont val="Arial"/>
        <family val="2"/>
      </rPr>
      <t>2</t>
    </r>
    <r>
      <rPr>
        <sz val="8"/>
        <rFont val="Arial"/>
        <family val="2"/>
      </rPr>
      <t xml:space="preserve"> - Diesel Exhaust Fluid</t>
    </r>
  </si>
  <si>
    <r>
      <t>Compliance rate in DACs</t>
    </r>
    <r>
      <rPr>
        <b/>
        <vertAlign val="superscript"/>
        <sz val="8"/>
        <rFont val="Arial"/>
        <family val="2"/>
      </rPr>
      <t>1</t>
    </r>
  </si>
  <si>
    <t>(1) Compliance rates for some program categories are limited to fewer years due to data availability.</t>
  </si>
  <si>
    <r>
      <t>Total Compliance</t>
    </r>
    <r>
      <rPr>
        <b/>
        <vertAlign val="superscript"/>
        <sz val="8"/>
        <rFont val="Arial"/>
        <family val="2"/>
      </rPr>
      <t>1</t>
    </r>
  </si>
  <si>
    <t>Engine Unit Count</t>
  </si>
  <si>
    <t>Equipment Unit Count</t>
  </si>
  <si>
    <t>TSE Unit Count</t>
  </si>
  <si>
    <r>
      <t>Oil and Gas Methane Control Regulation</t>
    </r>
    <r>
      <rPr>
        <b/>
        <vertAlign val="superscript"/>
        <sz val="10"/>
        <rFont val="Arial"/>
        <family val="2"/>
      </rPr>
      <t>1</t>
    </r>
  </si>
  <si>
    <r>
      <t>SF6 Semiconductor Operations</t>
    </r>
    <r>
      <rPr>
        <b/>
        <vertAlign val="superscript"/>
        <sz val="10"/>
        <color rgb="FF000000"/>
        <rFont val="Arial"/>
        <family val="2"/>
      </rPr>
      <t>2</t>
    </r>
  </si>
  <si>
    <r>
      <t>Specified Mobile Diesel Regulations</t>
    </r>
    <r>
      <rPr>
        <b/>
        <vertAlign val="superscript"/>
        <sz val="10"/>
        <rFont val="Arial"/>
        <family val="2"/>
      </rPr>
      <t>3</t>
    </r>
  </si>
  <si>
    <r>
      <t>Yes</t>
    </r>
    <r>
      <rPr>
        <vertAlign val="superscript"/>
        <sz val="9"/>
        <color theme="1"/>
        <rFont val="Arial"/>
        <family val="2"/>
      </rPr>
      <t>4</t>
    </r>
  </si>
  <si>
    <r>
      <t>Yes</t>
    </r>
    <r>
      <rPr>
        <vertAlign val="superscript"/>
        <sz val="9"/>
        <color theme="1"/>
        <rFont val="Arial"/>
        <family val="2"/>
      </rPr>
      <t>5 6</t>
    </r>
  </si>
  <si>
    <r>
      <t>POLA</t>
    </r>
    <r>
      <rPr>
        <vertAlign val="superscript"/>
        <sz val="9"/>
        <color theme="1"/>
        <rFont val="Arial"/>
        <family val="2"/>
      </rPr>
      <t>7</t>
    </r>
  </si>
  <si>
    <t>Vehicles2</t>
  </si>
  <si>
    <t>Shore Power Program1</t>
  </si>
  <si>
    <t>(1) Shore power inspections are 34 fleets that make up 3,106 vessel visits.</t>
  </si>
  <si>
    <t>(2)  Certificate of Non-Compliance (CNC), Non-Certificate of Non-Compliance (NON-CNC), Off-Highway Recreational Vehicle (OHRV)</t>
  </si>
  <si>
    <t>Ocean‑going Vessel Fuels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</si>
</sst>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_(* #,##0_);_(* \(#,##0\);_(* &quot;-&quot;??_);_(@_)"/>
    <numFmt numFmtId="168" formatCode="0_);\(0\)"/>
    <numFmt numFmtId="169" formatCode="_(&quot;$&quot;* #,##0.00_);_(&quot;$&quot;* \(#,##0.00\);_(&quot;$&quot;* &quot;-&quot;_);_(@_)"/>
  </numFmts>
  <fonts count="5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4" tint="-0.249977111117893"/>
      <name val="Calibri"/>
      <family val="2"/>
      <scheme val="minor"/>
    </font>
    <font>
      <b/>
      <sz val="10"/>
      <color theme="4" tint="-0.249977111117893"/>
      <name val="Arial"/>
      <family val="2"/>
    </font>
    <font>
      <b/>
      <sz val="8"/>
      <color theme="4" tint="-0.249977111117893"/>
      <name val="Arial"/>
      <family val="2"/>
    </font>
    <font>
      <sz val="8"/>
      <color theme="4" tint="-0.249977111117893"/>
      <name val="Arial"/>
      <family val="2"/>
    </font>
    <font>
      <b/>
      <sz val="16"/>
      <color theme="4" tint="-0.249977111117893"/>
      <name val="Arial"/>
      <family val="2"/>
    </font>
    <font>
      <sz val="9"/>
      <color theme="4" tint="-0.249977111117893"/>
      <name val="Arial"/>
      <family val="2"/>
    </font>
    <font>
      <sz val="11"/>
      <color theme="4" tint="-0.249977111117893"/>
      <name val="Arial"/>
      <family val="2"/>
    </font>
    <font>
      <b/>
      <sz val="9"/>
      <name val="Arial"/>
      <family val="2"/>
    </font>
    <font>
      <sz val="9"/>
      <name val="Calibri"/>
      <family val="2"/>
      <scheme val="minor"/>
    </font>
    <font>
      <sz val="11"/>
      <name val="Calibri"/>
      <family val="2"/>
      <scheme val="minor"/>
    </font>
    <font>
      <b/>
      <vertAlign val="superscript"/>
      <sz val="9"/>
      <name val="Arial"/>
      <family val="2"/>
    </font>
    <font>
      <sz val="9"/>
      <name val="Arial"/>
      <family val="2"/>
    </font>
    <font>
      <sz val="8"/>
      <name val="Arial"/>
      <family val="2"/>
    </font>
    <font>
      <vertAlign val="superscript"/>
      <sz val="8"/>
      <name val="Arial"/>
      <family val="2"/>
    </font>
    <font>
      <sz val="9"/>
      <color theme="1"/>
      <name val="Arial"/>
      <family val="2"/>
    </font>
    <font>
      <sz val="11"/>
      <color theme="1"/>
      <name val="Arial"/>
      <family val="2"/>
    </font>
    <font>
      <sz val="9"/>
      <color rgb="FF3786CC"/>
      <name val="Arial"/>
      <family val="2"/>
    </font>
    <font>
      <b/>
      <sz val="9"/>
      <color theme="1"/>
      <name val="Arial"/>
      <family val="2"/>
    </font>
    <font>
      <sz val="8"/>
      <color theme="3"/>
      <name val="Arial"/>
      <family val="2"/>
    </font>
    <font>
      <i/>
      <vertAlign val="superscript"/>
      <sz val="9"/>
      <name val="Arial"/>
      <family val="2"/>
    </font>
    <font>
      <sz val="11"/>
      <name val="Arial"/>
      <family val="2"/>
    </font>
    <font>
      <i/>
      <sz val="9"/>
      <name val="Arial"/>
      <family val="2"/>
    </font>
    <font>
      <sz val="9"/>
      <color theme="1"/>
      <name val="Avenir LT Std 35 Light"/>
      <family val="2"/>
    </font>
    <font>
      <sz val="10"/>
      <color theme="1"/>
      <name val="Calibri"/>
      <family val="2"/>
      <scheme val="minor"/>
    </font>
    <font>
      <sz val="8"/>
      <color theme="1"/>
      <name val="Arial"/>
      <family val="2"/>
    </font>
    <font>
      <b/>
      <sz val="10"/>
      <name val="Arial"/>
      <family val="2"/>
    </font>
    <font>
      <sz val="10"/>
      <name val="Arial"/>
      <family val="2"/>
    </font>
    <font>
      <b/>
      <sz val="12"/>
      <name val="Arial"/>
      <family val="2"/>
    </font>
    <font>
      <i/>
      <sz val="10"/>
      <name val="Arial"/>
      <family val="2"/>
    </font>
    <font>
      <b/>
      <i/>
      <sz val="10"/>
      <name val="Arial"/>
      <family val="2"/>
    </font>
    <font>
      <sz val="8"/>
      <name val="Calibri"/>
      <family val="2"/>
      <scheme val="minor"/>
    </font>
    <font>
      <b/>
      <sz val="8"/>
      <name val="Arial"/>
      <family val="2"/>
    </font>
    <font>
      <b/>
      <vertAlign val="superscript"/>
      <sz val="8"/>
      <name val="Arial"/>
      <family val="2"/>
    </font>
    <font>
      <sz val="10"/>
      <name val="Calibri"/>
      <family val="2"/>
      <scheme val="minor"/>
    </font>
    <font>
      <b/>
      <sz val="11"/>
      <name val="Calibri"/>
      <family val="2"/>
      <scheme val="minor"/>
    </font>
    <font>
      <vertAlign val="superscript"/>
      <sz val="9"/>
      <name val="Arial"/>
      <family val="2"/>
    </font>
    <font>
      <vertAlign val="superscript"/>
      <sz val="10"/>
      <name val="Arial"/>
      <family val="2"/>
    </font>
    <font>
      <sz val="14"/>
      <name val="Arial"/>
      <family val="2"/>
    </font>
    <font>
      <sz val="12"/>
      <name val="Arial"/>
      <family val="2"/>
    </font>
    <font>
      <i/>
      <sz val="8"/>
      <name val="Arial"/>
      <family val="2"/>
    </font>
    <font>
      <b/>
      <sz val="10"/>
      <color theme="1"/>
      <name val="Arial"/>
      <family val="2"/>
    </font>
    <font>
      <sz val="10"/>
      <color theme="1"/>
      <name val="Arial"/>
      <family val="2"/>
    </font>
    <font>
      <b/>
      <sz val="10"/>
      <color rgb="FF000000"/>
      <name val="Arial"/>
      <family val="2"/>
    </font>
    <font>
      <b/>
      <vertAlign val="superscript"/>
      <sz val="10"/>
      <name val="Arial"/>
      <family val="2"/>
    </font>
    <font>
      <b/>
      <vertAlign val="superscript"/>
      <sz val="10"/>
      <color rgb="FF000000"/>
      <name val="Arial"/>
      <family val="2"/>
    </font>
    <font>
      <vertAlign val="superscript"/>
      <sz val="9"/>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theme="4" tint="-0.249977111117893"/>
      </left>
      <right style="thin">
        <color theme="4" tint="-0.249977111117893"/>
      </right>
      <top/>
      <bottom/>
      <diagonal/>
    </border>
    <border>
      <left style="thin">
        <color indexed="64"/>
      </left>
      <right style="thin">
        <color indexed="64"/>
      </right>
      <top style="thin">
        <color indexed="64"/>
      </top>
      <bottom style="thin">
        <color theme="4" tint="0.39997558519241921"/>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cellStyleXfs>
  <cellXfs count="313">
    <xf numFmtId="0" fontId="0" fillId="0" borderId="0" xfId="0"/>
    <xf numFmtId="0" fontId="4" fillId="0" borderId="0" xfId="0" applyFont="1"/>
    <xf numFmtId="0" fontId="0" fillId="0" borderId="0" xfId="0" applyAlignment="1">
      <alignment horizontal="left"/>
    </xf>
    <xf numFmtId="0" fontId="10" fillId="0" borderId="0" xfId="0" applyFont="1"/>
    <xf numFmtId="0" fontId="4" fillId="0" borderId="0" xfId="0" applyFont="1" applyAlignment="1">
      <alignment vertical="center"/>
    </xf>
    <xf numFmtId="42" fontId="4" fillId="0" borderId="0" xfId="0" applyNumberFormat="1" applyFont="1"/>
    <xf numFmtId="0" fontId="11" fillId="0" borderId="0" xfId="0" applyFont="1" applyAlignment="1">
      <alignment vertical="center"/>
    </xf>
    <xf numFmtId="0" fontId="12" fillId="0" borderId="0" xfId="0" applyFont="1"/>
    <xf numFmtId="0" fontId="13" fillId="0" borderId="0" xfId="0" applyFont="1"/>
    <xf numFmtId="0" fontId="15" fillId="0" borderId="0" xfId="0" applyFont="1"/>
    <xf numFmtId="0" fontId="18" fillId="0" borderId="0" xfId="0" applyFont="1" applyAlignment="1">
      <alignment horizontal="left"/>
    </xf>
    <xf numFmtId="0" fontId="19" fillId="0" borderId="0" xfId="0" applyFont="1"/>
    <xf numFmtId="0" fontId="19" fillId="0" borderId="0" xfId="0" applyFont="1" applyAlignment="1">
      <alignment horizontal="center" vertical="center" wrapText="1"/>
    </xf>
    <xf numFmtId="42" fontId="0" fillId="0" borderId="0" xfId="0" applyNumberFormat="1"/>
    <xf numFmtId="0" fontId="18" fillId="0" borderId="0" xfId="0" applyFont="1"/>
    <xf numFmtId="0" fontId="20" fillId="0" borderId="0" xfId="0" applyFont="1"/>
    <xf numFmtId="0" fontId="6" fillId="0" borderId="0" xfId="0" applyFont="1" applyAlignment="1">
      <alignment vertical="center" wrapText="1"/>
    </xf>
    <xf numFmtId="41" fontId="6" fillId="0" borderId="0" xfId="0" applyNumberFormat="1" applyFont="1" applyAlignment="1">
      <alignment horizontal="center" vertical="center" wrapText="1"/>
    </xf>
    <xf numFmtId="9" fontId="6" fillId="0" borderId="0" xfId="0" applyNumberFormat="1" applyFont="1" applyAlignment="1">
      <alignment horizontal="right" vertical="center" wrapText="1"/>
    </xf>
    <xf numFmtId="0" fontId="8" fillId="0" borderId="0" xfId="0" applyFont="1" applyAlignment="1">
      <alignment vertical="center" wrapText="1"/>
    </xf>
    <xf numFmtId="168" fontId="7" fillId="0" borderId="0" xfId="3" applyNumberFormat="1" applyFont="1" applyFill="1" applyBorder="1" applyAlignment="1">
      <alignment horizontal="right" vertical="center"/>
    </xf>
    <xf numFmtId="0" fontId="9" fillId="0" borderId="0" xfId="0" applyFont="1"/>
    <xf numFmtId="42" fontId="9" fillId="0" borderId="0" xfId="0" applyNumberFormat="1" applyFont="1"/>
    <xf numFmtId="3" fontId="21" fillId="0" borderId="0" xfId="0" applyNumberFormat="1" applyFont="1" applyAlignment="1">
      <alignment vertical="center"/>
    </xf>
    <xf numFmtId="3" fontId="18" fillId="0" borderId="0" xfId="0" applyNumberFormat="1" applyFont="1" applyAlignment="1">
      <alignment vertical="center" wrapText="1"/>
    </xf>
    <xf numFmtId="3" fontId="21" fillId="0" borderId="0" xfId="0" applyNumberFormat="1" applyFont="1" applyAlignment="1">
      <alignment horizontal="center" vertical="center"/>
    </xf>
    <xf numFmtId="0" fontId="22" fillId="0" borderId="0" xfId="0" applyFont="1" applyAlignment="1">
      <alignment horizontal="left" vertical="center" wrapText="1"/>
    </xf>
    <xf numFmtId="0" fontId="9" fillId="0" borderId="0" xfId="0" applyFont="1" applyAlignment="1">
      <alignment vertical="center"/>
    </xf>
    <xf numFmtId="0" fontId="5" fillId="0" borderId="0" xfId="0" applyFont="1" applyAlignment="1">
      <alignment vertical="center"/>
    </xf>
    <xf numFmtId="0" fontId="9" fillId="0" borderId="0" xfId="0" applyFont="1" applyAlignment="1">
      <alignment horizontal="left" vertical="center" wrapText="1"/>
    </xf>
    <xf numFmtId="41" fontId="9" fillId="0" borderId="0" xfId="3" applyNumberFormat="1" applyFont="1" applyFill="1" applyBorder="1" applyAlignment="1">
      <alignment horizontal="right" vertical="center"/>
    </xf>
    <xf numFmtId="41" fontId="9" fillId="0" borderId="0" xfId="0" applyNumberFormat="1" applyFont="1" applyAlignment="1">
      <alignment horizontal="right" vertical="center"/>
    </xf>
    <xf numFmtId="1" fontId="4" fillId="0" borderId="0" xfId="0" applyNumberFormat="1" applyFont="1" applyAlignment="1">
      <alignment horizontal="center" vertical="center"/>
    </xf>
    <xf numFmtId="0" fontId="24" fillId="0" borderId="0" xfId="0" applyFont="1"/>
    <xf numFmtId="0" fontId="15" fillId="0" borderId="1" xfId="0" applyFont="1" applyBorder="1" applyAlignment="1">
      <alignment horizontal="left" vertical="center" wrapText="1"/>
    </xf>
    <xf numFmtId="3" fontId="15" fillId="0" borderId="1" xfId="0" applyNumberFormat="1" applyFont="1" applyBorder="1" applyAlignment="1">
      <alignment vertical="center" wrapText="1"/>
    </xf>
    <xf numFmtId="9" fontId="15" fillId="0" borderId="1" xfId="0" applyNumberFormat="1" applyFont="1" applyBorder="1" applyAlignment="1">
      <alignment vertical="center" wrapText="1"/>
    </xf>
    <xf numFmtId="3" fontId="18" fillId="0" borderId="1" xfId="0" applyNumberFormat="1" applyFont="1" applyBorder="1" applyAlignment="1">
      <alignment vertical="center" wrapText="1"/>
    </xf>
    <xf numFmtId="0" fontId="18" fillId="0" borderId="1" xfId="0" applyFont="1" applyBorder="1" applyAlignment="1">
      <alignment vertical="center" wrapText="1"/>
    </xf>
    <xf numFmtId="0" fontId="26" fillId="0" borderId="0" xfId="0" applyFont="1"/>
    <xf numFmtId="0" fontId="4" fillId="0" borderId="0" xfId="0" applyFont="1" applyAlignment="1">
      <alignment wrapText="1"/>
    </xf>
    <xf numFmtId="0" fontId="27" fillId="0" borderId="0" xfId="0" applyFont="1" applyAlignment="1">
      <alignment vertical="center" wrapText="1"/>
    </xf>
    <xf numFmtId="0" fontId="2" fillId="0" borderId="0" xfId="0" applyFont="1" applyAlignment="1">
      <alignment vertical="center" wrapText="1"/>
    </xf>
    <xf numFmtId="0" fontId="28" fillId="0" borderId="0" xfId="0" applyFont="1"/>
    <xf numFmtId="0" fontId="25" fillId="0" borderId="1" xfId="0" applyFont="1" applyBorder="1" applyAlignment="1">
      <alignment horizontal="left" vertical="center" wrapText="1"/>
    </xf>
    <xf numFmtId="41" fontId="6" fillId="4" borderId="0" xfId="0" applyNumberFormat="1" applyFont="1" applyFill="1" applyAlignment="1">
      <alignment horizontal="center" vertical="center" wrapText="1"/>
    </xf>
    <xf numFmtId="9" fontId="7" fillId="4" borderId="0" xfId="0" applyNumberFormat="1" applyFont="1" applyFill="1" applyAlignment="1">
      <alignment horizontal="right" vertical="center" wrapText="1"/>
    </xf>
    <xf numFmtId="42" fontId="6" fillId="4" borderId="0" xfId="0" applyNumberFormat="1" applyFont="1" applyFill="1" applyAlignment="1">
      <alignment horizontal="center" vertical="center" wrapText="1"/>
    </xf>
    <xf numFmtId="1" fontId="19" fillId="0" borderId="0" xfId="0" applyNumberFormat="1" applyFont="1"/>
    <xf numFmtId="43" fontId="4" fillId="0" borderId="0" xfId="0" applyNumberFormat="1" applyFont="1" applyAlignment="1">
      <alignment vertical="center"/>
    </xf>
    <xf numFmtId="38" fontId="18" fillId="0" borderId="1" xfId="0" applyNumberFormat="1" applyFont="1" applyBorder="1" applyAlignment="1">
      <alignment vertical="center" wrapText="1"/>
    </xf>
    <xf numFmtId="3" fontId="15" fillId="0" borderId="1" xfId="0" applyNumberFormat="1" applyFont="1" applyBorder="1" applyAlignment="1">
      <alignment vertical="center"/>
    </xf>
    <xf numFmtId="2" fontId="0" fillId="0" borderId="0" xfId="0" applyNumberFormat="1"/>
    <xf numFmtId="43" fontId="29" fillId="0" borderId="1" xfId="3" applyFont="1" applyBorder="1" applyAlignment="1">
      <alignment horizontal="center" vertical="center"/>
    </xf>
    <xf numFmtId="43" fontId="29" fillId="0" borderId="1" xfId="3" applyFont="1" applyBorder="1" applyAlignment="1">
      <alignment horizontal="center" vertical="center" wrapText="1"/>
    </xf>
    <xf numFmtId="43" fontId="30" fillId="0" borderId="1" xfId="3" applyFont="1" applyBorder="1" applyAlignment="1">
      <alignment horizontal="left" vertical="center" wrapText="1"/>
    </xf>
    <xf numFmtId="1" fontId="30" fillId="0" borderId="1" xfId="3" applyNumberFormat="1" applyFont="1" applyFill="1" applyBorder="1" applyAlignment="1">
      <alignment horizontal="right" vertical="center"/>
    </xf>
    <xf numFmtId="8" fontId="30" fillId="0" borderId="1" xfId="3" applyNumberFormat="1" applyFont="1" applyFill="1" applyBorder="1" applyAlignment="1">
      <alignment horizontal="right" vertical="center"/>
    </xf>
    <xf numFmtId="43" fontId="30" fillId="0" borderId="1" xfId="3" applyFont="1" applyFill="1" applyBorder="1" applyAlignment="1">
      <alignment horizontal="left" vertical="center" wrapText="1"/>
    </xf>
    <xf numFmtId="44" fontId="30" fillId="0" borderId="1" xfId="3" applyNumberFormat="1" applyFont="1" applyFill="1" applyBorder="1" applyAlignment="1">
      <alignment horizontal="right" vertical="center"/>
    </xf>
    <xf numFmtId="43" fontId="29" fillId="0" borderId="1" xfId="3" applyFont="1" applyFill="1" applyBorder="1" applyAlignment="1">
      <alignment horizontal="right" vertical="center"/>
    </xf>
    <xf numFmtId="1" fontId="29" fillId="0" borderId="1" xfId="3" applyNumberFormat="1" applyFont="1" applyFill="1" applyBorder="1" applyAlignment="1">
      <alignment horizontal="right" vertical="center"/>
    </xf>
    <xf numFmtId="8" fontId="29" fillId="0" borderId="1" xfId="3" applyNumberFormat="1" applyFont="1" applyFill="1" applyBorder="1" applyAlignment="1">
      <alignment horizontal="right" vertical="center"/>
    </xf>
    <xf numFmtId="0" fontId="31" fillId="0" borderId="0" xfId="0" applyFont="1"/>
    <xf numFmtId="43" fontId="29" fillId="0" borderId="0" xfId="3" applyFont="1" applyBorder="1" applyAlignment="1">
      <alignment wrapText="1"/>
    </xf>
    <xf numFmtId="37" fontId="29" fillId="0" borderId="0" xfId="3" applyNumberFormat="1" applyFont="1" applyFill="1" applyBorder="1" applyAlignment="1">
      <alignment horizontal="right" vertical="center"/>
    </xf>
    <xf numFmtId="43" fontId="29" fillId="0" borderId="0" xfId="3" applyFont="1" applyFill="1" applyBorder="1" applyAlignment="1">
      <alignment horizontal="right" vertical="center"/>
    </xf>
    <xf numFmtId="7" fontId="29" fillId="0" borderId="0" xfId="3" applyNumberFormat="1" applyFont="1" applyBorder="1" applyAlignment="1">
      <alignment horizontal="right" vertical="center"/>
    </xf>
    <xf numFmtId="43" fontId="29" fillId="0" borderId="1" xfId="3" applyFont="1" applyFill="1" applyBorder="1" applyAlignment="1">
      <alignment horizontal="center" vertical="center" wrapText="1"/>
    </xf>
    <xf numFmtId="43" fontId="32" fillId="0" borderId="1" xfId="3" applyFont="1" applyFill="1" applyBorder="1" applyAlignment="1">
      <alignment wrapText="1"/>
    </xf>
    <xf numFmtId="37" fontId="30" fillId="0" borderId="1" xfId="3" applyNumberFormat="1" applyFont="1" applyFill="1" applyBorder="1" applyAlignment="1">
      <alignment horizontal="right" vertical="center"/>
    </xf>
    <xf numFmtId="43" fontId="30" fillId="0" borderId="1" xfId="3" applyFont="1" applyFill="1" applyBorder="1" applyAlignment="1">
      <alignment horizontal="right" vertical="center"/>
    </xf>
    <xf numFmtId="43" fontId="32" fillId="0" borderId="1" xfId="3" applyFont="1" applyBorder="1" applyAlignment="1">
      <alignment wrapText="1"/>
    </xf>
    <xf numFmtId="43" fontId="32" fillId="0" borderId="1" xfId="3" applyFont="1" applyBorder="1" applyAlignment="1"/>
    <xf numFmtId="43" fontId="31" fillId="0" borderId="0" xfId="3" applyFont="1" applyBorder="1" applyAlignment="1">
      <alignment wrapText="1"/>
    </xf>
    <xf numFmtId="43" fontId="33" fillId="0" borderId="0" xfId="3" applyFont="1" applyBorder="1" applyAlignment="1">
      <alignment wrapText="1"/>
    </xf>
    <xf numFmtId="43" fontId="31" fillId="0" borderId="0" xfId="3" applyFont="1" applyBorder="1" applyAlignment="1"/>
    <xf numFmtId="7" fontId="30" fillId="0" borderId="1" xfId="3" applyNumberFormat="1" applyFont="1" applyFill="1" applyBorder="1" applyAlignment="1">
      <alignment horizontal="right" vertical="center"/>
    </xf>
    <xf numFmtId="43" fontId="29" fillId="2" borderId="1" xfId="3" applyFont="1" applyFill="1" applyBorder="1" applyAlignment="1">
      <alignment wrapText="1"/>
    </xf>
    <xf numFmtId="43" fontId="30" fillId="2" borderId="1" xfId="3" applyFont="1" applyFill="1" applyBorder="1" applyAlignment="1">
      <alignment horizontal="right" vertical="center"/>
    </xf>
    <xf numFmtId="43" fontId="30" fillId="2" borderId="1" xfId="3" applyFont="1" applyFill="1" applyBorder="1" applyAlignment="1">
      <alignment horizontal="center" vertical="center"/>
    </xf>
    <xf numFmtId="0" fontId="16" fillId="0" borderId="1" xfId="0" applyFont="1" applyBorder="1" applyAlignment="1">
      <alignment horizontal="center" vertical="center"/>
    </xf>
    <xf numFmtId="167" fontId="34" fillId="0" borderId="1" xfId="3" applyNumberFormat="1" applyFont="1" applyBorder="1" applyAlignment="1">
      <alignment horizontal="center" vertical="center" textRotation="90" wrapText="1"/>
    </xf>
    <xf numFmtId="167" fontId="34" fillId="0" borderId="1" xfId="3" applyNumberFormat="1" applyFont="1" applyFill="1" applyBorder="1" applyAlignment="1">
      <alignment horizontal="center" vertical="center" textRotation="90" wrapText="1"/>
    </xf>
    <xf numFmtId="167" fontId="16" fillId="0" borderId="1" xfId="3" applyNumberFormat="1" applyFont="1" applyBorder="1" applyAlignment="1">
      <alignment horizontal="center" vertical="center" textRotation="90" wrapText="1"/>
    </xf>
    <xf numFmtId="0" fontId="34" fillId="0" borderId="1" xfId="0" applyFont="1" applyBorder="1" applyAlignment="1">
      <alignment horizontal="center" vertical="center" textRotation="90" wrapText="1"/>
    </xf>
    <xf numFmtId="0" fontId="16" fillId="0" borderId="1" xfId="0" applyFont="1" applyBorder="1" applyAlignment="1">
      <alignment horizontal="left" vertical="center" wrapText="1"/>
    </xf>
    <xf numFmtId="41" fontId="16" fillId="0" borderId="1" xfId="0" applyNumberFormat="1" applyFont="1" applyBorder="1" applyAlignment="1">
      <alignment horizontal="right" vertical="center"/>
    </xf>
    <xf numFmtId="41" fontId="16" fillId="0" borderId="1" xfId="3" applyNumberFormat="1" applyFont="1" applyFill="1" applyBorder="1" applyAlignment="1">
      <alignment horizontal="right" vertical="center"/>
    </xf>
    <xf numFmtId="42" fontId="16" fillId="0" borderId="1" xfId="0" applyNumberFormat="1" applyFont="1" applyBorder="1" applyAlignment="1">
      <alignment horizontal="left" vertical="center"/>
    </xf>
    <xf numFmtId="0" fontId="16" fillId="0" borderId="1" xfId="0" applyFont="1" applyBorder="1" applyAlignment="1">
      <alignment horizontal="right" vertical="center"/>
    </xf>
    <xf numFmtId="169" fontId="16" fillId="0" borderId="1" xfId="0" applyNumberFormat="1" applyFont="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lignment vertical="center" wrapText="1"/>
    </xf>
    <xf numFmtId="41" fontId="16" fillId="0" borderId="1" xfId="3" applyNumberFormat="1" applyFont="1" applyFill="1" applyBorder="1" applyAlignment="1">
      <alignment horizontal="center" vertical="center"/>
    </xf>
    <xf numFmtId="167" fontId="16" fillId="0" borderId="1" xfId="3" applyNumberFormat="1" applyFont="1" applyFill="1" applyBorder="1" applyAlignment="1">
      <alignment horizontal="right" vertical="center"/>
    </xf>
    <xf numFmtId="3" fontId="16" fillId="0" borderId="1" xfId="0" applyNumberFormat="1" applyFont="1" applyBorder="1" applyAlignment="1">
      <alignment horizontal="left" vertical="center" wrapText="1"/>
    </xf>
    <xf numFmtId="0" fontId="35" fillId="2" borderId="1" xfId="0" applyFont="1" applyFill="1" applyBorder="1" applyAlignment="1">
      <alignment horizontal="left" vertical="center" wrapText="1"/>
    </xf>
    <xf numFmtId="41" fontId="35" fillId="2" borderId="1" xfId="3" applyNumberFormat="1" applyFont="1" applyFill="1" applyBorder="1" applyAlignment="1">
      <alignment horizontal="right" vertical="center"/>
    </xf>
    <xf numFmtId="42" fontId="35" fillId="2" borderId="1" xfId="0" applyNumberFormat="1" applyFont="1" applyFill="1" applyBorder="1" applyAlignment="1">
      <alignment horizontal="left" vertical="center"/>
    </xf>
    <xf numFmtId="0" fontId="35" fillId="2" borderId="1" xfId="0" applyFont="1" applyFill="1" applyBorder="1" applyAlignment="1">
      <alignment horizontal="left" vertical="center"/>
    </xf>
    <xf numFmtId="41" fontId="35" fillId="2" borderId="1" xfId="0" applyNumberFormat="1" applyFont="1" applyFill="1" applyBorder="1" applyAlignment="1">
      <alignment horizontal="right" vertical="center"/>
    </xf>
    <xf numFmtId="169" fontId="35" fillId="2" borderId="1" xfId="0" applyNumberFormat="1" applyFont="1" applyFill="1" applyBorder="1" applyAlignment="1">
      <alignment horizontal="left" vertical="center"/>
    </xf>
    <xf numFmtId="0" fontId="35" fillId="2" borderId="1" xfId="0" applyFont="1" applyFill="1" applyBorder="1" applyAlignment="1">
      <alignment vertical="center" wrapText="1"/>
    </xf>
    <xf numFmtId="41" fontId="35" fillId="2" borderId="1" xfId="3" applyNumberFormat="1" applyFont="1" applyFill="1" applyBorder="1" applyAlignment="1">
      <alignment horizontal="center" vertical="center"/>
    </xf>
    <xf numFmtId="3" fontId="35" fillId="2" borderId="1" xfId="0" applyNumberFormat="1" applyFont="1" applyFill="1" applyBorder="1" applyAlignment="1">
      <alignment horizontal="left" vertical="center" wrapText="1"/>
    </xf>
    <xf numFmtId="0" fontId="35" fillId="5" borderId="1" xfId="0" applyFont="1" applyFill="1" applyBorder="1" applyAlignment="1">
      <alignment vertical="center" wrapText="1"/>
    </xf>
    <xf numFmtId="41" fontId="35" fillId="5" borderId="1" xfId="0" applyNumberFormat="1" applyFont="1" applyFill="1" applyBorder="1" applyAlignment="1">
      <alignment horizontal="right" vertical="center"/>
    </xf>
    <xf numFmtId="42" fontId="35" fillId="5" borderId="1" xfId="0" applyNumberFormat="1" applyFont="1" applyFill="1" applyBorder="1" applyAlignment="1">
      <alignment horizontal="left" vertical="center"/>
    </xf>
    <xf numFmtId="0" fontId="16" fillId="3" borderId="5" xfId="0" applyFont="1" applyFill="1" applyBorder="1" applyAlignment="1">
      <alignment horizontal="left" vertical="center"/>
    </xf>
    <xf numFmtId="0" fontId="6" fillId="0" borderId="0" xfId="0" applyFont="1" applyAlignment="1">
      <alignment vertical="center"/>
    </xf>
    <xf numFmtId="0" fontId="35" fillId="0" borderId="0" xfId="0" applyFont="1" applyAlignment="1">
      <alignment vertical="center"/>
    </xf>
    <xf numFmtId="0" fontId="13" fillId="0" borderId="1" xfId="0" applyFont="1" applyBorder="1"/>
    <xf numFmtId="0" fontId="35" fillId="0" borderId="1" xfId="0" applyFont="1" applyBorder="1" applyAlignment="1">
      <alignment horizontal="center"/>
    </xf>
    <xf numFmtId="0" fontId="35" fillId="0" borderId="1" xfId="0" applyFont="1" applyBorder="1" applyAlignment="1">
      <alignment vertical="center" wrapText="1"/>
    </xf>
    <xf numFmtId="41" fontId="16" fillId="0" borderId="1" xfId="0" applyNumberFormat="1" applyFont="1" applyBorder="1"/>
    <xf numFmtId="1" fontId="35" fillId="0" borderId="1" xfId="0" applyNumberFormat="1" applyFont="1" applyBorder="1" applyAlignment="1">
      <alignment horizontal="right" wrapText="1"/>
    </xf>
    <xf numFmtId="0" fontId="16" fillId="0" borderId="1" xfId="0" applyFont="1" applyBorder="1" applyAlignment="1">
      <alignment horizontal="center" vertical="center" wrapText="1"/>
    </xf>
    <xf numFmtId="41" fontId="16" fillId="0" borderId="1" xfId="0" applyNumberFormat="1" applyFont="1" applyBorder="1" applyAlignment="1">
      <alignment horizontal="center" vertical="center" wrapText="1"/>
    </xf>
    <xf numFmtId="9" fontId="16" fillId="0" borderId="1" xfId="0" applyNumberFormat="1" applyFont="1" applyBorder="1" applyAlignment="1">
      <alignment horizontal="right" vertical="center" wrapText="1"/>
    </xf>
    <xf numFmtId="42" fontId="16" fillId="0" borderId="1" xfId="0" applyNumberFormat="1" applyFont="1" applyBorder="1" applyAlignment="1">
      <alignment horizontal="center" vertical="center" wrapText="1"/>
    </xf>
    <xf numFmtId="41" fontId="35" fillId="2" borderId="1" xfId="0" applyNumberFormat="1" applyFont="1" applyFill="1" applyBorder="1" applyAlignment="1">
      <alignment horizontal="center" vertical="center" wrapText="1"/>
    </xf>
    <xf numFmtId="9" fontId="35" fillId="2" borderId="1" xfId="0" applyNumberFormat="1" applyFont="1" applyFill="1" applyBorder="1" applyAlignment="1">
      <alignment horizontal="right" vertical="center" wrapText="1"/>
    </xf>
    <xf numFmtId="42" fontId="35" fillId="2" borderId="1" xfId="0" applyNumberFormat="1" applyFont="1" applyFill="1" applyBorder="1" applyAlignment="1">
      <alignment horizontal="center" vertical="center" wrapText="1"/>
    </xf>
    <xf numFmtId="0" fontId="29" fillId="0" borderId="0" xfId="0" applyFont="1"/>
    <xf numFmtId="0" fontId="35" fillId="0" borderId="0" xfId="0" applyFont="1" applyAlignment="1">
      <alignment vertical="center" wrapText="1"/>
    </xf>
    <xf numFmtId="41" fontId="35" fillId="0" borderId="0" xfId="0" applyNumberFormat="1" applyFont="1" applyAlignment="1">
      <alignment horizontal="center" vertical="center" wrapText="1"/>
    </xf>
    <xf numFmtId="0" fontId="16" fillId="0" borderId="0" xfId="0" applyFont="1"/>
    <xf numFmtId="0" fontId="35" fillId="0" borderId="1" xfId="0" applyFont="1" applyBorder="1" applyAlignment="1">
      <alignment horizontal="center" vertical="center" wrapText="1"/>
    </xf>
    <xf numFmtId="0" fontId="37" fillId="0" borderId="2" xfId="0" applyFont="1" applyBorder="1" applyAlignment="1">
      <alignment vertical="center" wrapText="1"/>
    </xf>
    <xf numFmtId="0" fontId="37" fillId="0" borderId="0" xfId="0" applyFont="1" applyAlignment="1">
      <alignment vertical="center" wrapText="1"/>
    </xf>
    <xf numFmtId="0" fontId="16" fillId="0" borderId="1" xfId="0" applyFont="1" applyBorder="1" applyAlignment="1">
      <alignment wrapText="1"/>
    </xf>
    <xf numFmtId="3" fontId="16" fillId="0" borderId="1" xfId="0" applyNumberFormat="1" applyFont="1" applyBorder="1" applyAlignment="1">
      <alignment wrapText="1"/>
    </xf>
    <xf numFmtId="9" fontId="16" fillId="0" borderId="1" xfId="0" applyNumberFormat="1" applyFont="1" applyBorder="1" applyAlignment="1">
      <alignment wrapText="1"/>
    </xf>
    <xf numFmtId="0" fontId="38" fillId="0" borderId="0" xfId="0" applyFont="1" applyAlignment="1">
      <alignment vertical="center" wrapText="1"/>
    </xf>
    <xf numFmtId="0" fontId="35" fillId="2" borderId="1" xfId="0" applyFont="1" applyFill="1" applyBorder="1" applyAlignment="1">
      <alignment wrapText="1"/>
    </xf>
    <xf numFmtId="3" fontId="35" fillId="2" borderId="1" xfId="0" applyNumberFormat="1" applyFont="1" applyFill="1" applyBorder="1" applyAlignment="1">
      <alignment wrapText="1"/>
    </xf>
    <xf numFmtId="9" fontId="35" fillId="2" borderId="1" xfId="0" applyNumberFormat="1" applyFont="1" applyFill="1" applyBorder="1" applyAlignment="1">
      <alignment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6" fillId="2" borderId="1" xfId="0" applyFont="1" applyFill="1" applyBorder="1" applyAlignment="1">
      <alignment horizontal="left" wrapText="1"/>
    </xf>
    <xf numFmtId="41" fontId="16" fillId="2" borderId="1" xfId="0" applyNumberFormat="1" applyFont="1" applyFill="1" applyBorder="1" applyAlignment="1">
      <alignment horizontal="right" vertical="center"/>
    </xf>
    <xf numFmtId="0" fontId="16" fillId="2" borderId="1" xfId="0" applyFont="1" applyFill="1" applyBorder="1" applyAlignment="1">
      <alignment wrapText="1"/>
    </xf>
    <xf numFmtId="0" fontId="35" fillId="2" borderId="1" xfId="0" applyFont="1" applyFill="1" applyBorder="1"/>
    <xf numFmtId="41" fontId="35" fillId="2" borderId="1" xfId="0" applyNumberFormat="1" applyFont="1" applyFill="1" applyBorder="1"/>
    <xf numFmtId="0" fontId="35" fillId="2" borderId="1" xfId="0" applyFont="1" applyFill="1" applyBorder="1" applyAlignment="1">
      <alignment horizontal="left" wrapText="1"/>
    </xf>
    <xf numFmtId="0" fontId="38" fillId="0" borderId="0" xfId="0" applyFont="1"/>
    <xf numFmtId="0" fontId="11" fillId="0" borderId="0" xfId="0" applyFont="1"/>
    <xf numFmtId="41" fontId="15" fillId="0" borderId="0" xfId="0" applyNumberFormat="1" applyFont="1" applyAlignment="1">
      <alignment horizontal="left" vertical="center"/>
    </xf>
    <xf numFmtId="8" fontId="15" fillId="0" borderId="0" xfId="0" applyNumberFormat="1" applyFont="1" applyAlignment="1">
      <alignment horizontal="center" vertical="center"/>
    </xf>
    <xf numFmtId="0" fontId="11" fillId="0" borderId="0" xfId="0" applyFont="1" applyAlignment="1">
      <alignment wrapText="1"/>
    </xf>
    <xf numFmtId="0" fontId="15" fillId="0" borderId="0" xfId="0" applyFont="1" applyAlignment="1">
      <alignment horizontal="right" vertical="center"/>
    </xf>
    <xf numFmtId="164" fontId="15" fillId="0" borderId="0" xfId="0" applyNumberFormat="1" applyFont="1" applyAlignment="1">
      <alignment horizontal="left" vertical="center"/>
    </xf>
    <xf numFmtId="0" fontId="15" fillId="0" borderId="1" xfId="0" applyFont="1" applyBorder="1" applyAlignment="1">
      <alignment wrapText="1"/>
    </xf>
    <xf numFmtId="41" fontId="15" fillId="0" borderId="1" xfId="0" applyNumberFormat="1" applyFont="1" applyBorder="1" applyAlignment="1">
      <alignment horizontal="right" vertical="center"/>
    </xf>
    <xf numFmtId="41" fontId="15" fillId="0" borderId="1" xfId="0" applyNumberFormat="1" applyFont="1" applyBorder="1" applyAlignment="1">
      <alignment horizontal="left" vertical="center"/>
    </xf>
    <xf numFmtId="0" fontId="25" fillId="2" borderId="1" xfId="0" applyFont="1" applyFill="1" applyBorder="1" applyAlignment="1">
      <alignment wrapText="1"/>
    </xf>
    <xf numFmtId="41" fontId="15" fillId="0" borderId="1" xfId="0" applyNumberFormat="1" applyFont="1" applyBorder="1" applyAlignment="1">
      <alignment horizontal="center" vertical="center"/>
    </xf>
    <xf numFmtId="0" fontId="15" fillId="2" borderId="1" xfId="0" applyFont="1" applyFill="1" applyBorder="1" applyAlignment="1">
      <alignment wrapText="1"/>
    </xf>
    <xf numFmtId="0" fontId="16" fillId="0" borderId="0" xfId="0" applyFont="1" applyAlignment="1">
      <alignment vertical="center"/>
    </xf>
    <xf numFmtId="0" fontId="16" fillId="0" borderId="1" xfId="0" applyFont="1" applyBorder="1" applyAlignment="1">
      <alignment vertical="center"/>
    </xf>
    <xf numFmtId="1" fontId="16" fillId="0" borderId="1" xfId="0" applyNumberFormat="1" applyFont="1" applyBorder="1" applyAlignment="1">
      <alignment horizontal="center" vertical="center" wrapText="1"/>
    </xf>
    <xf numFmtId="3" fontId="16" fillId="0" borderId="1" xfId="0" applyNumberFormat="1" applyFont="1" applyBorder="1" applyAlignment="1">
      <alignment horizontal="center" vertical="center" wrapText="1"/>
    </xf>
    <xf numFmtId="0" fontId="16" fillId="2" borderId="1" xfId="0" applyFont="1" applyFill="1" applyBorder="1" applyAlignment="1">
      <alignment vertical="center"/>
    </xf>
    <xf numFmtId="3" fontId="16" fillId="2" borderId="1" xfId="0" applyNumberFormat="1" applyFont="1" applyFill="1" applyBorder="1" applyAlignment="1">
      <alignment horizontal="center" vertical="center" wrapText="1"/>
    </xf>
    <xf numFmtId="3" fontId="24" fillId="0" borderId="0" xfId="0" applyNumberFormat="1" applyFont="1"/>
    <xf numFmtId="0" fontId="15" fillId="0" borderId="1" xfId="0" applyFont="1" applyBorder="1" applyAlignment="1">
      <alignment vertical="center" wrapText="1"/>
    </xf>
    <xf numFmtId="0" fontId="15" fillId="0" borderId="1" xfId="0" applyFont="1" applyBorder="1" applyAlignment="1">
      <alignment vertical="center"/>
    </xf>
    <xf numFmtId="0" fontId="15" fillId="0" borderId="0" xfId="0" applyFont="1" applyAlignment="1">
      <alignment vertical="center" wrapText="1"/>
    </xf>
    <xf numFmtId="3"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3" fontId="24" fillId="0" borderId="0" xfId="0" applyNumberFormat="1" applyFont="1" applyAlignment="1">
      <alignment horizontal="center" vertical="center" wrapText="1"/>
    </xf>
    <xf numFmtId="0" fontId="11" fillId="0" borderId="0" xfId="0" applyFont="1" applyAlignment="1">
      <alignment vertical="center" wrapText="1"/>
    </xf>
    <xf numFmtId="0" fontId="15" fillId="0" borderId="0" xfId="0" applyFont="1" applyAlignment="1">
      <alignment vertical="top"/>
    </xf>
    <xf numFmtId="0" fontId="15" fillId="0" borderId="3" xfId="0" applyFont="1" applyBorder="1" applyAlignment="1">
      <alignment vertical="center" wrapText="1"/>
    </xf>
    <xf numFmtId="0" fontId="11" fillId="0" borderId="7" xfId="0" applyFont="1" applyBorder="1"/>
    <xf numFmtId="8" fontId="11" fillId="0" borderId="1" xfId="0" applyNumberFormat="1" applyFont="1" applyBorder="1" applyAlignment="1">
      <alignment vertical="center" wrapText="1"/>
    </xf>
    <xf numFmtId="0" fontId="15" fillId="0" borderId="1" xfId="0" applyFont="1" applyBorder="1" applyAlignment="1">
      <alignment horizontal="center" vertical="center"/>
    </xf>
    <xf numFmtId="0" fontId="5" fillId="0" borderId="0" xfId="0" applyFont="1" applyAlignment="1">
      <alignment wrapText="1"/>
    </xf>
    <xf numFmtId="1" fontId="5" fillId="0" borderId="0" xfId="0" applyNumberFormat="1" applyFont="1" applyAlignment="1">
      <alignment horizontal="center" vertical="center"/>
    </xf>
    <xf numFmtId="43" fontId="15" fillId="0" borderId="1" xfId="3" applyFont="1" applyFill="1" applyBorder="1" applyAlignment="1">
      <alignment horizontal="left" wrapText="1"/>
    </xf>
    <xf numFmtId="1" fontId="15" fillId="0" borderId="1" xfId="3" applyNumberFormat="1" applyFont="1" applyFill="1" applyBorder="1" applyAlignment="1">
      <alignment horizontal="center" vertical="center" shrinkToFit="1"/>
    </xf>
    <xf numFmtId="43" fontId="15" fillId="0" borderId="1" xfId="3" applyFont="1" applyBorder="1" applyAlignment="1">
      <alignment horizontal="left" wrapText="1"/>
    </xf>
    <xf numFmtId="1" fontId="15" fillId="0" borderId="1" xfId="3" applyNumberFormat="1" applyFont="1" applyBorder="1" applyAlignment="1">
      <alignment horizontal="center" vertical="center" shrinkToFit="1"/>
    </xf>
    <xf numFmtId="0" fontId="15" fillId="0" borderId="1" xfId="0" applyFont="1" applyBorder="1" applyAlignment="1">
      <alignment horizontal="left" vertical="center"/>
    </xf>
    <xf numFmtId="1" fontId="15" fillId="0" borderId="1" xfId="3" applyNumberFormat="1" applyFont="1" applyFill="1" applyBorder="1" applyAlignment="1">
      <alignment horizontal="right" vertical="center"/>
    </xf>
    <xf numFmtId="1" fontId="15" fillId="0" borderId="1" xfId="0" applyNumberFormat="1" applyFont="1" applyBorder="1" applyAlignment="1">
      <alignment horizontal="right" vertical="center"/>
    </xf>
    <xf numFmtId="0" fontId="15" fillId="0" borderId="0" xfId="0" applyFont="1" applyAlignment="1">
      <alignment vertical="center"/>
    </xf>
    <xf numFmtId="43" fontId="29" fillId="5" borderId="1" xfId="3" applyFont="1" applyFill="1" applyBorder="1" applyAlignment="1">
      <alignment horizontal="center" vertical="center"/>
    </xf>
    <xf numFmtId="1" fontId="29" fillId="5" borderId="1" xfId="3" applyNumberFormat="1" applyFont="1" applyFill="1" applyBorder="1" applyAlignment="1">
      <alignment horizontal="center" vertical="center"/>
    </xf>
    <xf numFmtId="0" fontId="29" fillId="5" borderId="1" xfId="0" applyFont="1" applyFill="1" applyBorder="1" applyAlignment="1">
      <alignment horizontal="center" vertical="center"/>
    </xf>
    <xf numFmtId="167" fontId="29" fillId="5" borderId="1" xfId="3" applyNumberFormat="1"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35" fillId="0" borderId="1" xfId="0" applyFont="1" applyBorder="1" applyAlignment="1">
      <alignment horizontal="center" vertical="center"/>
    </xf>
    <xf numFmtId="0" fontId="16" fillId="4" borderId="1" xfId="0" applyFont="1" applyFill="1" applyBorder="1" applyAlignment="1">
      <alignment horizontal="left" vertical="center" wrapText="1"/>
    </xf>
    <xf numFmtId="0" fontId="16" fillId="4" borderId="1" xfId="0" applyFont="1" applyFill="1" applyBorder="1" applyAlignment="1">
      <alignment horizontal="right" vertical="center"/>
    </xf>
    <xf numFmtId="3" fontId="35" fillId="5" borderId="1" xfId="0" applyNumberFormat="1" applyFont="1" applyFill="1" applyBorder="1" applyAlignment="1">
      <alignment vertical="center" wrapText="1"/>
    </xf>
    <xf numFmtId="0" fontId="35" fillId="0" borderId="1" xfId="0" applyFont="1" applyBorder="1" applyAlignment="1">
      <alignment horizontal="left" vertical="center" wrapText="1"/>
    </xf>
    <xf numFmtId="1" fontId="18" fillId="0" borderId="1" xfId="0" applyNumberFormat="1" applyFont="1" applyBorder="1" applyAlignment="1">
      <alignment vertical="center"/>
    </xf>
    <xf numFmtId="0" fontId="11" fillId="5" borderId="1" xfId="0" applyFont="1" applyFill="1" applyBorder="1" applyAlignment="1">
      <alignment vertical="center" wrapText="1"/>
    </xf>
    <xf numFmtId="0" fontId="11" fillId="2" borderId="1" xfId="0" applyFont="1" applyFill="1" applyBorder="1" applyAlignment="1">
      <alignment horizontal="right" vertical="center" wrapText="1"/>
    </xf>
    <xf numFmtId="3" fontId="11" fillId="2" borderId="1" xfId="0" applyNumberFormat="1" applyFont="1" applyFill="1" applyBorder="1" applyAlignment="1">
      <alignment vertical="center" wrapText="1"/>
    </xf>
    <xf numFmtId="9" fontId="11" fillId="2" borderId="1" xfId="0" applyNumberFormat="1" applyFont="1" applyFill="1" applyBorder="1" applyAlignment="1">
      <alignment vertical="center" wrapText="1"/>
    </xf>
    <xf numFmtId="0" fontId="11" fillId="2" borderId="1" xfId="0" applyFont="1" applyFill="1" applyBorder="1" applyAlignment="1">
      <alignment horizontal="right" wrapText="1"/>
    </xf>
    <xf numFmtId="0" fontId="11" fillId="5" borderId="1" xfId="0" applyFont="1" applyFill="1" applyBorder="1" applyAlignment="1">
      <alignment horizontal="right" wrapText="1"/>
    </xf>
    <xf numFmtId="3" fontId="11" fillId="5" borderId="1" xfId="0" applyNumberFormat="1" applyFont="1" applyFill="1" applyBorder="1" applyAlignment="1">
      <alignment vertical="center" wrapText="1"/>
    </xf>
    <xf numFmtId="9" fontId="11" fillId="5" borderId="1" xfId="0" applyNumberFormat="1" applyFont="1" applyFill="1" applyBorder="1" applyAlignment="1">
      <alignment vertical="center" wrapText="1"/>
    </xf>
    <xf numFmtId="0" fontId="16" fillId="0" borderId="0" xfId="0" applyFont="1" applyAlignment="1">
      <alignment vertical="top"/>
    </xf>
    <xf numFmtId="41" fontId="18" fillId="0" borderId="0" xfId="0" applyNumberFormat="1" applyFont="1"/>
    <xf numFmtId="10" fontId="0" fillId="0" borderId="0" xfId="0" applyNumberFormat="1"/>
    <xf numFmtId="1" fontId="16" fillId="0" borderId="1" xfId="3" applyNumberFormat="1" applyFont="1" applyFill="1" applyBorder="1" applyAlignment="1">
      <alignment horizontal="right" vertical="center"/>
    </xf>
    <xf numFmtId="9" fontId="16" fillId="0" borderId="1" xfId="3" applyNumberFormat="1" applyFont="1" applyFill="1" applyBorder="1" applyAlignment="1">
      <alignment horizontal="right" vertical="center"/>
    </xf>
    <xf numFmtId="9" fontId="16" fillId="0" borderId="1" xfId="3" applyNumberFormat="1" applyFont="1" applyBorder="1" applyAlignment="1">
      <alignment horizontal="right" vertical="center"/>
    </xf>
    <xf numFmtId="1" fontId="16" fillId="0" borderId="1" xfId="3" applyNumberFormat="1" applyFont="1" applyBorder="1" applyAlignment="1">
      <alignment horizontal="right" vertical="center"/>
    </xf>
    <xf numFmtId="2" fontId="16" fillId="0" borderId="1" xfId="3" applyNumberFormat="1" applyFont="1" applyBorder="1" applyAlignment="1">
      <alignment horizontal="right" vertical="center"/>
    </xf>
    <xf numFmtId="42" fontId="13" fillId="0" borderId="0" xfId="0" applyNumberFormat="1" applyFont="1"/>
    <xf numFmtId="2" fontId="16" fillId="0" borderId="1" xfId="3" applyNumberFormat="1" applyFont="1" applyFill="1" applyBorder="1" applyAlignment="1">
      <alignment horizontal="right" vertical="center"/>
    </xf>
    <xf numFmtId="1" fontId="16" fillId="0" borderId="1" xfId="0" applyNumberFormat="1" applyFont="1" applyBorder="1" applyAlignment="1">
      <alignment horizontal="right" vertical="center"/>
    </xf>
    <xf numFmtId="167" fontId="34" fillId="2" borderId="1" xfId="3" applyNumberFormat="1" applyFont="1" applyFill="1" applyBorder="1" applyAlignment="1">
      <alignment horizontal="center" textRotation="255"/>
    </xf>
    <xf numFmtId="167" fontId="16" fillId="2" borderId="1" xfId="3" applyNumberFormat="1" applyFont="1" applyFill="1" applyBorder="1" applyAlignment="1">
      <alignment horizontal="center" textRotation="255"/>
    </xf>
    <xf numFmtId="10" fontId="16" fillId="0" borderId="1" xfId="3" applyNumberFormat="1" applyFont="1" applyFill="1" applyBorder="1" applyAlignment="1">
      <alignment horizontal="right" vertical="center"/>
    </xf>
    <xf numFmtId="10" fontId="16" fillId="2" borderId="1" xfId="3" applyNumberFormat="1" applyFont="1" applyFill="1" applyBorder="1" applyAlignment="1">
      <alignment horizontal="center" textRotation="255"/>
    </xf>
    <xf numFmtId="10" fontId="16" fillId="2" borderId="1" xfId="3" applyNumberFormat="1" applyFont="1" applyFill="1" applyBorder="1" applyAlignment="1">
      <alignment horizontal="right" vertical="center"/>
    </xf>
    <xf numFmtId="9" fontId="16" fillId="2" borderId="1" xfId="3" applyNumberFormat="1" applyFont="1" applyFill="1" applyBorder="1" applyAlignment="1">
      <alignment horizontal="right" vertical="center"/>
    </xf>
    <xf numFmtId="0" fontId="35" fillId="5" borderId="1" xfId="0" applyFont="1" applyFill="1" applyBorder="1" applyAlignment="1">
      <alignment horizontal="center" vertical="center"/>
    </xf>
    <xf numFmtId="167" fontId="35" fillId="5" borderId="1" xfId="3" applyNumberFormat="1" applyFont="1" applyFill="1" applyBorder="1" applyAlignment="1">
      <alignment horizontal="center" vertical="center" wrapText="1"/>
    </xf>
    <xf numFmtId="10" fontId="35" fillId="5" borderId="1" xfId="3" applyNumberFormat="1" applyFont="1" applyFill="1" applyBorder="1" applyAlignment="1">
      <alignment horizontal="center" vertical="center" wrapText="1"/>
    </xf>
    <xf numFmtId="167" fontId="35" fillId="5" borderId="1" xfId="3" applyNumberFormat="1" applyFont="1" applyFill="1" applyBorder="1" applyAlignment="1">
      <alignment horizontal="center" vertical="center"/>
    </xf>
    <xf numFmtId="0" fontId="16" fillId="0" borderId="1" xfId="0" applyFont="1" applyBorder="1"/>
    <xf numFmtId="3" fontId="16" fillId="0" borderId="1" xfId="0" applyNumberFormat="1" applyFont="1" applyBorder="1" applyAlignment="1">
      <alignment horizontal="right"/>
    </xf>
    <xf numFmtId="0" fontId="25" fillId="0" borderId="0" xfId="0" applyFont="1" applyAlignment="1">
      <alignment vertical="center"/>
    </xf>
    <xf numFmtId="0" fontId="43" fillId="0" borderId="0" xfId="0" applyFont="1" applyAlignment="1">
      <alignment vertical="center"/>
    </xf>
    <xf numFmtId="0" fontId="15" fillId="0" borderId="1" xfId="0" applyFont="1" applyBorder="1"/>
    <xf numFmtId="0" fontId="11" fillId="0" borderId="0" xfId="0" applyFont="1" applyAlignment="1">
      <alignment horizontal="left" vertical="center"/>
    </xf>
    <xf numFmtId="0" fontId="11" fillId="6" borderId="1" xfId="0" applyFont="1" applyFill="1" applyBorder="1" applyAlignment="1">
      <alignment vertical="center"/>
    </xf>
    <xf numFmtId="43" fontId="15" fillId="6" borderId="1" xfId="3" applyFont="1" applyFill="1" applyBorder="1" applyAlignment="1">
      <alignment horizontal="right" vertical="center"/>
    </xf>
    <xf numFmtId="1" fontId="15" fillId="6" borderId="1" xfId="3" applyNumberFormat="1" applyFont="1" applyFill="1" applyBorder="1" applyAlignment="1">
      <alignment horizontal="right" vertical="center"/>
    </xf>
    <xf numFmtId="0" fontId="16" fillId="0" borderId="0" xfId="0" applyFont="1" applyAlignment="1">
      <alignment horizontal="left" vertical="center"/>
    </xf>
    <xf numFmtId="43" fontId="29" fillId="5" borderId="1" xfId="3" applyFont="1" applyFill="1" applyBorder="1" applyAlignment="1">
      <alignment wrapText="1"/>
    </xf>
    <xf numFmtId="37" fontId="29" fillId="5" borderId="1" xfId="3" applyNumberFormat="1" applyFont="1" applyFill="1" applyBorder="1" applyAlignment="1">
      <alignment horizontal="right" vertical="center"/>
    </xf>
    <xf numFmtId="44" fontId="29" fillId="5" borderId="1" xfId="3" applyNumberFormat="1" applyFont="1" applyFill="1" applyBorder="1" applyAlignment="1">
      <alignment horizontal="right" vertical="center"/>
    </xf>
    <xf numFmtId="8" fontId="29" fillId="5" borderId="1" xfId="3" applyNumberFormat="1" applyFont="1" applyFill="1" applyBorder="1" applyAlignment="1">
      <alignment horizontal="right" vertical="center"/>
    </xf>
    <xf numFmtId="43" fontId="33" fillId="5" borderId="1" xfId="3" applyFont="1" applyFill="1" applyBorder="1" applyAlignment="1">
      <alignment wrapText="1"/>
    </xf>
    <xf numFmtId="0" fontId="41" fillId="0" borderId="1" xfId="0" applyFont="1" applyBorder="1" applyAlignment="1">
      <alignment vertical="center" wrapText="1"/>
    </xf>
    <xf numFmtId="0" fontId="42" fillId="0" borderId="1" xfId="0" applyFont="1" applyBorder="1" applyAlignment="1">
      <alignment vertical="center" wrapText="1"/>
    </xf>
    <xf numFmtId="0" fontId="11" fillId="0" borderId="1" xfId="0" applyFont="1" applyBorder="1" applyAlignment="1">
      <alignment horizontal="left" vertical="center" wrapText="1"/>
    </xf>
    <xf numFmtId="8" fontId="15" fillId="0" borderId="1" xfId="0" applyNumberFormat="1" applyFont="1" applyBorder="1" applyAlignment="1">
      <alignment vertical="center" wrapText="1"/>
    </xf>
    <xf numFmtId="0" fontId="11" fillId="0" borderId="1" xfId="0" applyFont="1" applyBorder="1" applyAlignment="1">
      <alignment vertical="center"/>
    </xf>
    <xf numFmtId="1" fontId="29" fillId="2" borderId="1" xfId="3" applyNumberFormat="1" applyFont="1" applyFill="1" applyBorder="1" applyAlignment="1">
      <alignment horizontal="center" vertical="center" shrinkToFit="1"/>
    </xf>
    <xf numFmtId="1" fontId="30" fillId="2" borderId="1" xfId="3" applyNumberFormat="1" applyFont="1" applyFill="1" applyBorder="1" applyAlignment="1">
      <alignment horizontal="center" vertical="center" shrinkToFit="1"/>
    </xf>
    <xf numFmtId="0" fontId="11" fillId="2" borderId="1" xfId="3" applyNumberFormat="1" applyFont="1" applyFill="1" applyBorder="1" applyAlignment="1">
      <alignment vertical="center"/>
    </xf>
    <xf numFmtId="0" fontId="11" fillId="2" borderId="1" xfId="3" applyNumberFormat="1" applyFont="1" applyFill="1" applyBorder="1" applyAlignment="1">
      <alignment horizontal="left" vertical="center" wrapText="1"/>
    </xf>
    <xf numFmtId="0" fontId="11" fillId="2" borderId="1" xfId="3" applyNumberFormat="1" applyFont="1" applyFill="1" applyBorder="1" applyAlignment="1">
      <alignment horizontal="left" vertical="center"/>
    </xf>
    <xf numFmtId="0" fontId="11" fillId="5" borderId="1" xfId="0" applyFont="1" applyFill="1" applyBorder="1" applyAlignment="1">
      <alignment horizontal="left" vertical="center"/>
    </xf>
    <xf numFmtId="0" fontId="11" fillId="5" borderId="4" xfId="0" applyFont="1" applyFill="1" applyBorder="1" applyAlignment="1">
      <alignment horizontal="left" vertical="center"/>
    </xf>
    <xf numFmtId="3" fontId="15" fillId="0" borderId="1" xfId="0" applyNumberFormat="1" applyFont="1" applyBorder="1" applyAlignment="1">
      <alignment horizontal="left" vertical="center" wrapText="1"/>
    </xf>
    <xf numFmtId="0" fontId="45" fillId="0" borderId="1" xfId="0" applyFont="1" applyBorder="1" applyAlignment="1">
      <alignment horizontal="left" vertical="center" wrapText="1"/>
    </xf>
    <xf numFmtId="8" fontId="45" fillId="0" borderId="1" xfId="0" applyNumberFormat="1" applyFont="1" applyBorder="1" applyAlignment="1">
      <alignment horizontal="left" vertical="center" wrapText="1"/>
    </xf>
    <xf numFmtId="0" fontId="21" fillId="5" borderId="1" xfId="0" applyFont="1" applyFill="1" applyBorder="1" applyAlignment="1">
      <alignment horizontal="left" vertical="center"/>
    </xf>
    <xf numFmtId="0" fontId="18" fillId="0" borderId="1" xfId="0" applyFont="1" applyBorder="1" applyAlignment="1">
      <alignment horizontal="left" vertical="center" wrapText="1"/>
    </xf>
    <xf numFmtId="8" fontId="18" fillId="0" borderId="1" xfId="0" applyNumberFormat="1" applyFont="1" applyBorder="1" applyAlignment="1">
      <alignment horizontal="left" vertical="center" wrapText="1"/>
    </xf>
    <xf numFmtId="4" fontId="18" fillId="0" borderId="1" xfId="0" applyNumberFormat="1" applyFont="1" applyBorder="1" applyAlignment="1">
      <alignment horizontal="left" vertical="center" wrapText="1"/>
    </xf>
    <xf numFmtId="0" fontId="18" fillId="0" borderId="6" xfId="0" applyFont="1" applyBorder="1" applyAlignment="1">
      <alignment horizontal="left" vertical="center" wrapText="1"/>
    </xf>
    <xf numFmtId="0" fontId="18" fillId="0" borderId="6" xfId="0" applyFont="1" applyBorder="1" applyAlignment="1">
      <alignment horizontal="left" vertical="center"/>
    </xf>
    <xf numFmtId="8" fontId="18" fillId="0" borderId="6" xfId="0" applyNumberFormat="1" applyFont="1" applyBorder="1" applyAlignment="1">
      <alignment horizontal="left" vertical="center" wrapText="1"/>
    </xf>
    <xf numFmtId="0" fontId="21" fillId="0" borderId="1" xfId="0" applyFont="1" applyBorder="1" applyAlignment="1">
      <alignment horizontal="right" vertical="center" wrapText="1"/>
    </xf>
    <xf numFmtId="0" fontId="21" fillId="0" borderId="1" xfId="0" applyFont="1" applyBorder="1" applyAlignment="1">
      <alignment horizontal="left" vertical="center" wrapText="1"/>
    </xf>
    <xf numFmtId="8" fontId="21" fillId="0" borderId="1" xfId="0" applyNumberFormat="1" applyFont="1" applyBorder="1" applyAlignment="1">
      <alignment horizontal="left" vertical="center" wrapText="1"/>
    </xf>
    <xf numFmtId="0" fontId="45" fillId="5" borderId="1" xfId="0" applyFont="1" applyFill="1" applyBorder="1" applyAlignment="1">
      <alignment horizontal="left" vertical="center" wrapText="1"/>
    </xf>
    <xf numFmtId="0" fontId="45" fillId="0" borderId="0" xfId="0" applyFont="1" applyAlignment="1">
      <alignment vertical="center"/>
    </xf>
    <xf numFmtId="43" fontId="45" fillId="0" borderId="1" xfId="0" applyNumberFormat="1" applyFont="1" applyBorder="1" applyAlignment="1">
      <alignment horizontal="center" vertical="center" wrapText="1"/>
    </xf>
    <xf numFmtId="164" fontId="45" fillId="0" borderId="1" xfId="0" applyNumberFormat="1" applyFont="1" applyBorder="1" applyAlignment="1">
      <alignment horizontal="left" vertical="center" wrapText="1"/>
    </xf>
    <xf numFmtId="0" fontId="45" fillId="0" borderId="1" xfId="0" applyFont="1" applyBorder="1" applyAlignment="1">
      <alignment vertical="center" wrapText="1"/>
    </xf>
    <xf numFmtId="43" fontId="45" fillId="0" borderId="0" xfId="3" applyFont="1" applyAlignment="1">
      <alignment vertical="center"/>
    </xf>
    <xf numFmtId="43" fontId="45" fillId="0" borderId="0" xfId="0" applyNumberFormat="1" applyFont="1" applyAlignment="1">
      <alignment vertical="center"/>
    </xf>
    <xf numFmtId="165" fontId="45" fillId="0" borderId="1" xfId="0" applyNumberFormat="1" applyFont="1" applyBorder="1" applyAlignment="1">
      <alignment horizontal="left" vertical="center" wrapText="1"/>
    </xf>
    <xf numFmtId="6" fontId="45" fillId="0" borderId="1" xfId="0" applyNumberFormat="1" applyFont="1" applyBorder="1" applyAlignment="1">
      <alignment horizontal="left" vertical="center" wrapText="1"/>
    </xf>
    <xf numFmtId="43" fontId="45" fillId="0" borderId="1" xfId="0" applyNumberFormat="1" applyFont="1" applyBorder="1" applyAlignment="1">
      <alignment horizontal="left" vertical="center" wrapText="1"/>
    </xf>
    <xf numFmtId="166" fontId="45" fillId="0" borderId="1" xfId="1" applyNumberFormat="1" applyFont="1" applyFill="1" applyBorder="1" applyAlignment="1">
      <alignment horizontal="left" vertical="center" wrapText="1"/>
    </xf>
    <xf numFmtId="0" fontId="44" fillId="2" borderId="1" xfId="0" applyFont="1" applyFill="1" applyBorder="1" applyAlignment="1">
      <alignment horizontal="center" vertical="center"/>
    </xf>
    <xf numFmtId="0" fontId="46" fillId="2" borderId="1" xfId="0" applyFont="1" applyFill="1" applyBorder="1" applyAlignment="1">
      <alignment horizontal="center" vertical="center" wrapText="1"/>
    </xf>
    <xf numFmtId="0" fontId="29" fillId="2" borderId="1" xfId="2" applyFont="1" applyFill="1" applyBorder="1" applyAlignment="1">
      <alignment horizontal="center" vertical="center" wrapText="1"/>
    </xf>
    <xf numFmtId="0" fontId="18" fillId="0" borderId="0" xfId="0" applyFont="1" applyAlignment="1">
      <alignment horizontal="left" vertical="center"/>
    </xf>
    <xf numFmtId="0" fontId="18" fillId="0" borderId="1" xfId="0" applyFont="1" applyBorder="1"/>
    <xf numFmtId="0" fontId="18" fillId="0" borderId="1" xfId="0" applyFont="1" applyBorder="1" applyAlignment="1">
      <alignment horizontal="center"/>
    </xf>
    <xf numFmtId="166" fontId="16" fillId="0" borderId="1" xfId="0" applyNumberFormat="1" applyFont="1" applyBorder="1" applyAlignment="1">
      <alignment horizontal="left" vertical="center"/>
    </xf>
    <xf numFmtId="0" fontId="35" fillId="0" borderId="0" xfId="0" applyFont="1" applyAlignment="1">
      <alignment horizontal="center" vertical="center" wrapText="1"/>
    </xf>
    <xf numFmtId="6" fontId="15" fillId="0" borderId="1" xfId="0" applyNumberFormat="1" applyFont="1" applyBorder="1" applyAlignment="1">
      <alignment horizontal="center" vertical="center"/>
    </xf>
    <xf numFmtId="0" fontId="9" fillId="0" borderId="0" xfId="0" applyFont="1" applyAlignment="1">
      <alignment horizontal="left" vertical="center" wrapText="1"/>
    </xf>
    <xf numFmtId="41" fontId="11" fillId="2" borderId="1" xfId="0" applyNumberFormat="1" applyFont="1" applyFill="1" applyBorder="1" applyAlignment="1">
      <alignment horizontal="center" vertical="center"/>
    </xf>
    <xf numFmtId="0" fontId="16" fillId="0" borderId="0" xfId="0" applyFont="1" applyAlignment="1">
      <alignment horizontal="left" vertical="center" wrapText="1"/>
    </xf>
    <xf numFmtId="0" fontId="15" fillId="0" borderId="0" xfId="0" applyFont="1" applyAlignment="1">
      <alignment horizontal="left" vertical="top" wrapText="1"/>
    </xf>
    <xf numFmtId="0" fontId="31" fillId="0" borderId="0" xfId="0" applyFont="1" applyAlignment="1">
      <alignment horizontal="left" vertical="center" wrapText="1"/>
    </xf>
    <xf numFmtId="0" fontId="13" fillId="0" borderId="0" xfId="0" applyFont="1" applyAlignment="1">
      <alignment horizontal="left" vertical="center" wrapText="1"/>
    </xf>
    <xf numFmtId="0" fontId="16" fillId="0" borderId="1" xfId="0" applyFont="1" applyBorder="1" applyAlignment="1">
      <alignment horizontal="right" vertical="center"/>
    </xf>
    <xf numFmtId="0" fontId="11" fillId="0" borderId="1" xfId="0" applyFont="1" applyBorder="1" applyAlignment="1">
      <alignment horizontal="center" vertical="center"/>
    </xf>
    <xf numFmtId="3" fontId="16" fillId="0" borderId="1" xfId="0" applyNumberFormat="1" applyFont="1" applyBorder="1" applyAlignment="1">
      <alignment horizontal="right" vertical="center"/>
    </xf>
    <xf numFmtId="0" fontId="35" fillId="5" borderId="1" xfId="0" applyFont="1" applyFill="1" applyBorder="1" applyAlignment="1">
      <alignment horizontal="right" vertical="center"/>
    </xf>
    <xf numFmtId="3" fontId="35" fillId="5" borderId="1" xfId="0" applyNumberFormat="1" applyFont="1" applyFill="1" applyBorder="1" applyAlignment="1">
      <alignment horizontal="right" vertical="center"/>
    </xf>
    <xf numFmtId="0" fontId="35" fillId="0" borderId="1" xfId="0" applyFont="1" applyBorder="1" applyAlignment="1">
      <alignment horizontal="center" vertical="center"/>
    </xf>
    <xf numFmtId="0" fontId="16" fillId="4" borderId="1" xfId="0" applyFont="1" applyFill="1" applyBorder="1" applyAlignment="1">
      <alignment horizontal="right" vertical="center"/>
    </xf>
    <xf numFmtId="0" fontId="16" fillId="2" borderId="1" xfId="0" applyFont="1" applyFill="1" applyBorder="1" applyAlignment="1">
      <alignment horizontal="right" vertical="center"/>
    </xf>
    <xf numFmtId="3" fontId="16" fillId="4" borderId="1" xfId="0" applyNumberFormat="1" applyFont="1" applyFill="1" applyBorder="1" applyAlignment="1">
      <alignment horizontal="right" vertical="center"/>
    </xf>
    <xf numFmtId="3" fontId="16" fillId="2" borderId="1" xfId="0" applyNumberFormat="1" applyFont="1" applyFill="1" applyBorder="1" applyAlignment="1">
      <alignment horizontal="right" vertical="center"/>
    </xf>
    <xf numFmtId="0" fontId="22" fillId="4" borderId="0" xfId="0" applyFont="1" applyFill="1" applyAlignment="1">
      <alignment horizontal="right" vertical="center"/>
    </xf>
    <xf numFmtId="0" fontId="11" fillId="5" borderId="1" xfId="0" applyFont="1" applyFill="1" applyBorder="1" applyAlignment="1">
      <alignment horizontal="center" vertical="center" wrapText="1"/>
    </xf>
    <xf numFmtId="0" fontId="15" fillId="0" borderId="1" xfId="0" applyFont="1" applyBorder="1" applyAlignment="1">
      <alignment horizontal="left" vertical="center"/>
    </xf>
    <xf numFmtId="3"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8" fillId="0" borderId="1" xfId="0" applyFont="1" applyBorder="1" applyAlignment="1">
      <alignment horizontal="left"/>
    </xf>
    <xf numFmtId="3" fontId="15" fillId="0" borderId="1" xfId="0" applyNumberFormat="1" applyFont="1" applyBorder="1" applyAlignment="1">
      <alignment horizontal="center"/>
    </xf>
    <xf numFmtId="0" fontId="15" fillId="0" borderId="1" xfId="0" applyFont="1" applyBorder="1" applyAlignment="1">
      <alignment horizontal="center"/>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colors>
    <mruColors>
      <color rgb="FF3D69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OB%20Reports\Annual%20Report\2017\DSS%20and%20CIS%20-%20Appendix%20H%20and%20A%20MAST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OB%20Reports\Annual%20Report\2018\_MASTER%20Appendix%20A%20thru%20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 H original"/>
      <sheetName val="DSS"/>
      <sheetName val="E"/>
      <sheetName val="ListData"/>
    </sheetNames>
    <sheetDataSet>
      <sheetData sheetId="0" refreshError="1"/>
      <sheetData sheetId="1" refreshError="1"/>
      <sheetData sheetId="2" refreshError="1"/>
      <sheetData sheetId="3">
        <row r="2">
          <cell r="A2" t="str">
            <v>Diesel</v>
          </cell>
          <cell r="B2" t="str">
            <v>Consumer and Aerosol Coating Products</v>
          </cell>
        </row>
        <row r="3">
          <cell r="A3" t="str">
            <v>Stationary Sources</v>
          </cell>
          <cell r="B3" t="str">
            <v>Vehicles</v>
          </cell>
        </row>
        <row r="4">
          <cell r="A4" t="str">
            <v>Certifications</v>
          </cell>
          <cell r="B4" t="str">
            <v>Parts</v>
          </cell>
        </row>
        <row r="5">
          <cell r="A5" t="str">
            <v>Fuels</v>
          </cell>
          <cell r="B5" t="str">
            <v>Fuels Specifications</v>
          </cell>
        </row>
        <row r="6">
          <cell r="A6" t="str">
            <v>Mandatory Reporting Requirements</v>
          </cell>
          <cell r="B6" t="str">
            <v>Portable Fuel Containers</v>
          </cell>
        </row>
        <row r="7">
          <cell r="B7" t="str">
            <v>Asbestos</v>
          </cell>
        </row>
        <row r="8">
          <cell r="B8" t="str">
            <v>Refrigeration Management</v>
          </cell>
        </row>
        <row r="9">
          <cell r="B9" t="str">
            <v>Sulfur Hexafluoride - Gas Insulated Switchgear</v>
          </cell>
        </row>
        <row r="10">
          <cell r="B10" t="str">
            <v>Landfill Methane Control</v>
          </cell>
        </row>
        <row r="11">
          <cell r="B11" t="str">
            <v>Diesel Fleet</v>
          </cell>
        </row>
        <row r="12">
          <cell r="B12" t="str">
            <v>Ports and Marine</v>
          </cell>
        </row>
        <row r="13">
          <cell r="B13" t="str">
            <v>Railroad MOU</v>
          </cell>
        </row>
        <row r="14">
          <cell r="B14" t="str">
            <v>Dealers and Fleets Tampering</v>
          </cell>
        </row>
        <row r="15">
          <cell r="B15" t="str">
            <v>Off-Highway Recreational Vehicle Program</v>
          </cell>
        </row>
        <row r="16">
          <cell r="B16" t="str">
            <v>Recreational Marine Engines</v>
          </cell>
        </row>
        <row r="17">
          <cell r="B17" t="str">
            <v>Cargo Tanks</v>
          </cell>
        </row>
        <row r="18">
          <cell r="B18" t="str">
            <v>Indoor Air Cleaners</v>
          </cell>
        </row>
        <row r="19">
          <cell r="B19" t="str">
            <v>Consumer Products</v>
          </cell>
        </row>
        <row r="20">
          <cell r="B20" t="str">
            <v>Composite Wood</v>
          </cell>
        </row>
        <row r="21">
          <cell r="B21" t="str">
            <v>Mandatory Reporting Requirements</v>
          </cell>
        </row>
        <row r="22">
          <cell r="B22" t="str">
            <v>SF6 - General Restrictions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gine &amp; Parts"/>
      <sheetName val="Vehicle,Parts"/>
      <sheetName val="DPEB"/>
      <sheetName val="Port &amp; Marine"/>
      <sheetName val="FES"/>
      <sheetName val="Appendix H original"/>
      <sheetName val="will"/>
      <sheetName val="DSS"/>
      <sheetName val="CPES"/>
      <sheetName val="ListData"/>
      <sheetName val="Appendix A"/>
      <sheetName val="B-1"/>
      <sheetName val="B-2, B-3"/>
      <sheetName val="C"/>
      <sheetName val="D"/>
      <sheetName val="E"/>
      <sheetName val="F"/>
      <sheetName val="G"/>
      <sheetName val="H"/>
      <sheetName val="I"/>
      <sheetName val="I-7"/>
      <sheetName val="Running H"/>
      <sheetName val="H (for copy &amp; paste)"/>
    </sheetNames>
    <sheetDataSet>
      <sheetData sheetId="0"/>
      <sheetData sheetId="1"/>
      <sheetData sheetId="2"/>
      <sheetData sheetId="3"/>
      <sheetData sheetId="4"/>
      <sheetData sheetId="5"/>
      <sheetData sheetId="6"/>
      <sheetData sheetId="7"/>
      <sheetData sheetId="8"/>
      <sheetData sheetId="9">
        <row r="2">
          <cell r="A2" t="str">
            <v>Diesel</v>
          </cell>
          <cell r="B2" t="str">
            <v>Consumer and Aerosol Coating Products</v>
          </cell>
        </row>
        <row r="3">
          <cell r="A3" t="str">
            <v>Stationary Sources</v>
          </cell>
          <cell r="B3" t="str">
            <v>Vehicles</v>
          </cell>
        </row>
        <row r="4">
          <cell r="A4" t="str">
            <v>Certifications</v>
          </cell>
          <cell r="B4" t="str">
            <v>Engine</v>
          </cell>
        </row>
        <row r="5">
          <cell r="A5" t="str">
            <v>Fuels</v>
          </cell>
          <cell r="B5" t="str">
            <v>Parts</v>
          </cell>
        </row>
        <row r="6">
          <cell r="A6" t="str">
            <v>Mandatory Reporting Requirements</v>
          </cell>
          <cell r="B6" t="str">
            <v>Fuels Specifications</v>
          </cell>
        </row>
        <row r="7">
          <cell r="B7" t="str">
            <v>Low Carbon Fuel Standards</v>
          </cell>
        </row>
        <row r="8">
          <cell r="B8" t="str">
            <v>Portable Fuel Containers</v>
          </cell>
        </row>
        <row r="9">
          <cell r="B9" t="str">
            <v>Asbestos</v>
          </cell>
        </row>
        <row r="10">
          <cell r="B10" t="str">
            <v>Refrigeration Management</v>
          </cell>
        </row>
        <row r="11">
          <cell r="B11" t="str">
            <v>Sulfur Hexafluoride</v>
          </cell>
        </row>
        <row r="12">
          <cell r="B12" t="str">
            <v>Landfill Methane Control</v>
          </cell>
        </row>
        <row r="13">
          <cell r="B13" t="str">
            <v>Diesel Fleet</v>
          </cell>
        </row>
        <row r="14">
          <cell r="B14" t="str">
            <v>Ports and Marine</v>
          </cell>
        </row>
        <row r="15">
          <cell r="B15" t="str">
            <v>Railroad MOU</v>
          </cell>
        </row>
        <row r="16">
          <cell r="B16" t="str">
            <v>Dealers and Fleets Tampering</v>
          </cell>
        </row>
        <row r="17">
          <cell r="B17" t="str">
            <v>Off-Highway Recreational Vehicle Program</v>
          </cell>
        </row>
        <row r="18">
          <cell r="B18" t="str">
            <v>Recreational Marine Engines</v>
          </cell>
        </row>
        <row r="19">
          <cell r="B19" t="str">
            <v>Cargo Tanks</v>
          </cell>
        </row>
        <row r="20">
          <cell r="B20" t="str">
            <v>Indoor Air Cleaners</v>
          </cell>
        </row>
        <row r="21">
          <cell r="B21" t="str">
            <v>Consumer Products</v>
          </cell>
        </row>
        <row r="22">
          <cell r="B22" t="str">
            <v>Composite Wood</v>
          </cell>
        </row>
        <row r="23">
          <cell r="B23" t="str">
            <v>Mandatory Reporting Requirements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9B95F-2B09-4BCF-BF08-40DC4F1AF089}">
  <sheetPr>
    <tabColor theme="8" tint="0.39997558519241921"/>
  </sheetPr>
  <dimension ref="A2:E6"/>
  <sheetViews>
    <sheetView showGridLines="0" tabSelected="1" view="pageLayout" zoomScaleNormal="100" workbookViewId="0">
      <selection activeCell="A2" sqref="A2"/>
    </sheetView>
  </sheetViews>
  <sheetFormatPr defaultRowHeight="14.4" x14ac:dyDescent="0.3"/>
  <cols>
    <col min="1" max="1" width="24.6640625" bestFit="1" customWidth="1"/>
    <col min="2" max="2" width="18.44140625" customWidth="1"/>
    <col min="3" max="3" width="14.5546875" bestFit="1" customWidth="1"/>
    <col min="4" max="4" width="14.88671875" bestFit="1" customWidth="1"/>
    <col min="5" max="5" width="16.88671875" customWidth="1"/>
  </cols>
  <sheetData>
    <row r="2" spans="1:5" ht="54" customHeight="1" x14ac:dyDescent="0.3">
      <c r="A2" s="53" t="s">
        <v>0</v>
      </c>
      <c r="B2" s="54" t="s">
        <v>648</v>
      </c>
      <c r="C2" s="54" t="s">
        <v>24</v>
      </c>
      <c r="D2" s="54" t="s">
        <v>25</v>
      </c>
      <c r="E2" s="54" t="s">
        <v>23</v>
      </c>
    </row>
    <row r="3" spans="1:5" ht="26.4" x14ac:dyDescent="0.3">
      <c r="A3" s="55" t="s">
        <v>633</v>
      </c>
      <c r="B3" s="56">
        <v>98</v>
      </c>
      <c r="C3" s="57">
        <v>2100000</v>
      </c>
      <c r="D3" s="57">
        <v>17537388.399999999</v>
      </c>
      <c r="E3" s="57">
        <v>19637388.399999999</v>
      </c>
    </row>
    <row r="4" spans="1:5" x14ac:dyDescent="0.3">
      <c r="A4" s="58" t="s">
        <v>634</v>
      </c>
      <c r="B4" s="56">
        <v>794</v>
      </c>
      <c r="C4" s="59">
        <v>0</v>
      </c>
      <c r="D4" s="59">
        <v>392350</v>
      </c>
      <c r="E4" s="59">
        <v>392350</v>
      </c>
    </row>
    <row r="5" spans="1:5" ht="26.4" x14ac:dyDescent="0.3">
      <c r="A5" s="55" t="s">
        <v>635</v>
      </c>
      <c r="B5" s="56">
        <v>7405</v>
      </c>
      <c r="C5" s="59">
        <v>0</v>
      </c>
      <c r="D5" s="57">
        <v>1474750</v>
      </c>
      <c r="E5" s="57">
        <v>1474750</v>
      </c>
    </row>
    <row r="6" spans="1:5" x14ac:dyDescent="0.3">
      <c r="A6" s="60" t="s">
        <v>37</v>
      </c>
      <c r="B6" s="61">
        <v>8297</v>
      </c>
      <c r="C6" s="62">
        <v>2100000</v>
      </c>
      <c r="D6" s="62">
        <v>19404488.399999999</v>
      </c>
      <c r="E6" s="62">
        <v>21504488.399999999</v>
      </c>
    </row>
  </sheetData>
  <pageMargins left="0.7" right="0.7" top="0.75" bottom="0.75" header="0.3" footer="0.3"/>
  <pageSetup orientation="portrait" r:id="rId1"/>
  <headerFooter>
    <oddHeader xml:space="preserve">&amp;C&amp;"Arial,Bold"&amp;16&amp;K000000 2022 Enforcement Summary&amp;"Arial,Regular"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F5D6B-316F-478B-9CE2-F6BEE481B955}">
  <sheetPr codeName="Sheet22">
    <tabColor theme="8" tint="0.39997558519241921"/>
    <pageSetUpPr fitToPage="1"/>
  </sheetPr>
  <dimension ref="A2:C34"/>
  <sheetViews>
    <sheetView showGridLines="0" view="pageLayout" topLeftCell="A3" zoomScale="110" zoomScaleNormal="100" zoomScalePageLayoutView="110" workbookViewId="0">
      <selection activeCell="D7" sqref="D7"/>
    </sheetView>
  </sheetViews>
  <sheetFormatPr defaultColWidth="9.109375" defaultRowHeight="14.4" x14ac:dyDescent="0.3"/>
  <cols>
    <col min="1" max="1" width="36.33203125" style="1" customWidth="1"/>
    <col min="2" max="2" width="10.5546875" style="32" customWidth="1"/>
    <col min="3" max="3" width="11.5546875" style="1" bestFit="1" customWidth="1"/>
    <col min="4" max="16384" width="9.109375" style="1"/>
  </cols>
  <sheetData>
    <row r="2" spans="1:3" x14ac:dyDescent="0.3">
      <c r="A2" s="188" t="s">
        <v>0</v>
      </c>
      <c r="B2" s="189" t="s">
        <v>546</v>
      </c>
    </row>
    <row r="3" spans="1:3" x14ac:dyDescent="0.3">
      <c r="A3" s="253" t="s">
        <v>143</v>
      </c>
      <c r="B3" s="249"/>
    </row>
    <row r="4" spans="1:3" x14ac:dyDescent="0.3">
      <c r="A4" s="180" t="s">
        <v>144</v>
      </c>
      <c r="B4" s="181">
        <v>119</v>
      </c>
    </row>
    <row r="5" spans="1:3" x14ac:dyDescent="0.3">
      <c r="A5" s="182" t="s">
        <v>145</v>
      </c>
      <c r="B5" s="183">
        <v>6</v>
      </c>
    </row>
    <row r="6" spans="1:3" x14ac:dyDescent="0.3">
      <c r="A6" s="182" t="s">
        <v>146</v>
      </c>
      <c r="B6" s="183">
        <v>118</v>
      </c>
    </row>
    <row r="7" spans="1:3" x14ac:dyDescent="0.3">
      <c r="A7" s="180" t="s">
        <v>147</v>
      </c>
      <c r="B7" s="183">
        <v>33</v>
      </c>
    </row>
    <row r="8" spans="1:3" x14ac:dyDescent="0.3">
      <c r="A8" s="180" t="s">
        <v>148</v>
      </c>
      <c r="B8" s="183">
        <v>1</v>
      </c>
      <c r="C8" s="5"/>
    </row>
    <row r="9" spans="1:3" x14ac:dyDescent="0.3">
      <c r="A9" s="253" t="s">
        <v>582</v>
      </c>
      <c r="B9" s="250"/>
    </row>
    <row r="10" spans="1:3" x14ac:dyDescent="0.3">
      <c r="A10" s="166" t="s">
        <v>693</v>
      </c>
      <c r="B10" s="177">
        <v>23</v>
      </c>
    </row>
    <row r="11" spans="1:3" x14ac:dyDescent="0.3">
      <c r="A11" s="166" t="s">
        <v>695</v>
      </c>
      <c r="B11" s="177">
        <v>16</v>
      </c>
      <c r="C11" s="5"/>
    </row>
    <row r="12" spans="1:3" x14ac:dyDescent="0.3">
      <c r="A12" s="166" t="s">
        <v>149</v>
      </c>
      <c r="B12" s="177">
        <v>13</v>
      </c>
    </row>
    <row r="13" spans="1:3" ht="22.8" x14ac:dyDescent="0.3">
      <c r="A13" s="166" t="s">
        <v>157</v>
      </c>
      <c r="B13" s="177">
        <v>4</v>
      </c>
    </row>
    <row r="14" spans="1:3" x14ac:dyDescent="0.3">
      <c r="A14" s="253" t="s">
        <v>150</v>
      </c>
      <c r="B14" s="249"/>
    </row>
    <row r="15" spans="1:3" x14ac:dyDescent="0.3">
      <c r="A15" s="166" t="s">
        <v>39</v>
      </c>
      <c r="B15" s="170">
        <v>28</v>
      </c>
    </row>
    <row r="16" spans="1:3" x14ac:dyDescent="0.3">
      <c r="A16" s="166" t="s">
        <v>158</v>
      </c>
      <c r="B16" s="170">
        <v>126</v>
      </c>
    </row>
    <row r="17" spans="1:2" x14ac:dyDescent="0.3">
      <c r="A17" s="166" t="s">
        <v>696</v>
      </c>
      <c r="B17" s="170">
        <v>92</v>
      </c>
    </row>
    <row r="18" spans="1:2" x14ac:dyDescent="0.3">
      <c r="A18" s="251" t="s">
        <v>547</v>
      </c>
      <c r="B18" s="250"/>
    </row>
    <row r="19" spans="1:2" x14ac:dyDescent="0.3">
      <c r="A19" s="166" t="s">
        <v>158</v>
      </c>
      <c r="B19" s="170">
        <v>1</v>
      </c>
    </row>
    <row r="20" spans="1:2" x14ac:dyDescent="0.3">
      <c r="A20" s="166" t="s">
        <v>149</v>
      </c>
      <c r="B20" s="170">
        <v>0</v>
      </c>
    </row>
    <row r="21" spans="1:2" x14ac:dyDescent="0.3">
      <c r="A21" s="34" t="s">
        <v>159</v>
      </c>
      <c r="B21" s="170">
        <v>1</v>
      </c>
    </row>
    <row r="22" spans="1:2" x14ac:dyDescent="0.3">
      <c r="A22" s="253" t="s">
        <v>625</v>
      </c>
      <c r="B22" s="250"/>
    </row>
    <row r="23" spans="1:2" x14ac:dyDescent="0.3">
      <c r="A23" s="166" t="s">
        <v>158</v>
      </c>
      <c r="B23" s="170">
        <v>2</v>
      </c>
    </row>
    <row r="24" spans="1:2" x14ac:dyDescent="0.3">
      <c r="A24" s="166" t="s">
        <v>149</v>
      </c>
      <c r="B24" s="170">
        <v>2</v>
      </c>
    </row>
    <row r="25" spans="1:2" ht="24" x14ac:dyDescent="0.3">
      <c r="A25" s="252" t="s">
        <v>151</v>
      </c>
      <c r="B25" s="250"/>
    </row>
    <row r="26" spans="1:2" ht="24.6" x14ac:dyDescent="0.3">
      <c r="A26" s="166" t="s">
        <v>697</v>
      </c>
      <c r="B26" s="170">
        <v>4</v>
      </c>
    </row>
    <row r="27" spans="1:2" ht="24.6" x14ac:dyDescent="0.3">
      <c r="A27" s="166" t="s">
        <v>698</v>
      </c>
      <c r="B27" s="177" t="s">
        <v>501</v>
      </c>
    </row>
    <row r="28" spans="1:2" x14ac:dyDescent="0.3">
      <c r="A28" s="178"/>
      <c r="B28" s="179"/>
    </row>
    <row r="29" spans="1:2" x14ac:dyDescent="0.3">
      <c r="A29" s="187" t="s">
        <v>694</v>
      </c>
      <c r="B29" s="27"/>
    </row>
    <row r="30" spans="1:2" x14ac:dyDescent="0.3">
      <c r="A30" s="187" t="s">
        <v>699</v>
      </c>
      <c r="B30" s="27"/>
    </row>
    <row r="31" spans="1:2" x14ac:dyDescent="0.3">
      <c r="A31" s="187" t="s">
        <v>700</v>
      </c>
      <c r="B31" s="27"/>
    </row>
    <row r="32" spans="1:2" x14ac:dyDescent="0.3">
      <c r="A32" s="187" t="s">
        <v>701</v>
      </c>
      <c r="B32" s="27"/>
    </row>
    <row r="33" spans="1:2" x14ac:dyDescent="0.3">
      <c r="A33" s="187" t="s">
        <v>702</v>
      </c>
      <c r="B33" s="27"/>
    </row>
    <row r="34" spans="1:2" x14ac:dyDescent="0.3">
      <c r="A34" s="187" t="s">
        <v>703</v>
      </c>
      <c r="B34" s="27"/>
    </row>
  </sheetData>
  <pageMargins left="0.7" right="0.7" top="0.91666666666666696" bottom="0.75" header="0.3" footer="0.3"/>
  <pageSetup scale="79" fitToHeight="0" orientation="portrait" r:id="rId1"/>
  <headerFooter>
    <oddHeader>&amp;C&amp;"Arial,Bold"&amp;16&amp;K000000 2022 Stationary Source Enforcement Support Statistics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0A23C-4416-4702-8ABF-644FCCE81A65}">
  <sheetPr>
    <tabColor theme="8" tint="0.39997558519241921"/>
    <pageSetUpPr fitToPage="1"/>
  </sheetPr>
  <dimension ref="A2:E25"/>
  <sheetViews>
    <sheetView showGridLines="0" view="pageLayout" zoomScaleNormal="100" workbookViewId="0">
      <selection activeCell="D22" sqref="D22"/>
    </sheetView>
  </sheetViews>
  <sheetFormatPr defaultColWidth="9.109375" defaultRowHeight="14.4" x14ac:dyDescent="0.3"/>
  <cols>
    <col min="1" max="1" width="34.33203125" customWidth="1"/>
    <col min="2" max="2" width="12.5546875" bestFit="1" customWidth="1"/>
    <col min="3" max="3" width="11.109375" bestFit="1" customWidth="1"/>
    <col min="4" max="4" width="11" bestFit="1" customWidth="1"/>
    <col min="5" max="5" width="10.109375" customWidth="1"/>
    <col min="6" max="6" width="9.6640625" bestFit="1" customWidth="1"/>
    <col min="7" max="7" width="9.5546875" bestFit="1" customWidth="1"/>
  </cols>
  <sheetData>
    <row r="2" spans="1:5" x14ac:dyDescent="0.3">
      <c r="A2" s="28"/>
    </row>
    <row r="3" spans="1:5" x14ac:dyDescent="0.3">
      <c r="A3" s="190" t="s">
        <v>0</v>
      </c>
      <c r="B3" s="191" t="s">
        <v>152</v>
      </c>
      <c r="C3" s="191" t="s">
        <v>153</v>
      </c>
      <c r="D3" s="191" t="s">
        <v>154</v>
      </c>
    </row>
    <row r="4" spans="1:5" x14ac:dyDescent="0.3">
      <c r="A4" s="235" t="s">
        <v>713</v>
      </c>
      <c r="B4" s="236"/>
      <c r="C4" s="236"/>
      <c r="D4" s="236"/>
    </row>
    <row r="5" spans="1:5" x14ac:dyDescent="0.3">
      <c r="A5" s="184" t="s">
        <v>705</v>
      </c>
      <c r="B5" s="185">
        <v>1</v>
      </c>
      <c r="C5" s="185">
        <v>1</v>
      </c>
      <c r="D5" s="186">
        <v>0</v>
      </c>
    </row>
    <row r="6" spans="1:5" x14ac:dyDescent="0.3">
      <c r="A6" s="184" t="s">
        <v>707</v>
      </c>
      <c r="B6" s="185">
        <v>3</v>
      </c>
      <c r="C6" s="186">
        <v>0</v>
      </c>
      <c r="D6" s="186">
        <v>0</v>
      </c>
    </row>
    <row r="7" spans="1:5" x14ac:dyDescent="0.3">
      <c r="A7" s="184" t="s">
        <v>155</v>
      </c>
      <c r="B7" s="185">
        <v>14</v>
      </c>
      <c r="C7" s="186">
        <v>1</v>
      </c>
      <c r="D7" s="185">
        <v>7</v>
      </c>
    </row>
    <row r="8" spans="1:5" x14ac:dyDescent="0.3">
      <c r="A8" s="184" t="s">
        <v>710</v>
      </c>
      <c r="B8" s="185">
        <v>5</v>
      </c>
      <c r="C8" s="186">
        <v>1</v>
      </c>
      <c r="D8" s="185">
        <v>1</v>
      </c>
    </row>
    <row r="9" spans="1:5" x14ac:dyDescent="0.3">
      <c r="A9" s="235" t="s">
        <v>714</v>
      </c>
      <c r="B9" s="237"/>
      <c r="C9" s="237"/>
      <c r="D9" s="237"/>
    </row>
    <row r="10" spans="1:5" x14ac:dyDescent="0.3">
      <c r="A10" s="34" t="s">
        <v>507</v>
      </c>
      <c r="B10" s="185">
        <v>2</v>
      </c>
      <c r="C10" s="185">
        <v>14</v>
      </c>
      <c r="D10" s="186">
        <v>5</v>
      </c>
    </row>
    <row r="11" spans="1:5" x14ac:dyDescent="0.3">
      <c r="A11" s="184" t="s">
        <v>156</v>
      </c>
      <c r="B11" s="185">
        <v>2</v>
      </c>
      <c r="C11" s="185" t="s">
        <v>584</v>
      </c>
      <c r="D11" s="186">
        <v>9</v>
      </c>
    </row>
    <row r="12" spans="1:5" x14ac:dyDescent="0.3">
      <c r="A12" s="34" t="s">
        <v>155</v>
      </c>
      <c r="B12" s="185">
        <v>6</v>
      </c>
      <c r="C12" s="186">
        <v>49</v>
      </c>
      <c r="D12" s="185">
        <v>18</v>
      </c>
    </row>
    <row r="13" spans="1:5" x14ac:dyDescent="0.3">
      <c r="A13" s="29"/>
      <c r="B13" s="30"/>
      <c r="C13" s="31"/>
      <c r="D13" s="30"/>
    </row>
    <row r="14" spans="1:5" x14ac:dyDescent="0.3">
      <c r="A14" s="159" t="s">
        <v>704</v>
      </c>
    </row>
    <row r="15" spans="1:5" x14ac:dyDescent="0.3">
      <c r="A15" s="159" t="s">
        <v>706</v>
      </c>
      <c r="B15" s="8"/>
      <c r="C15" s="8"/>
      <c r="D15" s="8"/>
      <c r="E15" s="8"/>
    </row>
    <row r="16" spans="1:5" ht="18" customHeight="1" x14ac:dyDescent="0.3">
      <c r="A16" s="159" t="s">
        <v>708</v>
      </c>
      <c r="B16" s="8"/>
      <c r="C16" s="8"/>
      <c r="D16" s="8"/>
      <c r="E16" s="8"/>
    </row>
    <row r="17" spans="1:5" x14ac:dyDescent="0.3">
      <c r="A17" s="127" t="s">
        <v>709</v>
      </c>
      <c r="B17" s="8"/>
      <c r="C17" s="8"/>
      <c r="D17" s="8"/>
      <c r="E17" s="8"/>
    </row>
    <row r="18" spans="1:5" x14ac:dyDescent="0.3">
      <c r="A18" s="127" t="s">
        <v>711</v>
      </c>
      <c r="B18" s="8"/>
      <c r="C18" s="8"/>
      <c r="D18" s="8"/>
      <c r="E18" s="8"/>
    </row>
    <row r="19" spans="1:5" x14ac:dyDescent="0.3">
      <c r="A19" s="127" t="s">
        <v>712</v>
      </c>
      <c r="B19" s="8"/>
      <c r="C19" s="8"/>
      <c r="D19" s="8"/>
      <c r="E19" s="8"/>
    </row>
    <row r="20" spans="1:5" ht="28.2" customHeight="1" x14ac:dyDescent="0.3">
      <c r="A20" s="8"/>
      <c r="B20" s="8"/>
      <c r="C20" s="8"/>
      <c r="D20" s="8"/>
      <c r="E20" s="8"/>
    </row>
    <row r="21" spans="1:5" ht="28.2" customHeight="1" x14ac:dyDescent="0.3">
      <c r="A21" s="8"/>
      <c r="B21" s="8"/>
      <c r="C21" s="8"/>
      <c r="D21" s="8"/>
      <c r="E21" s="8"/>
    </row>
    <row r="22" spans="1:5" ht="30.6" customHeight="1" x14ac:dyDescent="0.3">
      <c r="A22" s="8"/>
      <c r="B22" s="8"/>
      <c r="C22" s="8"/>
      <c r="D22" s="8"/>
      <c r="E22" s="8"/>
    </row>
    <row r="23" spans="1:5" ht="24" customHeight="1" x14ac:dyDescent="0.3">
      <c r="A23" s="8"/>
      <c r="B23" s="8"/>
      <c r="C23" s="8"/>
      <c r="D23" s="8"/>
      <c r="E23" s="8"/>
    </row>
    <row r="24" spans="1:5" ht="34.200000000000003" customHeight="1" x14ac:dyDescent="0.3"/>
    <row r="25" spans="1:5" ht="24" customHeight="1" x14ac:dyDescent="0.3"/>
  </sheetData>
  <pageMargins left="0.7" right="0.7" top="0.82343750000000004" bottom="0.75" header="0.3" footer="0.3"/>
  <pageSetup orientation="portrait" r:id="rId1"/>
  <headerFooter>
    <oddHeader>&amp;C&amp;"Arial,Bold"&amp;16&amp;K000000 2022 Stationary Source Inspections in EDVS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E51AE-0A74-41F2-941C-7306D3FAD21B}">
  <sheetPr codeName="Sheet26">
    <tabColor theme="8" tint="0.39997558519241921"/>
  </sheetPr>
  <dimension ref="A1:J46"/>
  <sheetViews>
    <sheetView showGridLines="0" view="pageLayout" zoomScaleNormal="106" workbookViewId="0"/>
  </sheetViews>
  <sheetFormatPr defaultColWidth="9.109375" defaultRowHeight="11.4" x14ac:dyDescent="0.2"/>
  <cols>
    <col min="1" max="1" width="51.6640625" style="14" customWidth="1"/>
    <col min="2" max="6" width="9.109375" style="14" customWidth="1"/>
    <col min="7" max="16384" width="9.109375" style="14"/>
  </cols>
  <sheetData>
    <row r="1" spans="1:10" ht="15" customHeight="1" x14ac:dyDescent="0.2">
      <c r="A1" s="6" t="s">
        <v>160</v>
      </c>
      <c r="B1" s="6"/>
      <c r="C1" s="6"/>
      <c r="D1" s="6"/>
      <c r="E1" s="6"/>
      <c r="F1" s="23"/>
      <c r="G1" s="24"/>
      <c r="H1" s="24"/>
      <c r="I1" s="23"/>
      <c r="J1" s="23"/>
    </row>
    <row r="2" spans="1:10" ht="12" x14ac:dyDescent="0.2">
      <c r="A2" s="139" t="s">
        <v>161</v>
      </c>
      <c r="B2" s="296" t="s">
        <v>162</v>
      </c>
      <c r="C2" s="296"/>
      <c r="D2" s="296" t="s">
        <v>163</v>
      </c>
      <c r="E2" s="296"/>
      <c r="F2" s="23"/>
      <c r="G2" s="24"/>
      <c r="H2" s="24"/>
      <c r="I2" s="25"/>
      <c r="J2" s="25"/>
    </row>
    <row r="3" spans="1:10" ht="15" customHeight="1" x14ac:dyDescent="0.2">
      <c r="A3" s="86" t="s">
        <v>164</v>
      </c>
      <c r="B3" s="295">
        <v>12</v>
      </c>
      <c r="C3" s="295"/>
      <c r="D3" s="297">
        <v>1207</v>
      </c>
      <c r="E3" s="295"/>
    </row>
    <row r="4" spans="1:10" ht="21.75" customHeight="1" x14ac:dyDescent="0.2">
      <c r="A4" s="86" t="s">
        <v>586</v>
      </c>
      <c r="B4" s="295">
        <v>13</v>
      </c>
      <c r="C4" s="295"/>
      <c r="D4" s="295">
        <v>569</v>
      </c>
      <c r="E4" s="295"/>
    </row>
    <row r="5" spans="1:10" ht="15" customHeight="1" x14ac:dyDescent="0.2">
      <c r="A5" s="86" t="s">
        <v>165</v>
      </c>
      <c r="B5" s="295">
        <v>44</v>
      </c>
      <c r="C5" s="295"/>
      <c r="D5" s="297">
        <v>1163</v>
      </c>
      <c r="E5" s="295"/>
    </row>
    <row r="6" spans="1:10" ht="15" customHeight="1" x14ac:dyDescent="0.2">
      <c r="A6" s="86" t="s">
        <v>166</v>
      </c>
      <c r="B6" s="295">
        <v>7</v>
      </c>
      <c r="C6" s="295"/>
      <c r="D6" s="295">
        <v>194</v>
      </c>
      <c r="E6" s="295"/>
    </row>
    <row r="7" spans="1:10" x14ac:dyDescent="0.2">
      <c r="A7" s="128" t="s">
        <v>167</v>
      </c>
      <c r="B7" s="298">
        <f>SUM(B3:C6)</f>
        <v>76</v>
      </c>
      <c r="C7" s="298"/>
      <c r="D7" s="299">
        <f>SUM(D3:E6)</f>
        <v>3133</v>
      </c>
      <c r="E7" s="299"/>
    </row>
    <row r="8" spans="1:10" ht="12" x14ac:dyDescent="0.2">
      <c r="A8" s="192"/>
      <c r="B8" s="193"/>
      <c r="C8" s="193"/>
      <c r="D8" s="193"/>
      <c r="E8" s="193"/>
    </row>
    <row r="9" spans="1:10" ht="15" customHeight="1" x14ac:dyDescent="0.2">
      <c r="A9" s="6" t="s">
        <v>168</v>
      </c>
      <c r="B9" s="159"/>
      <c r="C9" s="159"/>
      <c r="D9" s="159"/>
      <c r="E9" s="159"/>
    </row>
    <row r="10" spans="1:10" ht="15" customHeight="1" x14ac:dyDescent="0.2">
      <c r="A10" s="139" t="s">
        <v>169</v>
      </c>
      <c r="B10" s="194" t="s">
        <v>170</v>
      </c>
      <c r="C10" s="194" t="s">
        <v>90</v>
      </c>
      <c r="D10" s="194" t="s">
        <v>171</v>
      </c>
      <c r="E10" s="194" t="s">
        <v>43</v>
      </c>
    </row>
    <row r="11" spans="1:10" ht="14.4" customHeight="1" x14ac:dyDescent="0.2">
      <c r="A11" s="195" t="s">
        <v>172</v>
      </c>
      <c r="B11" s="196">
        <v>19</v>
      </c>
      <c r="C11" s="196">
        <v>12</v>
      </c>
      <c r="D11" s="160">
        <v>9</v>
      </c>
      <c r="E11" s="196">
        <v>40</v>
      </c>
    </row>
    <row r="12" spans="1:10" ht="14.4" customHeight="1" x14ac:dyDescent="0.2">
      <c r="A12" s="86" t="s">
        <v>173</v>
      </c>
      <c r="B12" s="90">
        <v>56</v>
      </c>
      <c r="C12" s="90">
        <v>10</v>
      </c>
      <c r="D12" s="160">
        <v>6</v>
      </c>
      <c r="E12" s="90">
        <v>72</v>
      </c>
    </row>
    <row r="13" spans="1:10" ht="14.4" customHeight="1" x14ac:dyDescent="0.2">
      <c r="A13" s="195" t="s">
        <v>174</v>
      </c>
      <c r="B13" s="196">
        <v>15</v>
      </c>
      <c r="C13" s="196">
        <v>2</v>
      </c>
      <c r="D13" s="160">
        <v>117</v>
      </c>
      <c r="E13" s="196">
        <v>134</v>
      </c>
    </row>
    <row r="14" spans="1:10" ht="14.4" customHeight="1" x14ac:dyDescent="0.2">
      <c r="A14" s="195" t="s">
        <v>175</v>
      </c>
      <c r="B14" s="196">
        <v>19</v>
      </c>
      <c r="C14" s="196">
        <v>1</v>
      </c>
      <c r="D14" s="160">
        <v>0</v>
      </c>
      <c r="E14" s="196">
        <v>20</v>
      </c>
    </row>
    <row r="15" spans="1:10" ht="14.4" customHeight="1" x14ac:dyDescent="0.2">
      <c r="A15" s="86" t="s">
        <v>176</v>
      </c>
      <c r="B15" s="196">
        <v>1</v>
      </c>
      <c r="C15" s="196">
        <v>1</v>
      </c>
      <c r="D15" s="160">
        <v>9</v>
      </c>
      <c r="E15" s="196">
        <v>11</v>
      </c>
    </row>
    <row r="16" spans="1:10" ht="14.4" customHeight="1" x14ac:dyDescent="0.2">
      <c r="A16" s="86" t="s">
        <v>177</v>
      </c>
      <c r="B16" s="196">
        <v>2</v>
      </c>
      <c r="C16" s="196">
        <v>4</v>
      </c>
      <c r="D16" s="160">
        <v>39</v>
      </c>
      <c r="E16" s="196">
        <v>45</v>
      </c>
    </row>
    <row r="17" spans="1:5" ht="20.399999999999999" x14ac:dyDescent="0.2">
      <c r="A17" s="195" t="s">
        <v>178</v>
      </c>
      <c r="B17" s="196">
        <v>12</v>
      </c>
      <c r="C17" s="196">
        <v>1</v>
      </c>
      <c r="D17" s="160">
        <v>2</v>
      </c>
      <c r="E17" s="196">
        <v>15</v>
      </c>
    </row>
    <row r="18" spans="1:5" ht="14.4" customHeight="1" x14ac:dyDescent="0.2">
      <c r="A18" s="195" t="s">
        <v>179</v>
      </c>
      <c r="B18" s="196">
        <v>7</v>
      </c>
      <c r="C18" s="196">
        <v>3</v>
      </c>
      <c r="D18" s="160">
        <v>2</v>
      </c>
      <c r="E18" s="196">
        <v>12</v>
      </c>
    </row>
    <row r="19" spans="1:5" ht="14.4" customHeight="1" x14ac:dyDescent="0.2">
      <c r="A19" s="195" t="s">
        <v>180</v>
      </c>
      <c r="B19" s="196">
        <v>65</v>
      </c>
      <c r="C19" s="196">
        <v>4</v>
      </c>
      <c r="D19" s="160">
        <v>94</v>
      </c>
      <c r="E19" s="196">
        <v>163</v>
      </c>
    </row>
    <row r="20" spans="1:5" ht="14.4" customHeight="1" x14ac:dyDescent="0.2">
      <c r="A20" s="195" t="s">
        <v>181</v>
      </c>
      <c r="B20" s="196">
        <v>48</v>
      </c>
      <c r="C20" s="196">
        <v>3</v>
      </c>
      <c r="D20" s="160">
        <f>E20-SUM(B20:C20)</f>
        <v>573</v>
      </c>
      <c r="E20" s="196">
        <v>624</v>
      </c>
    </row>
    <row r="21" spans="1:5" ht="14.4" customHeight="1" x14ac:dyDescent="0.2">
      <c r="A21" s="195" t="s">
        <v>182</v>
      </c>
      <c r="B21" s="196">
        <v>3</v>
      </c>
      <c r="C21" s="196">
        <v>3</v>
      </c>
      <c r="D21" s="160">
        <f>E21-SUM(B21:C21)</f>
        <v>2</v>
      </c>
      <c r="E21" s="196">
        <v>8</v>
      </c>
    </row>
    <row r="22" spans="1:5" ht="14.4" customHeight="1" x14ac:dyDescent="0.2">
      <c r="A22" s="86" t="s">
        <v>183</v>
      </c>
      <c r="B22" s="90">
        <v>46</v>
      </c>
      <c r="C22" s="90">
        <v>9</v>
      </c>
      <c r="D22" s="160">
        <f>E22-SUM(B22:C22)</f>
        <v>8</v>
      </c>
      <c r="E22" s="90">
        <v>63</v>
      </c>
    </row>
    <row r="23" spans="1:5" ht="14.4" customHeight="1" x14ac:dyDescent="0.2">
      <c r="A23" s="128" t="s">
        <v>184</v>
      </c>
      <c r="B23" s="106">
        <f>SUM(B11:B22)</f>
        <v>293</v>
      </c>
      <c r="C23" s="106">
        <f>SUM(C11:C22)</f>
        <v>53</v>
      </c>
      <c r="D23" s="197">
        <f>SUM(D11:D22)</f>
        <v>861</v>
      </c>
      <c r="E23" s="197">
        <f>SUM(E11:E22)</f>
        <v>1207</v>
      </c>
    </row>
    <row r="24" spans="1:5" x14ac:dyDescent="0.2">
      <c r="A24" s="159" t="s">
        <v>185</v>
      </c>
      <c r="B24" s="111"/>
      <c r="C24" s="111"/>
      <c r="D24" s="111"/>
      <c r="E24" s="111"/>
    </row>
    <row r="25" spans="1:5" x14ac:dyDescent="0.2">
      <c r="A25" s="125"/>
      <c r="B25" s="125"/>
      <c r="C25" s="125"/>
      <c r="D25" s="125"/>
      <c r="E25" s="125"/>
    </row>
    <row r="26" spans="1:5" ht="13.65" customHeight="1" x14ac:dyDescent="0.2">
      <c r="A26" s="6" t="s">
        <v>186</v>
      </c>
      <c r="B26" s="111"/>
      <c r="C26" s="111"/>
      <c r="D26" s="111"/>
      <c r="E26" s="111"/>
    </row>
    <row r="27" spans="1:5" ht="13.65" customHeight="1" x14ac:dyDescent="0.2">
      <c r="A27" s="194" t="s">
        <v>169</v>
      </c>
      <c r="B27" s="300" t="s">
        <v>162</v>
      </c>
      <c r="C27" s="300"/>
      <c r="D27" s="300" t="s">
        <v>163</v>
      </c>
      <c r="E27" s="300"/>
    </row>
    <row r="28" spans="1:5" ht="13.65" customHeight="1" x14ac:dyDescent="0.2">
      <c r="A28" s="86" t="s">
        <v>187</v>
      </c>
      <c r="B28" s="301">
        <v>1</v>
      </c>
      <c r="C28" s="301"/>
      <c r="D28" s="301">
        <v>27</v>
      </c>
      <c r="E28" s="301"/>
    </row>
    <row r="29" spans="1:5" ht="13.65" customHeight="1" x14ac:dyDescent="0.2">
      <c r="A29" s="86" t="s">
        <v>188</v>
      </c>
      <c r="B29" s="301">
        <v>8</v>
      </c>
      <c r="C29" s="301"/>
      <c r="D29" s="301">
        <v>256</v>
      </c>
      <c r="E29" s="301"/>
    </row>
    <row r="30" spans="1:5" ht="13.65" customHeight="1" x14ac:dyDescent="0.2">
      <c r="A30" s="86" t="s">
        <v>505</v>
      </c>
      <c r="B30" s="295">
        <v>1</v>
      </c>
      <c r="C30" s="295"/>
      <c r="D30" s="295">
        <v>64</v>
      </c>
      <c r="E30" s="295"/>
    </row>
    <row r="31" spans="1:5" ht="13.65" customHeight="1" x14ac:dyDescent="0.2">
      <c r="A31" s="86" t="s">
        <v>506</v>
      </c>
      <c r="B31" s="295">
        <v>1</v>
      </c>
      <c r="C31" s="295"/>
      <c r="D31" s="295">
        <v>150</v>
      </c>
      <c r="E31" s="295"/>
    </row>
    <row r="32" spans="1:5" ht="13.65" customHeight="1" x14ac:dyDescent="0.2">
      <c r="A32" s="86" t="s">
        <v>189</v>
      </c>
      <c r="B32" s="301">
        <v>2</v>
      </c>
      <c r="C32" s="301"/>
      <c r="D32" s="301">
        <v>72</v>
      </c>
      <c r="E32" s="301"/>
    </row>
    <row r="33" spans="1:5" ht="13.65" customHeight="1" x14ac:dyDescent="0.2">
      <c r="A33" s="198" t="s">
        <v>190</v>
      </c>
      <c r="B33" s="302">
        <f>SUM(B28:C32)</f>
        <v>13</v>
      </c>
      <c r="C33" s="302"/>
      <c r="D33" s="302">
        <f>SUM(D28:E32)</f>
        <v>569</v>
      </c>
      <c r="E33" s="302"/>
    </row>
    <row r="34" spans="1:5" ht="13.65" customHeight="1" x14ac:dyDescent="0.2">
      <c r="A34" s="86" t="s">
        <v>191</v>
      </c>
      <c r="B34" s="301">
        <v>8</v>
      </c>
      <c r="C34" s="301"/>
      <c r="D34" s="303">
        <v>157</v>
      </c>
      <c r="E34" s="303"/>
    </row>
    <row r="35" spans="1:5" ht="13.65" customHeight="1" x14ac:dyDescent="0.2">
      <c r="A35" s="86" t="s">
        <v>192</v>
      </c>
      <c r="B35" s="301">
        <v>30</v>
      </c>
      <c r="C35" s="301"/>
      <c r="D35" s="303">
        <v>939</v>
      </c>
      <c r="E35" s="303"/>
    </row>
    <row r="36" spans="1:5" ht="13.65" customHeight="1" x14ac:dyDescent="0.2">
      <c r="A36" s="86" t="s">
        <v>193</v>
      </c>
      <c r="B36" s="301">
        <v>6</v>
      </c>
      <c r="C36" s="301"/>
      <c r="D36" s="303">
        <v>67</v>
      </c>
      <c r="E36" s="303"/>
    </row>
    <row r="37" spans="1:5" ht="13.65" customHeight="1" x14ac:dyDescent="0.2">
      <c r="A37" s="198" t="s">
        <v>194</v>
      </c>
      <c r="B37" s="302">
        <f>SUM(B34:C36)</f>
        <v>44</v>
      </c>
      <c r="C37" s="302"/>
      <c r="D37" s="304">
        <f>SUM(D34:E36)</f>
        <v>1163</v>
      </c>
      <c r="E37" s="304"/>
    </row>
    <row r="38" spans="1:5" ht="15" customHeight="1" x14ac:dyDescent="0.2">
      <c r="A38" s="128" t="s">
        <v>548</v>
      </c>
      <c r="B38" s="298">
        <f>SUM(B33,B37)</f>
        <v>57</v>
      </c>
      <c r="C38" s="298"/>
      <c r="D38" s="299">
        <f>SUM(D33,D37)</f>
        <v>1732</v>
      </c>
      <c r="E38" s="299"/>
    </row>
    <row r="39" spans="1:5" ht="15" customHeight="1" x14ac:dyDescent="0.2">
      <c r="A39" s="26"/>
      <c r="B39" s="305"/>
      <c r="C39" s="305"/>
      <c r="D39" s="305"/>
      <c r="E39" s="305"/>
    </row>
    <row r="40" spans="1:5" x14ac:dyDescent="0.2">
      <c r="A40" s="26"/>
      <c r="B40" s="305"/>
      <c r="C40" s="305"/>
      <c r="D40" s="305"/>
      <c r="E40" s="305"/>
    </row>
    <row r="41" spans="1:5" ht="15" customHeight="1" x14ac:dyDescent="0.2">
      <c r="A41" s="26"/>
      <c r="B41" s="305"/>
      <c r="C41" s="305"/>
      <c r="D41" s="305"/>
      <c r="E41" s="305"/>
    </row>
    <row r="42" spans="1:5" ht="15" customHeight="1" x14ac:dyDescent="0.2">
      <c r="A42" s="26"/>
      <c r="B42" s="305"/>
      <c r="C42" s="305"/>
      <c r="D42" s="305"/>
      <c r="E42" s="305"/>
    </row>
    <row r="43" spans="1:5" x14ac:dyDescent="0.2">
      <c r="A43" s="15"/>
      <c r="B43" s="15"/>
      <c r="C43" s="15"/>
      <c r="D43" s="15"/>
      <c r="E43" s="15"/>
    </row>
    <row r="44" spans="1:5" x14ac:dyDescent="0.2">
      <c r="A44" s="15"/>
      <c r="B44" s="15"/>
      <c r="C44" s="15"/>
      <c r="D44" s="15"/>
      <c r="E44" s="15"/>
    </row>
    <row r="45" spans="1:5" ht="15" customHeight="1" x14ac:dyDescent="0.2">
      <c r="A45" s="15"/>
      <c r="B45" s="15"/>
      <c r="C45" s="15"/>
      <c r="D45" s="15"/>
      <c r="E45" s="15"/>
    </row>
    <row r="46" spans="1:5" x14ac:dyDescent="0.2">
      <c r="A46" s="15"/>
      <c r="B46" s="15"/>
      <c r="C46" s="15"/>
      <c r="D46" s="15"/>
      <c r="E46" s="15"/>
    </row>
  </sheetData>
  <mergeCells count="44">
    <mergeCell ref="B42:C42"/>
    <mergeCell ref="D42:E42"/>
    <mergeCell ref="B39:C39"/>
    <mergeCell ref="D39:E39"/>
    <mergeCell ref="B40:C40"/>
    <mergeCell ref="D40:E40"/>
    <mergeCell ref="B41:C41"/>
    <mergeCell ref="D41:E41"/>
    <mergeCell ref="B36:C36"/>
    <mergeCell ref="D36:E36"/>
    <mergeCell ref="B37:C37"/>
    <mergeCell ref="D37:E37"/>
    <mergeCell ref="B38:C38"/>
    <mergeCell ref="D38:E38"/>
    <mergeCell ref="B33:C33"/>
    <mergeCell ref="D33:E33"/>
    <mergeCell ref="B34:C34"/>
    <mergeCell ref="D34:E34"/>
    <mergeCell ref="B35:C35"/>
    <mergeCell ref="D35:E35"/>
    <mergeCell ref="B30:C30"/>
    <mergeCell ref="D30:E30"/>
    <mergeCell ref="B31:C31"/>
    <mergeCell ref="D31:E31"/>
    <mergeCell ref="B32:C32"/>
    <mergeCell ref="D32:E32"/>
    <mergeCell ref="B27:C27"/>
    <mergeCell ref="D27:E27"/>
    <mergeCell ref="B28:C28"/>
    <mergeCell ref="D28:E28"/>
    <mergeCell ref="B29:C29"/>
    <mergeCell ref="D29:E29"/>
    <mergeCell ref="B5:C5"/>
    <mergeCell ref="D5:E5"/>
    <mergeCell ref="B6:C6"/>
    <mergeCell ref="D6:E6"/>
    <mergeCell ref="B7:C7"/>
    <mergeCell ref="D7:E7"/>
    <mergeCell ref="B4:C4"/>
    <mergeCell ref="D4:E4"/>
    <mergeCell ref="B2:C2"/>
    <mergeCell ref="D2:E2"/>
    <mergeCell ref="B3:C3"/>
    <mergeCell ref="D3:E3"/>
  </mergeCells>
  <pageMargins left="0.7" right="0.7" top="0.91666666666666663" bottom="0.75" header="0.3" footer="0.3"/>
  <pageSetup orientation="portrait" r:id="rId1"/>
  <headerFooter>
    <oddHeader>&amp;C&amp;"Arial,Bold"&amp;16&amp;K000000 2022 Training Program Statistics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909F1-6DEF-42E6-AC09-7C3606400709}">
  <sheetPr codeName="Sheet21">
    <tabColor theme="8" tint="0.39997558519241921"/>
  </sheetPr>
  <dimension ref="A1:D16"/>
  <sheetViews>
    <sheetView showGridLines="0" view="pageLayout" zoomScaleNormal="100" workbookViewId="0">
      <selection activeCell="F4" sqref="F4"/>
    </sheetView>
  </sheetViews>
  <sheetFormatPr defaultColWidth="8.88671875" defaultRowHeight="14.4" x14ac:dyDescent="0.3"/>
  <cols>
    <col min="1" max="1" width="25.6640625" customWidth="1"/>
    <col min="2" max="2" width="18.33203125" customWidth="1"/>
    <col min="3" max="3" width="11.44140625" customWidth="1"/>
    <col min="4" max="4" width="14.6640625" bestFit="1" customWidth="1"/>
  </cols>
  <sheetData>
    <row r="1" spans="1:4" x14ac:dyDescent="0.3">
      <c r="A1" s="259" t="s">
        <v>195</v>
      </c>
      <c r="B1" s="259" t="s">
        <v>217</v>
      </c>
      <c r="C1" s="259" t="s">
        <v>106</v>
      </c>
      <c r="D1" s="259" t="s">
        <v>218</v>
      </c>
    </row>
    <row r="2" spans="1:4" ht="22.8" x14ac:dyDescent="0.3">
      <c r="A2" s="260" t="s">
        <v>219</v>
      </c>
      <c r="B2" s="260" t="s">
        <v>220</v>
      </c>
      <c r="C2" s="260" t="s">
        <v>221</v>
      </c>
      <c r="D2" s="261">
        <v>79077.31</v>
      </c>
    </row>
    <row r="3" spans="1:4" ht="22.8" x14ac:dyDescent="0.3">
      <c r="A3" s="260" t="s">
        <v>222</v>
      </c>
      <c r="B3" s="260" t="s">
        <v>220</v>
      </c>
      <c r="C3" s="260" t="s">
        <v>223</v>
      </c>
      <c r="D3" s="261">
        <v>37500</v>
      </c>
    </row>
    <row r="4" spans="1:4" ht="45.6" x14ac:dyDescent="0.3">
      <c r="A4" s="260" t="s">
        <v>224</v>
      </c>
      <c r="B4" s="260" t="s">
        <v>225</v>
      </c>
      <c r="C4" s="260" t="s">
        <v>226</v>
      </c>
      <c r="D4" s="261">
        <v>3774200</v>
      </c>
    </row>
    <row r="5" spans="1:4" x14ac:dyDescent="0.3">
      <c r="A5" s="260" t="s">
        <v>227</v>
      </c>
      <c r="B5" s="260" t="s">
        <v>228</v>
      </c>
      <c r="C5" s="260" t="s">
        <v>209</v>
      </c>
      <c r="D5" s="261">
        <v>26631</v>
      </c>
    </row>
    <row r="6" spans="1:4" ht="22.8" x14ac:dyDescent="0.3">
      <c r="A6" s="260" t="s">
        <v>229</v>
      </c>
      <c r="B6" s="260" t="s">
        <v>228</v>
      </c>
      <c r="C6" s="260" t="s">
        <v>209</v>
      </c>
      <c r="D6" s="262">
        <v>21400</v>
      </c>
    </row>
    <row r="7" spans="1:4" ht="91.2" x14ac:dyDescent="0.3">
      <c r="A7" s="260" t="s">
        <v>230</v>
      </c>
      <c r="B7" s="260" t="s">
        <v>231</v>
      </c>
      <c r="C7" s="260" t="s">
        <v>232</v>
      </c>
      <c r="D7" s="261">
        <v>171000</v>
      </c>
    </row>
    <row r="8" spans="1:4" ht="34.200000000000003" x14ac:dyDescent="0.3">
      <c r="A8" s="260" t="s">
        <v>233</v>
      </c>
      <c r="B8" s="260" t="s">
        <v>234</v>
      </c>
      <c r="C8" s="260" t="s">
        <v>235</v>
      </c>
      <c r="D8" s="261">
        <v>69160.63</v>
      </c>
    </row>
    <row r="9" spans="1:4" ht="22.8" x14ac:dyDescent="0.3">
      <c r="A9" s="260" t="s">
        <v>236</v>
      </c>
      <c r="B9" s="260" t="s">
        <v>234</v>
      </c>
      <c r="C9" s="260" t="s">
        <v>237</v>
      </c>
      <c r="D9" s="261">
        <v>40777.54</v>
      </c>
    </row>
    <row r="10" spans="1:4" ht="34.200000000000003" x14ac:dyDescent="0.3">
      <c r="A10" s="260" t="s">
        <v>238</v>
      </c>
      <c r="B10" s="260" t="s">
        <v>234</v>
      </c>
      <c r="C10" s="260" t="s">
        <v>239</v>
      </c>
      <c r="D10" s="261">
        <v>449379.1</v>
      </c>
    </row>
    <row r="11" spans="1:4" ht="34.200000000000003" x14ac:dyDescent="0.3">
      <c r="A11" s="260" t="s">
        <v>240</v>
      </c>
      <c r="B11" s="260" t="s">
        <v>241</v>
      </c>
      <c r="C11" s="260" t="s">
        <v>242</v>
      </c>
      <c r="D11" s="261">
        <v>13622.5</v>
      </c>
    </row>
    <row r="12" spans="1:4" ht="22.8" x14ac:dyDescent="0.3">
      <c r="A12" s="260" t="s">
        <v>243</v>
      </c>
      <c r="B12" s="260" t="s">
        <v>244</v>
      </c>
      <c r="C12" s="260" t="s">
        <v>245</v>
      </c>
      <c r="D12" s="261">
        <v>248250</v>
      </c>
    </row>
    <row r="13" spans="1:4" ht="22.8" x14ac:dyDescent="0.3">
      <c r="A13" s="260" t="s">
        <v>246</v>
      </c>
      <c r="B13" s="260" t="s">
        <v>247</v>
      </c>
      <c r="C13" s="260" t="s">
        <v>248</v>
      </c>
      <c r="D13" s="261">
        <v>149200</v>
      </c>
    </row>
    <row r="14" spans="1:4" ht="22.8" x14ac:dyDescent="0.3">
      <c r="A14" s="263" t="s">
        <v>249</v>
      </c>
      <c r="B14" s="264" t="s">
        <v>250</v>
      </c>
      <c r="C14" s="263" t="s">
        <v>251</v>
      </c>
      <c r="D14" s="265">
        <v>166800</v>
      </c>
    </row>
    <row r="15" spans="1:4" ht="34.200000000000003" x14ac:dyDescent="0.3">
      <c r="A15" s="263" t="s">
        <v>252</v>
      </c>
      <c r="B15" s="263" t="s">
        <v>253</v>
      </c>
      <c r="C15" s="263" t="s">
        <v>239</v>
      </c>
      <c r="D15" s="265">
        <v>2503117.4</v>
      </c>
    </row>
    <row r="16" spans="1:4" x14ac:dyDescent="0.3">
      <c r="A16" s="266" t="s">
        <v>254</v>
      </c>
      <c r="B16" s="267"/>
      <c r="C16" s="267"/>
      <c r="D16" s="268">
        <f>SUM(D2:D15)</f>
        <v>7750115.4799999986</v>
      </c>
    </row>
  </sheetData>
  <pageMargins left="0.7" right="0.7" top="0.87906249999999997" bottom="0.75" header="0.3" footer="0.3"/>
  <pageSetup scale="97" orientation="portrait" r:id="rId1"/>
  <headerFooter>
    <oddHeader>&amp;C&amp;"Arial,Bold"&amp;16&amp;K000000 2022 Cal/EPA Supplemental Environmental Projects Funded</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8" tint="0.39997558519241921"/>
  </sheetPr>
  <dimension ref="A1:C8"/>
  <sheetViews>
    <sheetView showGridLines="0" view="pageLayout" zoomScaleNormal="100" workbookViewId="0">
      <selection activeCell="A2" sqref="A2"/>
    </sheetView>
  </sheetViews>
  <sheetFormatPr defaultRowHeight="14.4" x14ac:dyDescent="0.3"/>
  <cols>
    <col min="1" max="1" width="25.6640625" customWidth="1"/>
    <col min="2" max="2" width="18.33203125" customWidth="1"/>
    <col min="3" max="3" width="46.6640625" customWidth="1"/>
  </cols>
  <sheetData>
    <row r="1" spans="1:3" x14ac:dyDescent="0.3">
      <c r="A1" s="254" t="s">
        <v>195</v>
      </c>
      <c r="B1" s="255" t="s">
        <v>106</v>
      </c>
      <c r="C1" s="254" t="s">
        <v>196</v>
      </c>
    </row>
    <row r="2" spans="1:3" ht="182.4" x14ac:dyDescent="0.3">
      <c r="A2" s="34" t="s">
        <v>197</v>
      </c>
      <c r="B2" s="34" t="s">
        <v>198</v>
      </c>
      <c r="C2" s="34" t="s">
        <v>199</v>
      </c>
    </row>
    <row r="3" spans="1:3" ht="182.4" x14ac:dyDescent="0.3">
      <c r="A3" s="34" t="s">
        <v>200</v>
      </c>
      <c r="B3" s="34" t="s">
        <v>201</v>
      </c>
      <c r="C3" s="34" t="s">
        <v>202</v>
      </c>
    </row>
    <row r="4" spans="1:3" ht="68.400000000000006" x14ac:dyDescent="0.3">
      <c r="A4" s="34" t="s">
        <v>203</v>
      </c>
      <c r="B4" s="34" t="s">
        <v>204</v>
      </c>
      <c r="C4" s="256" t="s">
        <v>205</v>
      </c>
    </row>
    <row r="5" spans="1:3" ht="68.400000000000006" x14ac:dyDescent="0.3">
      <c r="A5" s="34" t="s">
        <v>206</v>
      </c>
      <c r="B5" s="34" t="s">
        <v>204</v>
      </c>
      <c r="C5" s="34" t="s">
        <v>207</v>
      </c>
    </row>
    <row r="6" spans="1:3" ht="68.400000000000006" x14ac:dyDescent="0.3">
      <c r="A6" s="34" t="s">
        <v>208</v>
      </c>
      <c r="B6" s="34" t="s">
        <v>209</v>
      </c>
      <c r="C6" s="34" t="s">
        <v>210</v>
      </c>
    </row>
    <row r="7" spans="1:3" ht="148.19999999999999" x14ac:dyDescent="0.3">
      <c r="A7" s="34" t="s">
        <v>211</v>
      </c>
      <c r="B7" s="34" t="s">
        <v>212</v>
      </c>
      <c r="C7" s="34" t="s">
        <v>213</v>
      </c>
    </row>
    <row r="8" spans="1:3" ht="91.2" x14ac:dyDescent="0.3">
      <c r="A8" s="34" t="s">
        <v>214</v>
      </c>
      <c r="B8" s="34" t="s">
        <v>215</v>
      </c>
      <c r="C8" s="34" t="s">
        <v>216</v>
      </c>
    </row>
  </sheetData>
  <pageMargins left="0.7" right="0.7" top="0.87906249999999997" bottom="0.75" header="0.3" footer="0.3"/>
  <pageSetup scale="97" orientation="portrait" r:id="rId1"/>
  <headerFooter>
    <oddHeader>&amp;C&amp;"Arial,Bold"&amp;16&amp;K000000 2022 Cal/EPA Eligible Supplemental Environmental Projects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E506C-CC87-4918-8D7F-1B1331BD9B96}">
  <sheetPr>
    <tabColor theme="8" tint="0.39997558519241921"/>
  </sheetPr>
  <dimension ref="A1:O99"/>
  <sheetViews>
    <sheetView zoomScaleNormal="100" workbookViewId="0">
      <pane ySplit="1" topLeftCell="A2" activePane="bottomLeft" state="frozen"/>
      <selection pane="bottomLeft" activeCell="I6" sqref="I6"/>
    </sheetView>
  </sheetViews>
  <sheetFormatPr defaultColWidth="22.6640625" defaultRowHeight="13.2" x14ac:dyDescent="0.3"/>
  <cols>
    <col min="1" max="1" width="22.6640625" style="270"/>
    <col min="2" max="2" width="26.88671875" style="270" bestFit="1" customWidth="1"/>
    <col min="3" max="4" width="22.6640625" style="270"/>
    <col min="5" max="5" width="13.88671875" style="270" bestFit="1" customWidth="1"/>
    <col min="6" max="6" width="12.44140625" style="270" bestFit="1" customWidth="1"/>
    <col min="7" max="7" width="17.88671875" style="270" bestFit="1" customWidth="1"/>
    <col min="8" max="8" width="14.109375" style="270" bestFit="1" customWidth="1"/>
    <col min="9" max="16384" width="22.6640625" style="270"/>
  </cols>
  <sheetData>
    <row r="1" spans="1:15" x14ac:dyDescent="0.3">
      <c r="A1" s="269" t="s">
        <v>0</v>
      </c>
      <c r="B1" s="269" t="s">
        <v>1</v>
      </c>
      <c r="C1" s="269" t="s">
        <v>2</v>
      </c>
      <c r="D1" s="269" t="s">
        <v>255</v>
      </c>
      <c r="E1" s="269" t="s">
        <v>256</v>
      </c>
      <c r="F1" s="269" t="s">
        <v>257</v>
      </c>
      <c r="G1" s="269" t="s">
        <v>258</v>
      </c>
      <c r="H1" s="269" t="s">
        <v>259</v>
      </c>
    </row>
    <row r="2" spans="1:15" ht="39.6" x14ac:dyDescent="0.3">
      <c r="A2" s="257" t="s">
        <v>8</v>
      </c>
      <c r="B2" s="257" t="s">
        <v>12</v>
      </c>
      <c r="C2" s="257" t="s">
        <v>7</v>
      </c>
      <c r="D2" s="257" t="s">
        <v>297</v>
      </c>
      <c r="E2" s="271">
        <v>0</v>
      </c>
      <c r="F2" s="272">
        <v>11000</v>
      </c>
      <c r="G2" s="272">
        <v>11000</v>
      </c>
      <c r="H2" s="273" t="s">
        <v>314</v>
      </c>
      <c r="K2" s="274"/>
      <c r="L2" s="274"/>
      <c r="M2" s="274"/>
      <c r="N2" s="274"/>
      <c r="O2" s="275"/>
    </row>
    <row r="3" spans="1:15" ht="39.6" x14ac:dyDescent="0.3">
      <c r="A3" s="257" t="s">
        <v>8</v>
      </c>
      <c r="B3" s="257" t="s">
        <v>12</v>
      </c>
      <c r="C3" s="257" t="s">
        <v>298</v>
      </c>
      <c r="D3" s="257" t="s">
        <v>299</v>
      </c>
      <c r="E3" s="271">
        <v>0</v>
      </c>
      <c r="F3" s="272">
        <v>11000</v>
      </c>
      <c r="G3" s="272">
        <v>11000</v>
      </c>
      <c r="H3" s="273" t="s">
        <v>314</v>
      </c>
    </row>
    <row r="4" spans="1:15" ht="39.6" x14ac:dyDescent="0.3">
      <c r="A4" s="257" t="s">
        <v>8</v>
      </c>
      <c r="B4" s="257" t="s">
        <v>12</v>
      </c>
      <c r="C4" s="257" t="s">
        <v>300</v>
      </c>
      <c r="D4" s="257" t="s">
        <v>301</v>
      </c>
      <c r="E4" s="271">
        <v>0</v>
      </c>
      <c r="F4" s="272">
        <v>2000</v>
      </c>
      <c r="G4" s="272">
        <v>2000</v>
      </c>
      <c r="H4" s="273" t="s">
        <v>314</v>
      </c>
    </row>
    <row r="5" spans="1:15" ht="39.6" x14ac:dyDescent="0.3">
      <c r="A5" s="257" t="s">
        <v>8</v>
      </c>
      <c r="B5" s="257" t="s">
        <v>12</v>
      </c>
      <c r="C5" s="257" t="s">
        <v>302</v>
      </c>
      <c r="D5" s="257" t="s">
        <v>303</v>
      </c>
      <c r="E5" s="271">
        <v>0</v>
      </c>
      <c r="F5" s="272">
        <v>1000</v>
      </c>
      <c r="G5" s="272">
        <v>1000</v>
      </c>
      <c r="H5" s="273" t="s">
        <v>314</v>
      </c>
    </row>
    <row r="6" spans="1:15" ht="39.6" x14ac:dyDescent="0.3">
      <c r="A6" s="257" t="s">
        <v>8</v>
      </c>
      <c r="B6" s="257" t="s">
        <v>12</v>
      </c>
      <c r="C6" s="257" t="s">
        <v>304</v>
      </c>
      <c r="D6" s="257" t="s">
        <v>305</v>
      </c>
      <c r="E6" s="273" t="s">
        <v>314</v>
      </c>
      <c r="F6" s="272">
        <v>1000</v>
      </c>
      <c r="G6" s="272">
        <v>1000</v>
      </c>
      <c r="H6" s="273" t="s">
        <v>314</v>
      </c>
      <c r="M6" s="275"/>
    </row>
    <row r="7" spans="1:15" ht="39.6" x14ac:dyDescent="0.3">
      <c r="A7" s="257" t="s">
        <v>8</v>
      </c>
      <c r="B7" s="257" t="s">
        <v>12</v>
      </c>
      <c r="C7" s="257" t="s">
        <v>306</v>
      </c>
      <c r="D7" s="257" t="s">
        <v>307</v>
      </c>
      <c r="E7" s="273" t="s">
        <v>314</v>
      </c>
      <c r="F7" s="272">
        <v>2475</v>
      </c>
      <c r="G7" s="272">
        <v>2475</v>
      </c>
      <c r="H7" s="273" t="s">
        <v>314</v>
      </c>
    </row>
    <row r="8" spans="1:15" ht="26.4" x14ac:dyDescent="0.3">
      <c r="A8" s="257" t="s">
        <v>8</v>
      </c>
      <c r="B8" s="257" t="s">
        <v>14</v>
      </c>
      <c r="C8" s="257" t="s">
        <v>279</v>
      </c>
      <c r="D8" s="257" t="s">
        <v>280</v>
      </c>
      <c r="E8" s="273" t="s">
        <v>314</v>
      </c>
      <c r="F8" s="272">
        <v>5625</v>
      </c>
      <c r="G8" s="272">
        <v>5625</v>
      </c>
      <c r="H8" s="273" t="s">
        <v>314</v>
      </c>
    </row>
    <row r="9" spans="1:15" ht="26.4" x14ac:dyDescent="0.3">
      <c r="A9" s="257" t="s">
        <v>8</v>
      </c>
      <c r="B9" s="257" t="s">
        <v>14</v>
      </c>
      <c r="C9" s="257" t="s">
        <v>285</v>
      </c>
      <c r="D9" s="257" t="s">
        <v>286</v>
      </c>
      <c r="E9" s="273" t="s">
        <v>314</v>
      </c>
      <c r="F9" s="272">
        <v>110090</v>
      </c>
      <c r="G9" s="272">
        <v>110090</v>
      </c>
      <c r="H9" s="273" t="s">
        <v>314</v>
      </c>
    </row>
    <row r="10" spans="1:15" ht="26.4" x14ac:dyDescent="0.3">
      <c r="A10" s="257" t="s">
        <v>8</v>
      </c>
      <c r="B10" s="257" t="s">
        <v>14</v>
      </c>
      <c r="C10" s="257" t="s">
        <v>287</v>
      </c>
      <c r="D10" s="257" t="s">
        <v>288</v>
      </c>
      <c r="E10" s="273" t="s">
        <v>314</v>
      </c>
      <c r="F10" s="272">
        <v>53262</v>
      </c>
      <c r="G10" s="272">
        <v>26631</v>
      </c>
      <c r="H10" s="276">
        <v>26631</v>
      </c>
    </row>
    <row r="11" spans="1:15" ht="39.6" x14ac:dyDescent="0.3">
      <c r="A11" s="257" t="s">
        <v>8</v>
      </c>
      <c r="B11" s="257" t="s">
        <v>14</v>
      </c>
      <c r="C11" s="257" t="s">
        <v>289</v>
      </c>
      <c r="D11" s="257" t="s">
        <v>290</v>
      </c>
      <c r="E11" s="273" t="s">
        <v>314</v>
      </c>
      <c r="F11" s="272">
        <v>21645</v>
      </c>
      <c r="G11" s="272">
        <v>21645</v>
      </c>
      <c r="H11" s="273" t="s">
        <v>314</v>
      </c>
    </row>
    <row r="12" spans="1:15" ht="39.6" x14ac:dyDescent="0.3">
      <c r="A12" s="257" t="s">
        <v>8</v>
      </c>
      <c r="B12" s="257" t="s">
        <v>14</v>
      </c>
      <c r="C12" s="257" t="s">
        <v>291</v>
      </c>
      <c r="D12" s="257" t="s">
        <v>292</v>
      </c>
      <c r="E12" s="273" t="s">
        <v>314</v>
      </c>
      <c r="F12" s="272">
        <v>18500</v>
      </c>
      <c r="G12" s="272">
        <v>18500</v>
      </c>
      <c r="H12" s="273" t="s">
        <v>314</v>
      </c>
    </row>
    <row r="13" spans="1:15" ht="39.6" x14ac:dyDescent="0.3">
      <c r="A13" s="257" t="s">
        <v>8</v>
      </c>
      <c r="B13" s="257" t="s">
        <v>14</v>
      </c>
      <c r="C13" s="257" t="s">
        <v>293</v>
      </c>
      <c r="D13" s="257" t="s">
        <v>294</v>
      </c>
      <c r="E13" s="273" t="s">
        <v>314</v>
      </c>
      <c r="F13" s="272">
        <v>15494</v>
      </c>
      <c r="G13" s="272">
        <v>15494</v>
      </c>
      <c r="H13" s="273" t="s">
        <v>314</v>
      </c>
    </row>
    <row r="14" spans="1:15" ht="26.4" x14ac:dyDescent="0.3">
      <c r="A14" s="257" t="s">
        <v>8</v>
      </c>
      <c r="B14" s="257" t="s">
        <v>17</v>
      </c>
      <c r="C14" s="257" t="s">
        <v>277</v>
      </c>
      <c r="D14" s="257" t="s">
        <v>278</v>
      </c>
      <c r="E14" s="272">
        <v>2100000</v>
      </c>
      <c r="F14" s="273" t="s">
        <v>314</v>
      </c>
      <c r="G14" s="272">
        <v>2100000</v>
      </c>
      <c r="H14" s="273" t="s">
        <v>314</v>
      </c>
    </row>
    <row r="15" spans="1:15" ht="39.6" x14ac:dyDescent="0.3">
      <c r="A15" s="257" t="s">
        <v>8</v>
      </c>
      <c r="B15" s="257" t="s">
        <v>17</v>
      </c>
      <c r="C15" s="257" t="s">
        <v>281</v>
      </c>
      <c r="D15" s="257" t="s">
        <v>282</v>
      </c>
      <c r="E15" s="273" t="s">
        <v>314</v>
      </c>
      <c r="F15" s="272">
        <v>300000</v>
      </c>
      <c r="G15" s="272">
        <v>150218.35999999999</v>
      </c>
      <c r="H15" s="272">
        <v>149781.64000000001</v>
      </c>
    </row>
    <row r="16" spans="1:15" ht="26.4" x14ac:dyDescent="0.3">
      <c r="A16" s="257" t="s">
        <v>8</v>
      </c>
      <c r="B16" s="257" t="s">
        <v>18</v>
      </c>
      <c r="C16" s="257" t="s">
        <v>283</v>
      </c>
      <c r="D16" s="257" t="s">
        <v>284</v>
      </c>
      <c r="E16" s="273" t="s">
        <v>314</v>
      </c>
      <c r="F16" s="272">
        <v>19745</v>
      </c>
      <c r="G16" s="272">
        <v>9872.5</v>
      </c>
      <c r="H16" s="276">
        <v>9872.5</v>
      </c>
    </row>
    <row r="17" spans="1:8" ht="39.6" x14ac:dyDescent="0.3">
      <c r="A17" s="257" t="s">
        <v>8</v>
      </c>
      <c r="B17" s="257" t="s">
        <v>311</v>
      </c>
      <c r="C17" s="257" t="s">
        <v>312</v>
      </c>
      <c r="D17" s="257" t="s">
        <v>313</v>
      </c>
      <c r="E17" s="277" t="s">
        <v>310</v>
      </c>
      <c r="F17" s="272">
        <v>27750</v>
      </c>
      <c r="G17" s="272">
        <v>27750</v>
      </c>
      <c r="H17" s="278" t="s">
        <v>314</v>
      </c>
    </row>
    <row r="18" spans="1:8" ht="39.6" x14ac:dyDescent="0.3">
      <c r="A18" s="257" t="s">
        <v>8</v>
      </c>
      <c r="B18" s="257" t="s">
        <v>20</v>
      </c>
      <c r="C18" s="257" t="s">
        <v>315</v>
      </c>
      <c r="D18" s="257" t="s">
        <v>316</v>
      </c>
      <c r="E18" s="277" t="s">
        <v>310</v>
      </c>
      <c r="F18" s="272">
        <v>496500</v>
      </c>
      <c r="G18" s="272">
        <v>248250</v>
      </c>
      <c r="H18" s="277">
        <v>248250</v>
      </c>
    </row>
    <row r="19" spans="1:8" ht="26.4" x14ac:dyDescent="0.3">
      <c r="A19" s="257" t="s">
        <v>8</v>
      </c>
      <c r="B19" s="257" t="s">
        <v>22</v>
      </c>
      <c r="C19" s="257" t="s">
        <v>295</v>
      </c>
      <c r="D19" s="257" t="s">
        <v>296</v>
      </c>
      <c r="E19" s="273" t="s">
        <v>314</v>
      </c>
      <c r="F19" s="272">
        <v>6421897.4000000004</v>
      </c>
      <c r="G19" s="272">
        <v>3211000.0000000005</v>
      </c>
      <c r="H19" s="276">
        <v>3210897.4</v>
      </c>
    </row>
    <row r="20" spans="1:8" ht="39.6" x14ac:dyDescent="0.3">
      <c r="A20" s="257" t="s">
        <v>8</v>
      </c>
      <c r="B20" s="257" t="s">
        <v>22</v>
      </c>
      <c r="C20" s="257" t="s">
        <v>308</v>
      </c>
      <c r="D20" s="257" t="s">
        <v>309</v>
      </c>
      <c r="E20" s="277" t="s">
        <v>310</v>
      </c>
      <c r="F20" s="272">
        <v>7500</v>
      </c>
      <c r="G20" s="272">
        <v>3750</v>
      </c>
      <c r="H20" s="277">
        <v>3750</v>
      </c>
    </row>
    <row r="21" spans="1:8" ht="39.6" x14ac:dyDescent="0.3">
      <c r="A21" s="257" t="s">
        <v>8</v>
      </c>
      <c r="B21" s="257" t="s">
        <v>22</v>
      </c>
      <c r="C21" s="257" t="s">
        <v>317</v>
      </c>
      <c r="D21" s="257" t="s">
        <v>318</v>
      </c>
      <c r="E21" s="277" t="s">
        <v>310</v>
      </c>
      <c r="F21" s="272">
        <v>5601090</v>
      </c>
      <c r="G21" s="272">
        <v>2800545</v>
      </c>
      <c r="H21" s="277">
        <v>2800545</v>
      </c>
    </row>
    <row r="22" spans="1:8" ht="26.4" x14ac:dyDescent="0.3">
      <c r="A22" s="257" t="s">
        <v>9</v>
      </c>
      <c r="B22" s="257" t="s">
        <v>13</v>
      </c>
      <c r="C22" s="257" t="s">
        <v>588</v>
      </c>
      <c r="D22" s="257" t="s">
        <v>589</v>
      </c>
      <c r="E22" s="278" t="s">
        <v>310</v>
      </c>
      <c r="F22" s="272">
        <v>12500</v>
      </c>
      <c r="G22" s="272">
        <v>12500</v>
      </c>
      <c r="H22" s="272" t="s">
        <v>314</v>
      </c>
    </row>
    <row r="23" spans="1:8" ht="26.4" x14ac:dyDescent="0.3">
      <c r="A23" s="257" t="s">
        <v>9</v>
      </c>
      <c r="B23" s="257" t="s">
        <v>13</v>
      </c>
      <c r="C23" s="257" t="s">
        <v>590</v>
      </c>
      <c r="D23" s="257" t="s">
        <v>591</v>
      </c>
      <c r="E23" s="278" t="s">
        <v>310</v>
      </c>
      <c r="F23" s="272">
        <v>67000</v>
      </c>
      <c r="G23" s="272">
        <v>67000</v>
      </c>
      <c r="H23" s="278" t="s">
        <v>314</v>
      </c>
    </row>
    <row r="24" spans="1:8" ht="26.4" x14ac:dyDescent="0.3">
      <c r="A24" s="257" t="s">
        <v>9</v>
      </c>
      <c r="B24" s="257" t="s">
        <v>13</v>
      </c>
      <c r="C24" s="257" t="s">
        <v>592</v>
      </c>
      <c r="D24" s="257" t="s">
        <v>593</v>
      </c>
      <c r="E24" s="278" t="s">
        <v>310</v>
      </c>
      <c r="F24" s="272">
        <v>9500</v>
      </c>
      <c r="G24" s="272">
        <v>9500</v>
      </c>
      <c r="H24" s="272" t="s">
        <v>314</v>
      </c>
    </row>
    <row r="25" spans="1:8" ht="26.4" x14ac:dyDescent="0.3">
      <c r="A25" s="273" t="s">
        <v>9</v>
      </c>
      <c r="B25" s="273" t="s">
        <v>13</v>
      </c>
      <c r="C25" s="273" t="s">
        <v>594</v>
      </c>
      <c r="D25" s="273" t="s">
        <v>595</v>
      </c>
      <c r="E25" s="273" t="s">
        <v>310</v>
      </c>
      <c r="F25" s="277">
        <v>21400</v>
      </c>
      <c r="G25" s="277">
        <v>21400</v>
      </c>
      <c r="H25" s="273" t="s">
        <v>314</v>
      </c>
    </row>
    <row r="26" spans="1:8" ht="26.4" x14ac:dyDescent="0.3">
      <c r="A26" s="273" t="s">
        <v>9</v>
      </c>
      <c r="B26" s="273" t="s">
        <v>13</v>
      </c>
      <c r="C26" s="273" t="s">
        <v>596</v>
      </c>
      <c r="D26" s="273" t="s">
        <v>597</v>
      </c>
      <c r="E26" s="273" t="s">
        <v>310</v>
      </c>
      <c r="F26" s="277">
        <v>86000</v>
      </c>
      <c r="G26" s="277">
        <v>86000</v>
      </c>
      <c r="H26" s="273" t="s">
        <v>314</v>
      </c>
    </row>
    <row r="27" spans="1:8" ht="26.4" x14ac:dyDescent="0.3">
      <c r="A27" s="273" t="s">
        <v>9</v>
      </c>
      <c r="B27" s="273" t="s">
        <v>13</v>
      </c>
      <c r="C27" s="273" t="s">
        <v>598</v>
      </c>
      <c r="D27" s="273" t="s">
        <v>599</v>
      </c>
      <c r="E27" s="273" t="s">
        <v>310</v>
      </c>
      <c r="F27" s="277">
        <v>19000</v>
      </c>
      <c r="G27" s="277">
        <v>19000</v>
      </c>
      <c r="H27" s="273" t="s">
        <v>314</v>
      </c>
    </row>
    <row r="28" spans="1:8" ht="39.6" x14ac:dyDescent="0.3">
      <c r="A28" s="273" t="s">
        <v>9</v>
      </c>
      <c r="B28" s="273" t="s">
        <v>13</v>
      </c>
      <c r="C28" s="273" t="s">
        <v>600</v>
      </c>
      <c r="D28" s="273" t="s">
        <v>601</v>
      </c>
      <c r="E28" s="273" t="s">
        <v>310</v>
      </c>
      <c r="F28" s="277">
        <v>150500</v>
      </c>
      <c r="G28" s="277">
        <v>150500</v>
      </c>
      <c r="H28" s="273" t="s">
        <v>314</v>
      </c>
    </row>
    <row r="29" spans="1:8" ht="26.4" x14ac:dyDescent="0.3">
      <c r="A29" s="273" t="s">
        <v>9</v>
      </c>
      <c r="B29" s="273" t="s">
        <v>13</v>
      </c>
      <c r="C29" s="273" t="s">
        <v>602</v>
      </c>
      <c r="D29" s="273" t="s">
        <v>603</v>
      </c>
      <c r="E29" s="273" t="s">
        <v>310</v>
      </c>
      <c r="F29" s="277">
        <v>67500</v>
      </c>
      <c r="G29" s="277">
        <v>67500</v>
      </c>
      <c r="H29" s="273" t="s">
        <v>314</v>
      </c>
    </row>
    <row r="30" spans="1:8" ht="26.4" x14ac:dyDescent="0.3">
      <c r="A30" s="273" t="s">
        <v>9</v>
      </c>
      <c r="B30" s="273" t="s">
        <v>13</v>
      </c>
      <c r="C30" s="273" t="s">
        <v>604</v>
      </c>
      <c r="D30" s="273" t="s">
        <v>605</v>
      </c>
      <c r="E30" s="273" t="s">
        <v>310</v>
      </c>
      <c r="F30" s="277">
        <v>33000</v>
      </c>
      <c r="G30" s="277">
        <v>33000</v>
      </c>
      <c r="H30" s="273" t="s">
        <v>314</v>
      </c>
    </row>
    <row r="31" spans="1:8" ht="26.4" x14ac:dyDescent="0.3">
      <c r="A31" s="273" t="s">
        <v>9</v>
      </c>
      <c r="B31" s="273" t="s">
        <v>13</v>
      </c>
      <c r="C31" s="273" t="s">
        <v>606</v>
      </c>
      <c r="D31" s="273" t="s">
        <v>607</v>
      </c>
      <c r="E31" s="273" t="s">
        <v>310</v>
      </c>
      <c r="F31" s="277">
        <v>9000</v>
      </c>
      <c r="G31" s="277">
        <v>9000</v>
      </c>
      <c r="H31" s="273" t="s">
        <v>314</v>
      </c>
    </row>
    <row r="32" spans="1:8" ht="26.4" x14ac:dyDescent="0.3">
      <c r="A32" s="273" t="s">
        <v>9</v>
      </c>
      <c r="B32" s="273" t="s">
        <v>13</v>
      </c>
      <c r="C32" s="273" t="s">
        <v>608</v>
      </c>
      <c r="D32" s="273" t="s">
        <v>609</v>
      </c>
      <c r="E32" s="273" t="s">
        <v>310</v>
      </c>
      <c r="F32" s="277">
        <v>9000</v>
      </c>
      <c r="G32" s="277">
        <v>9000</v>
      </c>
      <c r="H32" s="273" t="s">
        <v>314</v>
      </c>
    </row>
    <row r="33" spans="1:8" ht="26.4" x14ac:dyDescent="0.3">
      <c r="A33" s="273" t="s">
        <v>9</v>
      </c>
      <c r="B33" s="273" t="s">
        <v>13</v>
      </c>
      <c r="C33" s="273" t="s">
        <v>610</v>
      </c>
      <c r="D33" s="273" t="s">
        <v>611</v>
      </c>
      <c r="E33" s="273" t="s">
        <v>310</v>
      </c>
      <c r="F33" s="277">
        <v>5800</v>
      </c>
      <c r="G33" s="277">
        <v>5800</v>
      </c>
      <c r="H33" s="273" t="s">
        <v>314</v>
      </c>
    </row>
    <row r="34" spans="1:8" ht="26.4" x14ac:dyDescent="0.3">
      <c r="A34" s="273" t="s">
        <v>9</v>
      </c>
      <c r="B34" s="273" t="s">
        <v>13</v>
      </c>
      <c r="C34" s="273" t="s">
        <v>612</v>
      </c>
      <c r="D34" s="273" t="s">
        <v>613</v>
      </c>
      <c r="E34" s="273" t="s">
        <v>310</v>
      </c>
      <c r="F34" s="277">
        <v>9000</v>
      </c>
      <c r="G34" s="277">
        <v>9000</v>
      </c>
      <c r="H34" s="273" t="s">
        <v>314</v>
      </c>
    </row>
    <row r="35" spans="1:8" x14ac:dyDescent="0.3">
      <c r="A35" s="273" t="s">
        <v>9</v>
      </c>
      <c r="B35" s="273" t="s">
        <v>13</v>
      </c>
      <c r="C35" s="273" t="s">
        <v>614</v>
      </c>
      <c r="D35" s="273" t="s">
        <v>615</v>
      </c>
      <c r="E35" s="273" t="s">
        <v>310</v>
      </c>
      <c r="F35" s="277">
        <v>25000</v>
      </c>
      <c r="G35" s="277">
        <v>25000</v>
      </c>
      <c r="H35" s="273" t="s">
        <v>314</v>
      </c>
    </row>
    <row r="36" spans="1:8" ht="26.4" x14ac:dyDescent="0.3">
      <c r="A36" s="273" t="s">
        <v>9</v>
      </c>
      <c r="B36" s="273" t="s">
        <v>13</v>
      </c>
      <c r="C36" s="273" t="s">
        <v>608</v>
      </c>
      <c r="D36" s="273" t="s">
        <v>609</v>
      </c>
      <c r="E36" s="273" t="s">
        <v>310</v>
      </c>
      <c r="F36" s="277">
        <v>211250</v>
      </c>
      <c r="G36" s="277">
        <v>211250</v>
      </c>
      <c r="H36" s="273" t="s">
        <v>314</v>
      </c>
    </row>
    <row r="37" spans="1:8" ht="26.4" x14ac:dyDescent="0.3">
      <c r="A37" s="273" t="s">
        <v>9</v>
      </c>
      <c r="B37" s="273" t="s">
        <v>13</v>
      </c>
      <c r="C37" s="273" t="s">
        <v>616</v>
      </c>
      <c r="D37" s="273" t="s">
        <v>617</v>
      </c>
      <c r="E37" s="273" t="s">
        <v>310</v>
      </c>
      <c r="F37" s="277">
        <v>27000</v>
      </c>
      <c r="G37" s="277">
        <v>27000</v>
      </c>
      <c r="H37" s="273" t="s">
        <v>314</v>
      </c>
    </row>
    <row r="38" spans="1:8" x14ac:dyDescent="0.3">
      <c r="A38" s="257" t="s">
        <v>9</v>
      </c>
      <c r="B38" s="257" t="s">
        <v>19</v>
      </c>
      <c r="C38" s="257" t="s">
        <v>319</v>
      </c>
      <c r="D38" s="257" t="s">
        <v>320</v>
      </c>
      <c r="E38" s="273" t="s">
        <v>310</v>
      </c>
      <c r="F38" s="272">
        <v>680750</v>
      </c>
      <c r="G38" s="272">
        <v>340375</v>
      </c>
      <c r="H38" s="258">
        <v>340375</v>
      </c>
    </row>
    <row r="39" spans="1:8" ht="26.4" x14ac:dyDescent="0.3">
      <c r="A39" s="257" t="s">
        <v>9</v>
      </c>
      <c r="B39" s="257" t="s">
        <v>19</v>
      </c>
      <c r="C39" s="257" t="s">
        <v>321</v>
      </c>
      <c r="D39" s="257" t="s">
        <v>322</v>
      </c>
      <c r="E39" s="273" t="s">
        <v>310</v>
      </c>
      <c r="F39" s="272">
        <v>13000</v>
      </c>
      <c r="G39" s="272">
        <v>13000</v>
      </c>
      <c r="H39" s="273" t="s">
        <v>314</v>
      </c>
    </row>
    <row r="40" spans="1:8" ht="26.4" x14ac:dyDescent="0.3">
      <c r="A40" s="257" t="s">
        <v>9</v>
      </c>
      <c r="B40" s="257" t="s">
        <v>19</v>
      </c>
      <c r="C40" s="257" t="s">
        <v>323</v>
      </c>
      <c r="D40" s="257" t="s">
        <v>324</v>
      </c>
      <c r="E40" s="273" t="s">
        <v>310</v>
      </c>
      <c r="F40" s="272">
        <v>26000</v>
      </c>
      <c r="G40" s="272">
        <v>26000</v>
      </c>
      <c r="H40" s="273" t="s">
        <v>314</v>
      </c>
    </row>
    <row r="41" spans="1:8" ht="26.4" x14ac:dyDescent="0.3">
      <c r="A41" s="257" t="s">
        <v>9</v>
      </c>
      <c r="B41" s="257" t="s">
        <v>19</v>
      </c>
      <c r="C41" s="257" t="s">
        <v>325</v>
      </c>
      <c r="D41" s="257" t="s">
        <v>326</v>
      </c>
      <c r="E41" s="273" t="s">
        <v>310</v>
      </c>
      <c r="F41" s="272">
        <v>13000</v>
      </c>
      <c r="G41" s="272">
        <v>13000</v>
      </c>
      <c r="H41" s="273" t="s">
        <v>314</v>
      </c>
    </row>
    <row r="42" spans="1:8" x14ac:dyDescent="0.3">
      <c r="A42" s="257" t="s">
        <v>9</v>
      </c>
      <c r="B42" s="257" t="s">
        <v>19</v>
      </c>
      <c r="C42" s="257" t="s">
        <v>327</v>
      </c>
      <c r="D42" s="257" t="s">
        <v>328</v>
      </c>
      <c r="E42" s="273" t="s">
        <v>310</v>
      </c>
      <c r="F42" s="272">
        <v>19500</v>
      </c>
      <c r="G42" s="272">
        <v>19500</v>
      </c>
      <c r="H42" s="273" t="s">
        <v>314</v>
      </c>
    </row>
    <row r="43" spans="1:8" x14ac:dyDescent="0.3">
      <c r="A43" s="257" t="s">
        <v>9</v>
      </c>
      <c r="B43" s="257" t="s">
        <v>19</v>
      </c>
      <c r="C43" s="257" t="s">
        <v>329</v>
      </c>
      <c r="D43" s="257" t="s">
        <v>330</v>
      </c>
      <c r="E43" s="273" t="s">
        <v>310</v>
      </c>
      <c r="F43" s="272">
        <v>50000</v>
      </c>
      <c r="G43" s="272">
        <v>50000</v>
      </c>
      <c r="H43" s="273" t="s">
        <v>314</v>
      </c>
    </row>
    <row r="44" spans="1:8" ht="26.4" x14ac:dyDescent="0.3">
      <c r="A44" s="257" t="s">
        <v>9</v>
      </c>
      <c r="B44" s="257" t="s">
        <v>19</v>
      </c>
      <c r="C44" s="257" t="s">
        <v>331</v>
      </c>
      <c r="D44" s="257" t="s">
        <v>332</v>
      </c>
      <c r="E44" s="273" t="s">
        <v>310</v>
      </c>
      <c r="F44" s="272">
        <v>8450</v>
      </c>
      <c r="G44" s="272">
        <v>8450</v>
      </c>
      <c r="H44" s="273" t="s">
        <v>314</v>
      </c>
    </row>
    <row r="45" spans="1:8" ht="26.4" x14ac:dyDescent="0.3">
      <c r="A45" s="257" t="s">
        <v>9</v>
      </c>
      <c r="B45" s="257" t="s">
        <v>19</v>
      </c>
      <c r="C45" s="257" t="s">
        <v>333</v>
      </c>
      <c r="D45" s="257" t="s">
        <v>334</v>
      </c>
      <c r="E45" s="273" t="s">
        <v>310</v>
      </c>
      <c r="F45" s="272">
        <v>19600</v>
      </c>
      <c r="G45" s="272">
        <v>19600</v>
      </c>
      <c r="H45" s="273" t="s">
        <v>314</v>
      </c>
    </row>
    <row r="46" spans="1:8" x14ac:dyDescent="0.3">
      <c r="A46" s="257" t="s">
        <v>9</v>
      </c>
      <c r="B46" s="257" t="s">
        <v>19</v>
      </c>
      <c r="C46" s="257" t="s">
        <v>335</v>
      </c>
      <c r="D46" s="257" t="s">
        <v>336</v>
      </c>
      <c r="E46" s="273" t="s">
        <v>310</v>
      </c>
      <c r="F46" s="272">
        <v>7000</v>
      </c>
      <c r="G46" s="272">
        <v>7000</v>
      </c>
      <c r="H46" s="273" t="s">
        <v>314</v>
      </c>
    </row>
    <row r="47" spans="1:8" ht="26.4" x14ac:dyDescent="0.3">
      <c r="A47" s="257" t="s">
        <v>9</v>
      </c>
      <c r="B47" s="257" t="s">
        <v>19</v>
      </c>
      <c r="C47" s="257" t="s">
        <v>337</v>
      </c>
      <c r="D47" s="257" t="s">
        <v>338</v>
      </c>
      <c r="E47" s="273" t="s">
        <v>310</v>
      </c>
      <c r="F47" s="272">
        <v>19500</v>
      </c>
      <c r="G47" s="272">
        <v>19500</v>
      </c>
      <c r="H47" s="273" t="s">
        <v>314</v>
      </c>
    </row>
    <row r="48" spans="1:8" ht="66" x14ac:dyDescent="0.3">
      <c r="A48" s="257" t="s">
        <v>11</v>
      </c>
      <c r="B48" s="257" t="s">
        <v>10</v>
      </c>
      <c r="C48" s="257" t="s">
        <v>502</v>
      </c>
      <c r="D48" s="257" t="s">
        <v>503</v>
      </c>
      <c r="E48" s="278" t="s">
        <v>314</v>
      </c>
      <c r="F48" s="278">
        <v>202500</v>
      </c>
      <c r="G48" s="272" t="s">
        <v>504</v>
      </c>
      <c r="H48" s="278" t="s">
        <v>314</v>
      </c>
    </row>
    <row r="49" spans="1:8" ht="26.4" x14ac:dyDescent="0.3">
      <c r="A49" s="257" t="s">
        <v>11</v>
      </c>
      <c r="B49" s="257" t="s">
        <v>15</v>
      </c>
      <c r="C49" s="279" t="s">
        <v>341</v>
      </c>
      <c r="D49" s="279" t="s">
        <v>342</v>
      </c>
      <c r="E49" s="278" t="s">
        <v>310</v>
      </c>
      <c r="F49" s="272">
        <v>873750</v>
      </c>
      <c r="G49" s="272">
        <v>436875</v>
      </c>
      <c r="H49" s="277">
        <v>436875</v>
      </c>
    </row>
    <row r="50" spans="1:8" ht="26.4" x14ac:dyDescent="0.3">
      <c r="A50" s="257" t="s">
        <v>11</v>
      </c>
      <c r="B50" s="257" t="s">
        <v>16</v>
      </c>
      <c r="C50" s="257" t="s">
        <v>339</v>
      </c>
      <c r="D50" s="257" t="s">
        <v>340</v>
      </c>
      <c r="E50" s="278" t="s">
        <v>310</v>
      </c>
      <c r="F50" s="272">
        <v>168000</v>
      </c>
      <c r="G50" s="272">
        <v>168000</v>
      </c>
      <c r="H50" s="272" t="s">
        <v>314</v>
      </c>
    </row>
    <row r="51" spans="1:8" ht="26.4" x14ac:dyDescent="0.3">
      <c r="A51" s="257" t="s">
        <v>3</v>
      </c>
      <c r="B51" s="257" t="s">
        <v>6</v>
      </c>
      <c r="C51" s="257" t="s">
        <v>412</v>
      </c>
      <c r="D51" s="257" t="s">
        <v>413</v>
      </c>
      <c r="E51" s="278" t="s">
        <v>314</v>
      </c>
      <c r="F51" s="272">
        <v>50760</v>
      </c>
      <c r="G51" s="272">
        <v>29360</v>
      </c>
      <c r="H51" s="277">
        <v>21400</v>
      </c>
    </row>
    <row r="52" spans="1:8" ht="39.6" x14ac:dyDescent="0.3">
      <c r="A52" s="257" t="s">
        <v>3</v>
      </c>
      <c r="B52" s="257" t="s">
        <v>12</v>
      </c>
      <c r="C52" s="257" t="s">
        <v>343</v>
      </c>
      <c r="D52" s="257" t="s">
        <v>344</v>
      </c>
      <c r="E52" s="278" t="s">
        <v>314</v>
      </c>
      <c r="F52" s="272">
        <v>6000</v>
      </c>
      <c r="G52" s="272">
        <v>6000</v>
      </c>
      <c r="H52" s="278" t="s">
        <v>314</v>
      </c>
    </row>
    <row r="53" spans="1:8" ht="26.4" x14ac:dyDescent="0.3">
      <c r="A53" s="257" t="s">
        <v>3</v>
      </c>
      <c r="B53" s="257" t="s">
        <v>12</v>
      </c>
      <c r="C53" s="257" t="s">
        <v>345</v>
      </c>
      <c r="D53" s="257" t="s">
        <v>346</v>
      </c>
      <c r="E53" s="278" t="s">
        <v>310</v>
      </c>
      <c r="F53" s="272">
        <v>170250</v>
      </c>
      <c r="G53" s="272">
        <v>101089</v>
      </c>
      <c r="H53" s="277">
        <v>69161</v>
      </c>
    </row>
    <row r="54" spans="1:8" ht="26.4" x14ac:dyDescent="0.3">
      <c r="A54" s="257" t="s">
        <v>3</v>
      </c>
      <c r="B54" s="257" t="s">
        <v>12</v>
      </c>
      <c r="C54" s="257" t="s">
        <v>347</v>
      </c>
      <c r="D54" s="257" t="s">
        <v>348</v>
      </c>
      <c r="E54" s="278" t="s">
        <v>310</v>
      </c>
      <c r="F54" s="272">
        <v>14000</v>
      </c>
      <c r="G54" s="272">
        <v>14000</v>
      </c>
      <c r="H54" s="278" t="s">
        <v>314</v>
      </c>
    </row>
    <row r="55" spans="1:8" ht="39.6" x14ac:dyDescent="0.3">
      <c r="A55" s="257" t="s">
        <v>3</v>
      </c>
      <c r="B55" s="257" t="s">
        <v>12</v>
      </c>
      <c r="C55" s="257" t="s">
        <v>349</v>
      </c>
      <c r="D55" s="257" t="s">
        <v>350</v>
      </c>
      <c r="E55" s="278" t="s">
        <v>314</v>
      </c>
      <c r="F55" s="272">
        <v>6000</v>
      </c>
      <c r="G55" s="272">
        <v>6000</v>
      </c>
      <c r="H55" s="278" t="s">
        <v>314</v>
      </c>
    </row>
    <row r="56" spans="1:8" x14ac:dyDescent="0.3">
      <c r="A56" s="257" t="s">
        <v>3</v>
      </c>
      <c r="B56" s="257" t="s">
        <v>12</v>
      </c>
      <c r="C56" s="257" t="s">
        <v>351</v>
      </c>
      <c r="D56" s="257" t="s">
        <v>352</v>
      </c>
      <c r="E56" s="278" t="s">
        <v>314</v>
      </c>
      <c r="F56" s="272">
        <v>299000</v>
      </c>
      <c r="G56" s="272">
        <v>149800</v>
      </c>
      <c r="H56" s="277">
        <v>149200</v>
      </c>
    </row>
    <row r="57" spans="1:8" ht="39.6" x14ac:dyDescent="0.3">
      <c r="A57" s="257" t="s">
        <v>3</v>
      </c>
      <c r="B57" s="257" t="s">
        <v>12</v>
      </c>
      <c r="C57" s="257" t="s">
        <v>353</v>
      </c>
      <c r="D57" s="257" t="s">
        <v>354</v>
      </c>
      <c r="E57" s="278" t="s">
        <v>314</v>
      </c>
      <c r="F57" s="272">
        <v>3000</v>
      </c>
      <c r="G57" s="272">
        <v>3000</v>
      </c>
      <c r="H57" s="278" t="s">
        <v>314</v>
      </c>
    </row>
    <row r="58" spans="1:8" ht="39.6" x14ac:dyDescent="0.3">
      <c r="A58" s="257" t="s">
        <v>3</v>
      </c>
      <c r="B58" s="257" t="s">
        <v>12</v>
      </c>
      <c r="C58" s="257" t="s">
        <v>355</v>
      </c>
      <c r="D58" s="257" t="s">
        <v>356</v>
      </c>
      <c r="E58" s="278" t="s">
        <v>314</v>
      </c>
      <c r="F58" s="272">
        <v>3000</v>
      </c>
      <c r="G58" s="272">
        <v>3000</v>
      </c>
      <c r="H58" s="278" t="s">
        <v>314</v>
      </c>
    </row>
    <row r="59" spans="1:8" ht="39.6" x14ac:dyDescent="0.3">
      <c r="A59" s="257" t="s">
        <v>3</v>
      </c>
      <c r="B59" s="257" t="s">
        <v>12</v>
      </c>
      <c r="C59" s="257" t="s">
        <v>357</v>
      </c>
      <c r="D59" s="257" t="s">
        <v>358</v>
      </c>
      <c r="E59" s="278" t="s">
        <v>314</v>
      </c>
      <c r="F59" s="272">
        <v>6000</v>
      </c>
      <c r="G59" s="272">
        <v>6000</v>
      </c>
      <c r="H59" s="278" t="s">
        <v>314</v>
      </c>
    </row>
    <row r="60" spans="1:8" ht="39.6" x14ac:dyDescent="0.3">
      <c r="A60" s="257" t="s">
        <v>3</v>
      </c>
      <c r="B60" s="257" t="s">
        <v>12</v>
      </c>
      <c r="C60" s="257" t="s">
        <v>359</v>
      </c>
      <c r="D60" s="257" t="s">
        <v>360</v>
      </c>
      <c r="E60" s="278" t="s">
        <v>310</v>
      </c>
      <c r="F60" s="272">
        <v>3000</v>
      </c>
      <c r="G60" s="272">
        <v>3000</v>
      </c>
      <c r="H60" s="278" t="s">
        <v>314</v>
      </c>
    </row>
    <row r="61" spans="1:8" ht="39.6" x14ac:dyDescent="0.3">
      <c r="A61" s="257" t="s">
        <v>3</v>
      </c>
      <c r="B61" s="257" t="s">
        <v>12</v>
      </c>
      <c r="C61" s="257" t="s">
        <v>361</v>
      </c>
      <c r="D61" s="257" t="s">
        <v>362</v>
      </c>
      <c r="E61" s="278" t="s">
        <v>314</v>
      </c>
      <c r="F61" s="272">
        <v>14000</v>
      </c>
      <c r="G61" s="272">
        <v>14000</v>
      </c>
      <c r="H61" s="278" t="s">
        <v>314</v>
      </c>
    </row>
    <row r="62" spans="1:8" ht="26.4" x14ac:dyDescent="0.3">
      <c r="A62" s="257" t="s">
        <v>3</v>
      </c>
      <c r="B62" s="257" t="s">
        <v>12</v>
      </c>
      <c r="C62" s="257" t="s">
        <v>363</v>
      </c>
      <c r="D62" s="257" t="s">
        <v>364</v>
      </c>
      <c r="E62" s="278" t="s">
        <v>314</v>
      </c>
      <c r="F62" s="272">
        <v>10000</v>
      </c>
      <c r="G62" s="272">
        <v>10000</v>
      </c>
      <c r="H62" s="278" t="s">
        <v>314</v>
      </c>
    </row>
    <row r="63" spans="1:8" ht="39.6" x14ac:dyDescent="0.3">
      <c r="A63" s="257" t="s">
        <v>3</v>
      </c>
      <c r="B63" s="257" t="s">
        <v>12</v>
      </c>
      <c r="C63" s="257" t="s">
        <v>365</v>
      </c>
      <c r="D63" s="257" t="s">
        <v>366</v>
      </c>
      <c r="E63" s="278" t="s">
        <v>314</v>
      </c>
      <c r="F63" s="272">
        <v>172000</v>
      </c>
      <c r="G63" s="272">
        <v>92923</v>
      </c>
      <c r="H63" s="277">
        <v>79077</v>
      </c>
    </row>
    <row r="64" spans="1:8" ht="26.4" x14ac:dyDescent="0.3">
      <c r="A64" s="257" t="s">
        <v>3</v>
      </c>
      <c r="B64" s="257" t="s">
        <v>12</v>
      </c>
      <c r="C64" s="257" t="s">
        <v>367</v>
      </c>
      <c r="D64" s="257" t="s">
        <v>368</v>
      </c>
      <c r="E64" s="278" t="s">
        <v>310</v>
      </c>
      <c r="F64" s="272">
        <v>5000</v>
      </c>
      <c r="G64" s="272">
        <v>5000</v>
      </c>
      <c r="H64" s="278" t="s">
        <v>314</v>
      </c>
    </row>
    <row r="65" spans="1:8" ht="39.6" x14ac:dyDescent="0.3">
      <c r="A65" s="257" t="s">
        <v>3</v>
      </c>
      <c r="B65" s="257" t="s">
        <v>12</v>
      </c>
      <c r="C65" s="257" t="s">
        <v>369</v>
      </c>
      <c r="D65" s="257" t="s">
        <v>370</v>
      </c>
      <c r="E65" s="278" t="s">
        <v>310</v>
      </c>
      <c r="F65" s="272">
        <v>3000</v>
      </c>
      <c r="G65" s="272">
        <v>3000</v>
      </c>
      <c r="H65" s="272" t="s">
        <v>314</v>
      </c>
    </row>
    <row r="66" spans="1:8" ht="39.6" x14ac:dyDescent="0.3">
      <c r="A66" s="257" t="s">
        <v>3</v>
      </c>
      <c r="B66" s="257" t="s">
        <v>12</v>
      </c>
      <c r="C66" s="257" t="s">
        <v>371</v>
      </c>
      <c r="D66" s="257" t="s">
        <v>372</v>
      </c>
      <c r="E66" s="278" t="s">
        <v>314</v>
      </c>
      <c r="F66" s="272">
        <v>11100</v>
      </c>
      <c r="G66" s="272">
        <v>11100</v>
      </c>
      <c r="H66" s="278" t="s">
        <v>314</v>
      </c>
    </row>
    <row r="67" spans="1:8" ht="39.6" x14ac:dyDescent="0.3">
      <c r="A67" s="257" t="s">
        <v>3</v>
      </c>
      <c r="B67" s="257" t="s">
        <v>12</v>
      </c>
      <c r="C67" s="257" t="s">
        <v>378</v>
      </c>
      <c r="D67" s="257" t="s">
        <v>379</v>
      </c>
      <c r="E67" s="278" t="s">
        <v>314</v>
      </c>
      <c r="F67" s="272">
        <v>3000</v>
      </c>
      <c r="G67" s="272">
        <v>3000</v>
      </c>
      <c r="H67" s="278" t="s">
        <v>314</v>
      </c>
    </row>
    <row r="68" spans="1:8" ht="39.6" x14ac:dyDescent="0.3">
      <c r="A68" s="257" t="s">
        <v>3</v>
      </c>
      <c r="B68" s="257" t="s">
        <v>12</v>
      </c>
      <c r="C68" s="257" t="s">
        <v>380</v>
      </c>
      <c r="D68" s="257" t="s">
        <v>381</v>
      </c>
      <c r="E68" s="278" t="s">
        <v>314</v>
      </c>
      <c r="F68" s="272">
        <v>3000</v>
      </c>
      <c r="G68" s="272">
        <v>3000</v>
      </c>
      <c r="H68" s="278" t="s">
        <v>314</v>
      </c>
    </row>
    <row r="69" spans="1:8" ht="39.6" x14ac:dyDescent="0.3">
      <c r="A69" s="257" t="s">
        <v>3</v>
      </c>
      <c r="B69" s="257" t="s">
        <v>12</v>
      </c>
      <c r="C69" s="257" t="s">
        <v>382</v>
      </c>
      <c r="D69" s="257" t="s">
        <v>383</v>
      </c>
      <c r="E69" s="278" t="s">
        <v>310</v>
      </c>
      <c r="F69" s="272">
        <v>3000</v>
      </c>
      <c r="G69" s="272">
        <v>3000</v>
      </c>
      <c r="H69" s="278" t="s">
        <v>314</v>
      </c>
    </row>
    <row r="70" spans="1:8" ht="39.6" x14ac:dyDescent="0.3">
      <c r="A70" s="257" t="s">
        <v>3</v>
      </c>
      <c r="B70" s="257" t="s">
        <v>12</v>
      </c>
      <c r="C70" s="257" t="s">
        <v>386</v>
      </c>
      <c r="D70" s="257" t="s">
        <v>387</v>
      </c>
      <c r="E70" s="278" t="s">
        <v>310</v>
      </c>
      <c r="F70" s="272">
        <v>3000</v>
      </c>
      <c r="G70" s="272">
        <v>3000</v>
      </c>
      <c r="H70" s="278" t="s">
        <v>314</v>
      </c>
    </row>
    <row r="71" spans="1:8" ht="26.4" x14ac:dyDescent="0.3">
      <c r="A71" s="257" t="s">
        <v>3</v>
      </c>
      <c r="B71" s="257" t="s">
        <v>12</v>
      </c>
      <c r="C71" s="257" t="s">
        <v>388</v>
      </c>
      <c r="D71" s="257" t="s">
        <v>389</v>
      </c>
      <c r="E71" s="278" t="s">
        <v>310</v>
      </c>
      <c r="F71" s="272">
        <v>78150</v>
      </c>
      <c r="G71" s="272">
        <v>78150</v>
      </c>
      <c r="H71" s="278" t="s">
        <v>314</v>
      </c>
    </row>
    <row r="72" spans="1:8" ht="26.4" x14ac:dyDescent="0.3">
      <c r="A72" s="257" t="s">
        <v>3</v>
      </c>
      <c r="B72" s="257" t="s">
        <v>12</v>
      </c>
      <c r="C72" s="257" t="s">
        <v>390</v>
      </c>
      <c r="D72" s="257" t="s">
        <v>391</v>
      </c>
      <c r="E72" s="278" t="s">
        <v>314</v>
      </c>
      <c r="F72" s="272">
        <v>3000</v>
      </c>
      <c r="G72" s="272">
        <v>3000</v>
      </c>
      <c r="H72" s="278" t="s">
        <v>314</v>
      </c>
    </row>
    <row r="73" spans="1:8" ht="39.6" x14ac:dyDescent="0.3">
      <c r="A73" s="257" t="s">
        <v>3</v>
      </c>
      <c r="B73" s="257" t="s">
        <v>12</v>
      </c>
      <c r="C73" s="257" t="s">
        <v>392</v>
      </c>
      <c r="D73" s="257" t="s">
        <v>393</v>
      </c>
      <c r="E73" s="278" t="s">
        <v>314</v>
      </c>
      <c r="F73" s="272">
        <v>8775</v>
      </c>
      <c r="G73" s="272">
        <v>8775</v>
      </c>
      <c r="H73" s="272" t="s">
        <v>314</v>
      </c>
    </row>
    <row r="74" spans="1:8" ht="52.8" x14ac:dyDescent="0.3">
      <c r="A74" s="257" t="s">
        <v>3</v>
      </c>
      <c r="B74" s="257" t="s">
        <v>12</v>
      </c>
      <c r="C74" s="257" t="s">
        <v>394</v>
      </c>
      <c r="D74" s="257" t="s">
        <v>395</v>
      </c>
      <c r="E74" s="278" t="s">
        <v>314</v>
      </c>
      <c r="F74" s="272">
        <v>3000</v>
      </c>
      <c r="G74" s="272">
        <v>3000</v>
      </c>
      <c r="H74" s="278" t="s">
        <v>314</v>
      </c>
    </row>
    <row r="75" spans="1:8" ht="26.4" x14ac:dyDescent="0.3">
      <c r="A75" s="257" t="s">
        <v>3</v>
      </c>
      <c r="B75" s="257" t="s">
        <v>12</v>
      </c>
      <c r="C75" s="257" t="s">
        <v>396</v>
      </c>
      <c r="D75" s="257" t="s">
        <v>397</v>
      </c>
      <c r="E75" s="278" t="s">
        <v>314</v>
      </c>
      <c r="F75" s="272">
        <v>3000</v>
      </c>
      <c r="G75" s="272">
        <v>3000</v>
      </c>
      <c r="H75" s="278" t="s">
        <v>314</v>
      </c>
    </row>
    <row r="76" spans="1:8" ht="26.4" x14ac:dyDescent="0.3">
      <c r="A76" s="257" t="s">
        <v>3</v>
      </c>
      <c r="B76" s="257" t="s">
        <v>12</v>
      </c>
      <c r="C76" s="257" t="s">
        <v>398</v>
      </c>
      <c r="D76" s="257" t="s">
        <v>399</v>
      </c>
      <c r="E76" s="278" t="s">
        <v>310</v>
      </c>
      <c r="F76" s="272">
        <v>25000</v>
      </c>
      <c r="G76" s="272">
        <v>25000</v>
      </c>
      <c r="H76" s="272" t="s">
        <v>314</v>
      </c>
    </row>
    <row r="77" spans="1:8" ht="39.6" x14ac:dyDescent="0.3">
      <c r="A77" s="257" t="s">
        <v>3</v>
      </c>
      <c r="B77" s="257" t="s">
        <v>12</v>
      </c>
      <c r="C77" s="257" t="s">
        <v>400</v>
      </c>
      <c r="D77" s="257" t="s">
        <v>401</v>
      </c>
      <c r="E77" s="278" t="s">
        <v>314</v>
      </c>
      <c r="F77" s="272">
        <v>9000</v>
      </c>
      <c r="G77" s="272">
        <v>9000</v>
      </c>
      <c r="H77" s="278" t="s">
        <v>314</v>
      </c>
    </row>
    <row r="78" spans="1:8" ht="39.6" x14ac:dyDescent="0.3">
      <c r="A78" s="257" t="s">
        <v>3</v>
      </c>
      <c r="B78" s="257" t="s">
        <v>12</v>
      </c>
      <c r="C78" s="257" t="s">
        <v>402</v>
      </c>
      <c r="D78" s="257" t="s">
        <v>403</v>
      </c>
      <c r="E78" s="278" t="s">
        <v>314</v>
      </c>
      <c r="F78" s="272">
        <v>12400</v>
      </c>
      <c r="G78" s="272">
        <v>12400</v>
      </c>
      <c r="H78" s="278" t="s">
        <v>314</v>
      </c>
    </row>
    <row r="79" spans="1:8" ht="26.4" x14ac:dyDescent="0.3">
      <c r="A79" s="257" t="s">
        <v>3</v>
      </c>
      <c r="B79" s="257" t="s">
        <v>12</v>
      </c>
      <c r="C79" s="257" t="s">
        <v>404</v>
      </c>
      <c r="D79" s="257" t="s">
        <v>405</v>
      </c>
      <c r="E79" s="278" t="s">
        <v>314</v>
      </c>
      <c r="F79" s="272">
        <v>32130</v>
      </c>
      <c r="G79" s="272">
        <v>32130</v>
      </c>
      <c r="H79" s="278" t="s">
        <v>314</v>
      </c>
    </row>
    <row r="80" spans="1:8" ht="39.6" x14ac:dyDescent="0.3">
      <c r="A80" s="257" t="s">
        <v>3</v>
      </c>
      <c r="B80" s="257" t="s">
        <v>12</v>
      </c>
      <c r="C80" s="257" t="s">
        <v>406</v>
      </c>
      <c r="D80" s="257" t="s">
        <v>407</v>
      </c>
      <c r="E80" s="278" t="s">
        <v>314</v>
      </c>
      <c r="F80" s="272">
        <v>3000</v>
      </c>
      <c r="G80" s="272">
        <v>3000</v>
      </c>
      <c r="H80" s="278" t="s">
        <v>314</v>
      </c>
    </row>
    <row r="81" spans="1:8" ht="39.6" x14ac:dyDescent="0.3">
      <c r="A81" s="257" t="s">
        <v>3</v>
      </c>
      <c r="B81" s="257" t="s">
        <v>12</v>
      </c>
      <c r="C81" s="257" t="s">
        <v>410</v>
      </c>
      <c r="D81" s="257" t="s">
        <v>411</v>
      </c>
      <c r="E81" s="278" t="s">
        <v>314</v>
      </c>
      <c r="F81" s="272">
        <v>3000</v>
      </c>
      <c r="G81" s="272">
        <v>3000</v>
      </c>
      <c r="H81" s="278" t="s">
        <v>314</v>
      </c>
    </row>
    <row r="82" spans="1:8" ht="39.6" x14ac:dyDescent="0.3">
      <c r="A82" s="257" t="s">
        <v>3</v>
      </c>
      <c r="B82" s="257" t="s">
        <v>12</v>
      </c>
      <c r="C82" s="257" t="s">
        <v>414</v>
      </c>
      <c r="D82" s="257" t="s">
        <v>415</v>
      </c>
      <c r="E82" s="278" t="s">
        <v>314</v>
      </c>
      <c r="F82" s="272">
        <v>3000</v>
      </c>
      <c r="G82" s="272">
        <v>3000</v>
      </c>
      <c r="H82" s="278" t="s">
        <v>314</v>
      </c>
    </row>
    <row r="83" spans="1:8" ht="39.6" x14ac:dyDescent="0.3">
      <c r="A83" s="257" t="s">
        <v>3</v>
      </c>
      <c r="B83" s="257" t="s">
        <v>12</v>
      </c>
      <c r="C83" s="257" t="s">
        <v>418</v>
      </c>
      <c r="D83" s="257" t="s">
        <v>419</v>
      </c>
      <c r="E83" s="278" t="s">
        <v>314</v>
      </c>
      <c r="F83" s="272">
        <v>5000</v>
      </c>
      <c r="G83" s="272">
        <v>5000</v>
      </c>
      <c r="H83" s="278" t="s">
        <v>314</v>
      </c>
    </row>
    <row r="84" spans="1:8" ht="39.6" x14ac:dyDescent="0.3">
      <c r="A84" s="257" t="s">
        <v>3</v>
      </c>
      <c r="B84" s="257" t="s">
        <v>12</v>
      </c>
      <c r="C84" s="257" t="s">
        <v>420</v>
      </c>
      <c r="D84" s="257" t="s">
        <v>421</v>
      </c>
      <c r="E84" s="278" t="s">
        <v>314</v>
      </c>
      <c r="F84" s="272">
        <v>3000</v>
      </c>
      <c r="G84" s="272">
        <v>3000</v>
      </c>
      <c r="H84" s="278" t="s">
        <v>314</v>
      </c>
    </row>
    <row r="85" spans="1:8" ht="26.4" x14ac:dyDescent="0.3">
      <c r="A85" s="257" t="s">
        <v>3</v>
      </c>
      <c r="B85" s="257" t="s">
        <v>373</v>
      </c>
      <c r="C85" s="257" t="s">
        <v>374</v>
      </c>
      <c r="D85" s="257" t="s">
        <v>375</v>
      </c>
      <c r="E85" s="278" t="s">
        <v>314</v>
      </c>
      <c r="F85" s="272">
        <v>75000</v>
      </c>
      <c r="G85" s="272">
        <v>37500</v>
      </c>
      <c r="H85" s="277">
        <v>37500</v>
      </c>
    </row>
    <row r="86" spans="1:8" ht="39.6" x14ac:dyDescent="0.3">
      <c r="A86" s="257" t="s">
        <v>3</v>
      </c>
      <c r="B86" s="257" t="s">
        <v>373</v>
      </c>
      <c r="C86" s="257" t="s">
        <v>376</v>
      </c>
      <c r="D86" s="257" t="s">
        <v>377</v>
      </c>
      <c r="E86" s="278" t="s">
        <v>314</v>
      </c>
      <c r="F86" s="272">
        <v>68800</v>
      </c>
      <c r="G86" s="272">
        <v>68800</v>
      </c>
      <c r="H86" s="278" t="s">
        <v>314</v>
      </c>
    </row>
    <row r="87" spans="1:8" ht="39.6" x14ac:dyDescent="0.3">
      <c r="A87" s="257" t="s">
        <v>3</v>
      </c>
      <c r="B87" s="257" t="s">
        <v>373</v>
      </c>
      <c r="C87" s="257" t="s">
        <v>384</v>
      </c>
      <c r="D87" s="257" t="s">
        <v>385</v>
      </c>
      <c r="E87" s="278" t="s">
        <v>314</v>
      </c>
      <c r="F87" s="272">
        <v>20100</v>
      </c>
      <c r="G87" s="272">
        <v>20100</v>
      </c>
      <c r="H87" s="272" t="s">
        <v>314</v>
      </c>
    </row>
    <row r="88" spans="1:8" ht="39.6" x14ac:dyDescent="0.3">
      <c r="A88" s="257" t="s">
        <v>3</v>
      </c>
      <c r="B88" s="257" t="s">
        <v>373</v>
      </c>
      <c r="C88" s="257" t="s">
        <v>408</v>
      </c>
      <c r="D88" s="257" t="s">
        <v>409</v>
      </c>
      <c r="E88" s="278" t="s">
        <v>314</v>
      </c>
      <c r="F88" s="272">
        <v>25000</v>
      </c>
      <c r="G88" s="272">
        <v>25000</v>
      </c>
      <c r="H88" s="278" t="s">
        <v>314</v>
      </c>
    </row>
    <row r="89" spans="1:8" ht="39.6" x14ac:dyDescent="0.3">
      <c r="A89" s="257" t="s">
        <v>3</v>
      </c>
      <c r="B89" s="257" t="s">
        <v>373</v>
      </c>
      <c r="C89" s="257" t="s">
        <v>416</v>
      </c>
      <c r="D89" s="257" t="s">
        <v>417</v>
      </c>
      <c r="E89" s="278" t="s">
        <v>314</v>
      </c>
      <c r="F89" s="272">
        <v>17600</v>
      </c>
      <c r="G89" s="272">
        <v>17600</v>
      </c>
      <c r="H89" s="278" t="s">
        <v>314</v>
      </c>
    </row>
    <row r="90" spans="1:8" ht="26.4" x14ac:dyDescent="0.3">
      <c r="A90" s="257" t="s">
        <v>3</v>
      </c>
      <c r="B90" s="257" t="s">
        <v>21</v>
      </c>
      <c r="C90" s="257" t="s">
        <v>260</v>
      </c>
      <c r="D90" s="257" t="s">
        <v>261</v>
      </c>
      <c r="E90" s="278" t="s">
        <v>314</v>
      </c>
      <c r="F90" s="272">
        <v>2000</v>
      </c>
      <c r="G90" s="272">
        <v>2000</v>
      </c>
      <c r="H90" s="278" t="s">
        <v>314</v>
      </c>
    </row>
    <row r="91" spans="1:8" ht="26.4" x14ac:dyDescent="0.3">
      <c r="A91" s="257" t="s">
        <v>3</v>
      </c>
      <c r="B91" s="257" t="s">
        <v>21</v>
      </c>
      <c r="C91" s="257" t="s">
        <v>620</v>
      </c>
      <c r="D91" s="257" t="s">
        <v>262</v>
      </c>
      <c r="E91" s="278" t="s">
        <v>314</v>
      </c>
      <c r="F91" s="272">
        <v>6000</v>
      </c>
      <c r="G91" s="272">
        <v>6000</v>
      </c>
      <c r="H91" s="278" t="s">
        <v>314</v>
      </c>
    </row>
    <row r="92" spans="1:8" ht="26.4" x14ac:dyDescent="0.3">
      <c r="A92" s="257" t="s">
        <v>3</v>
      </c>
      <c r="B92" s="257" t="s">
        <v>21</v>
      </c>
      <c r="C92" s="257" t="s">
        <v>263</v>
      </c>
      <c r="D92" s="257" t="s">
        <v>264</v>
      </c>
      <c r="E92" s="278" t="s">
        <v>314</v>
      </c>
      <c r="F92" s="272">
        <v>6000</v>
      </c>
      <c r="G92" s="272">
        <v>6000</v>
      </c>
      <c r="H92" s="278" t="s">
        <v>314</v>
      </c>
    </row>
    <row r="93" spans="1:8" ht="26.4" x14ac:dyDescent="0.3">
      <c r="A93" s="257" t="s">
        <v>3</v>
      </c>
      <c r="B93" s="257" t="s">
        <v>21</v>
      </c>
      <c r="C93" s="257" t="s">
        <v>265</v>
      </c>
      <c r="D93" s="257" t="s">
        <v>266</v>
      </c>
      <c r="E93" s="278" t="s">
        <v>314</v>
      </c>
      <c r="F93" s="272">
        <v>13740</v>
      </c>
      <c r="G93" s="272">
        <v>13740</v>
      </c>
      <c r="H93" s="278" t="s">
        <v>314</v>
      </c>
    </row>
    <row r="94" spans="1:8" ht="26.4" x14ac:dyDescent="0.3">
      <c r="A94" s="257" t="s">
        <v>3</v>
      </c>
      <c r="B94" s="257" t="s">
        <v>21</v>
      </c>
      <c r="C94" s="257" t="s">
        <v>618</v>
      </c>
      <c r="D94" s="257" t="s">
        <v>267</v>
      </c>
      <c r="E94" s="278" t="s">
        <v>314</v>
      </c>
      <c r="F94" s="272">
        <v>16000</v>
      </c>
      <c r="G94" s="272">
        <v>16000</v>
      </c>
      <c r="H94" s="278" t="s">
        <v>314</v>
      </c>
    </row>
    <row r="95" spans="1:8" ht="39.6" x14ac:dyDescent="0.3">
      <c r="A95" s="257" t="s">
        <v>3</v>
      </c>
      <c r="B95" s="257" t="s">
        <v>21</v>
      </c>
      <c r="C95" s="257" t="s">
        <v>268</v>
      </c>
      <c r="D95" s="257" t="s">
        <v>269</v>
      </c>
      <c r="E95" s="278" t="s">
        <v>314</v>
      </c>
      <c r="F95" s="272">
        <v>16160</v>
      </c>
      <c r="G95" s="272">
        <v>16160</v>
      </c>
      <c r="H95" s="278" t="s">
        <v>314</v>
      </c>
    </row>
    <row r="96" spans="1:8" ht="26.4" x14ac:dyDescent="0.3">
      <c r="A96" s="257" t="s">
        <v>3</v>
      </c>
      <c r="B96" s="257" t="s">
        <v>21</v>
      </c>
      <c r="C96" s="257" t="s">
        <v>619</v>
      </c>
      <c r="D96" s="257" t="s">
        <v>270</v>
      </c>
      <c r="E96" s="278" t="s">
        <v>314</v>
      </c>
      <c r="F96" s="272">
        <v>15750</v>
      </c>
      <c r="G96" s="272">
        <v>15750</v>
      </c>
      <c r="H96" s="278" t="s">
        <v>314</v>
      </c>
    </row>
    <row r="97" spans="1:8" ht="26.4" x14ac:dyDescent="0.3">
      <c r="A97" s="257" t="s">
        <v>3</v>
      </c>
      <c r="B97" s="257" t="s">
        <v>21</v>
      </c>
      <c r="C97" s="257" t="s">
        <v>271</v>
      </c>
      <c r="D97" s="257" t="s">
        <v>272</v>
      </c>
      <c r="E97" s="278" t="s">
        <v>314</v>
      </c>
      <c r="F97" s="272">
        <v>6000</v>
      </c>
      <c r="G97" s="272">
        <v>6000</v>
      </c>
      <c r="H97" s="278" t="s">
        <v>314</v>
      </c>
    </row>
    <row r="98" spans="1:8" ht="39.6" x14ac:dyDescent="0.3">
      <c r="A98" s="257" t="s">
        <v>3</v>
      </c>
      <c r="B98" s="257" t="s">
        <v>625</v>
      </c>
      <c r="C98" s="257" t="s">
        <v>273</v>
      </c>
      <c r="D98" s="257" t="s">
        <v>274</v>
      </c>
      <c r="E98" s="278" t="s">
        <v>314</v>
      </c>
      <c r="F98" s="272">
        <v>45000</v>
      </c>
      <c r="G98" s="272">
        <v>45000</v>
      </c>
      <c r="H98" s="278" t="s">
        <v>314</v>
      </c>
    </row>
    <row r="99" spans="1:8" ht="29.25" customHeight="1" x14ac:dyDescent="0.3">
      <c r="A99" s="257" t="s">
        <v>3</v>
      </c>
      <c r="B99" s="257" t="s">
        <v>625</v>
      </c>
      <c r="C99" s="257" t="s">
        <v>275</v>
      </c>
      <c r="D99" s="257" t="s">
        <v>276</v>
      </c>
      <c r="E99" s="278" t="s">
        <v>314</v>
      </c>
      <c r="F99" s="272">
        <v>233600</v>
      </c>
      <c r="G99" s="272">
        <v>116800</v>
      </c>
      <c r="H99" s="272">
        <v>116800</v>
      </c>
    </row>
  </sheetData>
  <autoFilter ref="A1:H99" xr:uid="{A4433CB0-B17D-4F65-AEED-EB9ED668542F}">
    <sortState xmlns:xlrd2="http://schemas.microsoft.com/office/spreadsheetml/2017/richdata2" ref="A2:H99">
      <sortCondition ref="A1:A99"/>
    </sortState>
  </autoFilter>
  <dataValidations count="2">
    <dataValidation type="list" allowBlank="1" showInputMessage="1" showErrorMessage="1" sqref="A52 A87" xr:uid="{00A26536-A042-4A77-830F-F9FFF73892E4}">
      <formula1>#REF!</formula1>
    </dataValidation>
    <dataValidation type="list" allowBlank="1" showInputMessage="1" showErrorMessage="1" sqref="B52 B87" xr:uid="{61558D2C-4027-49CE-88E8-EDAB1F2F2C19}">
      <formula1>#REF!</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A22CE-2FE0-4283-948E-069281032E0E}">
  <sheetPr codeName="Sheet19">
    <tabColor theme="8" tint="0.39997558519241921"/>
    <pageSetUpPr fitToPage="1"/>
  </sheetPr>
  <dimension ref="A1:H43"/>
  <sheetViews>
    <sheetView showGridLines="0" zoomScaleNormal="100" workbookViewId="0">
      <selection activeCell="D10" sqref="D10"/>
    </sheetView>
  </sheetViews>
  <sheetFormatPr defaultColWidth="6.6640625" defaultRowHeight="14.4" x14ac:dyDescent="0.3"/>
  <cols>
    <col min="1" max="1" width="22.33203125" bestFit="1" customWidth="1"/>
    <col min="2" max="5" width="15.6640625" customWidth="1"/>
    <col min="6" max="6" width="17.44140625" customWidth="1"/>
    <col min="7" max="7" width="16.88671875" customWidth="1"/>
    <col min="8" max="8" width="16.109375" customWidth="1"/>
  </cols>
  <sheetData>
    <row r="1" spans="1:8" ht="52.8" x14ac:dyDescent="0.3">
      <c r="A1" s="280" t="s">
        <v>508</v>
      </c>
      <c r="B1" s="281" t="s">
        <v>582</v>
      </c>
      <c r="C1" s="282" t="s">
        <v>741</v>
      </c>
      <c r="D1" s="281" t="s">
        <v>742</v>
      </c>
      <c r="E1" s="281" t="s">
        <v>568</v>
      </c>
      <c r="F1" s="281" t="s">
        <v>569</v>
      </c>
      <c r="G1" s="281" t="s">
        <v>150</v>
      </c>
      <c r="H1" s="282" t="s">
        <v>743</v>
      </c>
    </row>
    <row r="2" spans="1:8" x14ac:dyDescent="0.3">
      <c r="A2" s="284" t="s">
        <v>509</v>
      </c>
      <c r="B2" s="285" t="s">
        <v>50</v>
      </c>
      <c r="C2" s="285" t="s">
        <v>50</v>
      </c>
      <c r="D2" s="285" t="s">
        <v>50</v>
      </c>
      <c r="E2" s="285" t="s">
        <v>50</v>
      </c>
      <c r="F2" s="285" t="s">
        <v>50</v>
      </c>
      <c r="G2" s="285" t="s">
        <v>50</v>
      </c>
      <c r="H2" s="285" t="s">
        <v>50</v>
      </c>
    </row>
    <row r="3" spans="1:8" x14ac:dyDescent="0.3">
      <c r="A3" s="284" t="s">
        <v>510</v>
      </c>
      <c r="B3" s="285" t="s">
        <v>511</v>
      </c>
      <c r="C3" s="285" t="s">
        <v>50</v>
      </c>
      <c r="D3" s="285" t="s">
        <v>511</v>
      </c>
      <c r="E3" s="285" t="s">
        <v>50</v>
      </c>
      <c r="F3" s="285" t="s">
        <v>50</v>
      </c>
      <c r="G3" s="285" t="s">
        <v>50</v>
      </c>
      <c r="H3" s="285" t="s">
        <v>50</v>
      </c>
    </row>
    <row r="4" spans="1:8" x14ac:dyDescent="0.3">
      <c r="A4" s="284" t="s">
        <v>512</v>
      </c>
      <c r="B4" s="285" t="s">
        <v>511</v>
      </c>
      <c r="C4" s="285" t="s">
        <v>511</v>
      </c>
      <c r="D4" s="285" t="s">
        <v>511</v>
      </c>
      <c r="E4" s="285" t="s">
        <v>50</v>
      </c>
      <c r="F4" s="285" t="s">
        <v>50</v>
      </c>
      <c r="G4" s="285" t="s">
        <v>50</v>
      </c>
      <c r="H4" s="285" t="s">
        <v>511</v>
      </c>
    </row>
    <row r="5" spans="1:8" x14ac:dyDescent="0.3">
      <c r="A5" s="284" t="s">
        <v>513</v>
      </c>
      <c r="B5" s="285" t="s">
        <v>50</v>
      </c>
      <c r="C5" s="285" t="s">
        <v>511</v>
      </c>
      <c r="D5" s="285" t="s">
        <v>50</v>
      </c>
      <c r="E5" s="285" t="s">
        <v>50</v>
      </c>
      <c r="F5" s="285" t="s">
        <v>50</v>
      </c>
      <c r="G5" s="285" t="s">
        <v>50</v>
      </c>
      <c r="H5" s="285" t="s">
        <v>50</v>
      </c>
    </row>
    <row r="6" spans="1:8" x14ac:dyDescent="0.3">
      <c r="A6" s="284" t="s">
        <v>514</v>
      </c>
      <c r="B6" s="285" t="s">
        <v>50</v>
      </c>
      <c r="C6" s="285" t="s">
        <v>50</v>
      </c>
      <c r="D6" s="285" t="s">
        <v>50</v>
      </c>
      <c r="E6" s="285" t="s">
        <v>50</v>
      </c>
      <c r="F6" s="285" t="s">
        <v>50</v>
      </c>
      <c r="G6" s="285" t="s">
        <v>50</v>
      </c>
      <c r="H6" s="285" t="s">
        <v>50</v>
      </c>
    </row>
    <row r="7" spans="1:8" x14ac:dyDescent="0.3">
      <c r="A7" s="284" t="s">
        <v>515</v>
      </c>
      <c r="B7" s="285" t="s">
        <v>50</v>
      </c>
      <c r="C7" s="285" t="s">
        <v>511</v>
      </c>
      <c r="D7" s="285" t="s">
        <v>50</v>
      </c>
      <c r="E7" s="285" t="s">
        <v>50</v>
      </c>
      <c r="F7" s="285" t="s">
        <v>50</v>
      </c>
      <c r="G7" s="285" t="s">
        <v>50</v>
      </c>
      <c r="H7" s="285" t="s">
        <v>50</v>
      </c>
    </row>
    <row r="8" spans="1:8" x14ac:dyDescent="0.3">
      <c r="A8" s="284" t="s">
        <v>516</v>
      </c>
      <c r="B8" s="285" t="s">
        <v>511</v>
      </c>
      <c r="C8" s="285" t="s">
        <v>50</v>
      </c>
      <c r="D8" s="285" t="s">
        <v>50</v>
      </c>
      <c r="E8" s="285" t="s">
        <v>50</v>
      </c>
      <c r="F8" s="285" t="s">
        <v>50</v>
      </c>
      <c r="G8" s="285" t="s">
        <v>50</v>
      </c>
      <c r="H8" s="285" t="s">
        <v>50</v>
      </c>
    </row>
    <row r="9" spans="1:8" x14ac:dyDescent="0.3">
      <c r="A9" s="284" t="s">
        <v>517</v>
      </c>
      <c r="B9" s="285" t="s">
        <v>50</v>
      </c>
      <c r="C9" s="285" t="s">
        <v>50</v>
      </c>
      <c r="D9" s="285" t="s">
        <v>50</v>
      </c>
      <c r="E9" s="285" t="s">
        <v>50</v>
      </c>
      <c r="F9" s="285" t="s">
        <v>50</v>
      </c>
      <c r="G9" s="285" t="s">
        <v>50</v>
      </c>
      <c r="H9" s="285" t="s">
        <v>50</v>
      </c>
    </row>
    <row r="10" spans="1:8" x14ac:dyDescent="0.3">
      <c r="A10" s="284" t="s">
        <v>518</v>
      </c>
      <c r="B10" s="285" t="s">
        <v>511</v>
      </c>
      <c r="C10" s="285" t="s">
        <v>511</v>
      </c>
      <c r="D10" s="285" t="s">
        <v>50</v>
      </c>
      <c r="E10" s="285" t="s">
        <v>50</v>
      </c>
      <c r="F10" s="285" t="s">
        <v>50</v>
      </c>
      <c r="G10" s="285" t="s">
        <v>50</v>
      </c>
      <c r="H10" s="285" t="s">
        <v>131</v>
      </c>
    </row>
    <row r="11" spans="1:8" x14ac:dyDescent="0.3">
      <c r="A11" s="284" t="s">
        <v>519</v>
      </c>
      <c r="B11" s="285" t="s">
        <v>50</v>
      </c>
      <c r="C11" s="285" t="s">
        <v>511</v>
      </c>
      <c r="D11" s="285" t="s">
        <v>50</v>
      </c>
      <c r="E11" s="285" t="s">
        <v>50</v>
      </c>
      <c r="F11" s="285" t="s">
        <v>50</v>
      </c>
      <c r="G11" s="285" t="s">
        <v>50</v>
      </c>
      <c r="H11" s="285" t="s">
        <v>50</v>
      </c>
    </row>
    <row r="12" spans="1:8" x14ac:dyDescent="0.3">
      <c r="A12" s="284" t="s">
        <v>520</v>
      </c>
      <c r="B12" s="285" t="s">
        <v>50</v>
      </c>
      <c r="C12" s="285" t="s">
        <v>50</v>
      </c>
      <c r="D12" s="285" t="s">
        <v>50</v>
      </c>
      <c r="E12" s="285" t="s">
        <v>50</v>
      </c>
      <c r="F12" s="285" t="s">
        <v>50</v>
      </c>
      <c r="G12" s="285" t="s">
        <v>50</v>
      </c>
      <c r="H12" s="285" t="s">
        <v>50</v>
      </c>
    </row>
    <row r="13" spans="1:8" x14ac:dyDescent="0.3">
      <c r="A13" s="284" t="s">
        <v>204</v>
      </c>
      <c r="B13" s="285" t="s">
        <v>511</v>
      </c>
      <c r="C13" s="285" t="s">
        <v>50</v>
      </c>
      <c r="D13" s="285" t="s">
        <v>50</v>
      </c>
      <c r="E13" s="285" t="s">
        <v>50</v>
      </c>
      <c r="F13" s="285" t="s">
        <v>50</v>
      </c>
      <c r="G13" s="285" t="s">
        <v>50</v>
      </c>
      <c r="H13" s="285" t="s">
        <v>50</v>
      </c>
    </row>
    <row r="14" spans="1:8" x14ac:dyDescent="0.3">
      <c r="A14" s="284" t="s">
        <v>521</v>
      </c>
      <c r="B14" s="285" t="s">
        <v>511</v>
      </c>
      <c r="C14" s="285" t="s">
        <v>50</v>
      </c>
      <c r="D14" s="285" t="s">
        <v>50</v>
      </c>
      <c r="E14" s="285" t="s">
        <v>50</v>
      </c>
      <c r="F14" s="285" t="s">
        <v>50</v>
      </c>
      <c r="G14" s="285" t="s">
        <v>50</v>
      </c>
      <c r="H14" s="285" t="s">
        <v>50</v>
      </c>
    </row>
    <row r="15" spans="1:8" x14ac:dyDescent="0.3">
      <c r="A15" s="284" t="s">
        <v>522</v>
      </c>
      <c r="B15" s="285" t="s">
        <v>511</v>
      </c>
      <c r="C15" s="285" t="s">
        <v>511</v>
      </c>
      <c r="D15" s="285" t="s">
        <v>50</v>
      </c>
      <c r="E15" s="285" t="s">
        <v>50</v>
      </c>
      <c r="F15" s="285" t="s">
        <v>50</v>
      </c>
      <c r="G15" s="285" t="s">
        <v>50</v>
      </c>
      <c r="H15" s="285" t="s">
        <v>50</v>
      </c>
    </row>
    <row r="16" spans="1:8" x14ac:dyDescent="0.3">
      <c r="A16" s="284" t="s">
        <v>523</v>
      </c>
      <c r="B16" s="285" t="s">
        <v>50</v>
      </c>
      <c r="C16" s="285" t="s">
        <v>50</v>
      </c>
      <c r="D16" s="285" t="s">
        <v>50</v>
      </c>
      <c r="E16" s="285" t="s">
        <v>50</v>
      </c>
      <c r="F16" s="285" t="s">
        <v>50</v>
      </c>
      <c r="G16" s="285" t="s">
        <v>50</v>
      </c>
      <c r="H16" s="285" t="s">
        <v>50</v>
      </c>
    </row>
    <row r="17" spans="1:8" x14ac:dyDescent="0.3">
      <c r="A17" s="284" t="s">
        <v>524</v>
      </c>
      <c r="B17" s="285" t="s">
        <v>511</v>
      </c>
      <c r="C17" s="285" t="s">
        <v>50</v>
      </c>
      <c r="D17" s="285" t="s">
        <v>50</v>
      </c>
      <c r="E17" s="285" t="s">
        <v>50</v>
      </c>
      <c r="F17" s="285" t="s">
        <v>50</v>
      </c>
      <c r="G17" s="285" t="s">
        <v>50</v>
      </c>
      <c r="H17" s="285" t="s">
        <v>50</v>
      </c>
    </row>
    <row r="18" spans="1:8" x14ac:dyDescent="0.3">
      <c r="A18" s="284" t="s">
        <v>525</v>
      </c>
      <c r="B18" s="285" t="s">
        <v>50</v>
      </c>
      <c r="C18" s="285" t="s">
        <v>50</v>
      </c>
      <c r="D18" s="285" t="s">
        <v>50</v>
      </c>
      <c r="E18" s="285" t="s">
        <v>50</v>
      </c>
      <c r="F18" s="285" t="s">
        <v>50</v>
      </c>
      <c r="G18" s="285" t="s">
        <v>50</v>
      </c>
      <c r="H18" s="285" t="s">
        <v>50</v>
      </c>
    </row>
    <row r="19" spans="1:8" x14ac:dyDescent="0.3">
      <c r="A19" s="284" t="s">
        <v>526</v>
      </c>
      <c r="B19" s="285" t="s">
        <v>511</v>
      </c>
      <c r="C19" s="285" t="s">
        <v>511</v>
      </c>
      <c r="D19" s="285" t="s">
        <v>50</v>
      </c>
      <c r="E19" s="285" t="s">
        <v>50</v>
      </c>
      <c r="F19" s="285" t="s">
        <v>50</v>
      </c>
      <c r="G19" s="285" t="s">
        <v>50</v>
      </c>
      <c r="H19" s="285" t="s">
        <v>50</v>
      </c>
    </row>
    <row r="20" spans="1:8" x14ac:dyDescent="0.3">
      <c r="A20" s="284" t="s">
        <v>527</v>
      </c>
      <c r="B20" s="285" t="s">
        <v>511</v>
      </c>
      <c r="C20" s="285" t="s">
        <v>511</v>
      </c>
      <c r="D20" s="285" t="s">
        <v>50</v>
      </c>
      <c r="E20" s="285" t="s">
        <v>50</v>
      </c>
      <c r="F20" s="285" t="s">
        <v>50</v>
      </c>
      <c r="G20" s="285" t="s">
        <v>50</v>
      </c>
      <c r="H20" s="285" t="s">
        <v>50</v>
      </c>
    </row>
    <row r="21" spans="1:8" x14ac:dyDescent="0.3">
      <c r="A21" s="284" t="s">
        <v>528</v>
      </c>
      <c r="B21" s="285" t="s">
        <v>511</v>
      </c>
      <c r="C21" s="285" t="s">
        <v>511</v>
      </c>
      <c r="D21" s="285" t="s">
        <v>50</v>
      </c>
      <c r="E21" s="285" t="s">
        <v>50</v>
      </c>
      <c r="F21" s="285" t="s">
        <v>50</v>
      </c>
      <c r="G21" s="285" t="s">
        <v>50</v>
      </c>
      <c r="H21" s="285" t="s">
        <v>511</v>
      </c>
    </row>
    <row r="22" spans="1:8" x14ac:dyDescent="0.3">
      <c r="A22" s="284" t="s">
        <v>529</v>
      </c>
      <c r="B22" s="285" t="s">
        <v>511</v>
      </c>
      <c r="C22" s="285" t="s">
        <v>50</v>
      </c>
      <c r="D22" s="285" t="s">
        <v>50</v>
      </c>
      <c r="E22" s="285" t="s">
        <v>50</v>
      </c>
      <c r="F22" s="285" t="s">
        <v>50</v>
      </c>
      <c r="G22" s="285" t="s">
        <v>50</v>
      </c>
      <c r="H22" s="285" t="s">
        <v>50</v>
      </c>
    </row>
    <row r="23" spans="1:8" x14ac:dyDescent="0.3">
      <c r="A23" s="284" t="s">
        <v>530</v>
      </c>
      <c r="B23" s="285" t="s">
        <v>511</v>
      </c>
      <c r="C23" s="285" t="s">
        <v>50</v>
      </c>
      <c r="D23" s="285" t="s">
        <v>50</v>
      </c>
      <c r="E23" s="285" t="s">
        <v>50</v>
      </c>
      <c r="F23" s="285" t="s">
        <v>50</v>
      </c>
      <c r="G23" s="285" t="s">
        <v>50</v>
      </c>
      <c r="H23" s="285" t="s">
        <v>50</v>
      </c>
    </row>
    <row r="24" spans="1:8" x14ac:dyDescent="0.3">
      <c r="A24" s="284" t="s">
        <v>245</v>
      </c>
      <c r="B24" s="285" t="s">
        <v>511</v>
      </c>
      <c r="C24" s="285" t="s">
        <v>50</v>
      </c>
      <c r="D24" s="285" t="s">
        <v>511</v>
      </c>
      <c r="E24" s="285" t="s">
        <v>50</v>
      </c>
      <c r="F24" s="285" t="s">
        <v>50</v>
      </c>
      <c r="G24" s="285" t="s">
        <v>50</v>
      </c>
      <c r="H24" s="285" t="s">
        <v>50</v>
      </c>
    </row>
    <row r="25" spans="1:8" x14ac:dyDescent="0.3">
      <c r="A25" s="284" t="s">
        <v>531</v>
      </c>
      <c r="B25" s="285" t="s">
        <v>511</v>
      </c>
      <c r="C25" s="285" t="s">
        <v>511</v>
      </c>
      <c r="D25" s="285" t="s">
        <v>511</v>
      </c>
      <c r="E25" s="285" t="s">
        <v>50</v>
      </c>
      <c r="F25" s="285" t="s">
        <v>50</v>
      </c>
      <c r="G25" s="285" t="s">
        <v>50</v>
      </c>
      <c r="H25" s="285" t="s">
        <v>50</v>
      </c>
    </row>
    <row r="26" spans="1:8" x14ac:dyDescent="0.3">
      <c r="A26" s="284" t="s">
        <v>532</v>
      </c>
      <c r="B26" s="285" t="s">
        <v>511</v>
      </c>
      <c r="C26" s="285" t="s">
        <v>50</v>
      </c>
      <c r="D26" s="285" t="s">
        <v>511</v>
      </c>
      <c r="E26" s="285" t="s">
        <v>50</v>
      </c>
      <c r="F26" s="285" t="s">
        <v>50</v>
      </c>
      <c r="G26" s="285" t="s">
        <v>50</v>
      </c>
      <c r="H26" s="285" t="s">
        <v>511</v>
      </c>
    </row>
    <row r="27" spans="1:8" x14ac:dyDescent="0.3">
      <c r="A27" s="284" t="s">
        <v>533</v>
      </c>
      <c r="B27" s="285" t="s">
        <v>511</v>
      </c>
      <c r="C27" s="285" t="s">
        <v>511</v>
      </c>
      <c r="D27" s="285" t="s">
        <v>50</v>
      </c>
      <c r="E27" s="285" t="s">
        <v>50</v>
      </c>
      <c r="F27" s="285" t="s">
        <v>50</v>
      </c>
      <c r="G27" s="285" t="s">
        <v>744</v>
      </c>
      <c r="H27" s="285" t="s">
        <v>50</v>
      </c>
    </row>
    <row r="28" spans="1:8" x14ac:dyDescent="0.3">
      <c r="A28" s="284" t="s">
        <v>534</v>
      </c>
      <c r="B28" s="285" t="s">
        <v>511</v>
      </c>
      <c r="C28" s="285" t="s">
        <v>511</v>
      </c>
      <c r="D28" s="285" t="s">
        <v>50</v>
      </c>
      <c r="E28" s="285" t="s">
        <v>50</v>
      </c>
      <c r="F28" s="285" t="s">
        <v>50</v>
      </c>
      <c r="G28" s="285" t="s">
        <v>50</v>
      </c>
      <c r="H28" s="285" t="s">
        <v>50</v>
      </c>
    </row>
    <row r="29" spans="1:8" x14ac:dyDescent="0.3">
      <c r="A29" s="284" t="s">
        <v>535</v>
      </c>
      <c r="B29" s="285" t="s">
        <v>511</v>
      </c>
      <c r="C29" s="285" t="s">
        <v>511</v>
      </c>
      <c r="D29" s="285" t="s">
        <v>511</v>
      </c>
      <c r="E29" s="285" t="s">
        <v>50</v>
      </c>
      <c r="F29" s="285" t="s">
        <v>50</v>
      </c>
      <c r="G29" s="285" t="s">
        <v>50</v>
      </c>
      <c r="H29" s="285" t="s">
        <v>50</v>
      </c>
    </row>
    <row r="30" spans="1:8" x14ac:dyDescent="0.3">
      <c r="A30" s="284" t="s">
        <v>536</v>
      </c>
      <c r="B30" s="285" t="s">
        <v>50</v>
      </c>
      <c r="C30" s="285" t="s">
        <v>50</v>
      </c>
      <c r="D30" s="285" t="s">
        <v>50</v>
      </c>
      <c r="E30" s="285" t="s">
        <v>50</v>
      </c>
      <c r="F30" s="285" t="s">
        <v>50</v>
      </c>
      <c r="G30" s="285" t="s">
        <v>50</v>
      </c>
      <c r="H30" s="285" t="s">
        <v>50</v>
      </c>
    </row>
    <row r="31" spans="1:8" x14ac:dyDescent="0.3">
      <c r="A31" s="284" t="s">
        <v>537</v>
      </c>
      <c r="B31" s="285" t="s">
        <v>50</v>
      </c>
      <c r="C31" s="285" t="s">
        <v>50</v>
      </c>
      <c r="D31" s="285" t="s">
        <v>50</v>
      </c>
      <c r="E31" s="285" t="s">
        <v>50</v>
      </c>
      <c r="F31" s="285" t="s">
        <v>50</v>
      </c>
      <c r="G31" s="285" t="s">
        <v>50</v>
      </c>
      <c r="H31" s="285" t="s">
        <v>50</v>
      </c>
    </row>
    <row r="32" spans="1:8" x14ac:dyDescent="0.3">
      <c r="A32" s="284" t="s">
        <v>538</v>
      </c>
      <c r="B32" s="285" t="s">
        <v>511</v>
      </c>
      <c r="C32" s="285" t="s">
        <v>511</v>
      </c>
      <c r="D32" s="285" t="s">
        <v>511</v>
      </c>
      <c r="E32" s="285" t="s">
        <v>50</v>
      </c>
      <c r="F32" s="285" t="s">
        <v>50</v>
      </c>
      <c r="G32" s="285" t="s">
        <v>745</v>
      </c>
      <c r="H32" s="285" t="s">
        <v>746</v>
      </c>
    </row>
    <row r="33" spans="1:8" x14ac:dyDescent="0.3">
      <c r="A33" s="284" t="s">
        <v>539</v>
      </c>
      <c r="B33" s="285" t="s">
        <v>511</v>
      </c>
      <c r="C33" s="285" t="s">
        <v>511</v>
      </c>
      <c r="D33" s="285" t="s">
        <v>50</v>
      </c>
      <c r="E33" s="285" t="s">
        <v>50</v>
      </c>
      <c r="F33" s="285" t="s">
        <v>50</v>
      </c>
      <c r="G33" s="285" t="s">
        <v>50</v>
      </c>
      <c r="H33" s="285" t="s">
        <v>50</v>
      </c>
    </row>
    <row r="34" spans="1:8" x14ac:dyDescent="0.3">
      <c r="A34" s="284" t="s">
        <v>540</v>
      </c>
      <c r="B34" s="285" t="s">
        <v>50</v>
      </c>
      <c r="C34" s="285" t="s">
        <v>50</v>
      </c>
      <c r="D34" s="285" t="s">
        <v>50</v>
      </c>
      <c r="E34" s="285" t="s">
        <v>50</v>
      </c>
      <c r="F34" s="285" t="s">
        <v>50</v>
      </c>
      <c r="G34" s="285" t="s">
        <v>50</v>
      </c>
      <c r="H34" s="285" t="s">
        <v>50</v>
      </c>
    </row>
    <row r="35" spans="1:8" x14ac:dyDescent="0.3">
      <c r="A35" s="284" t="s">
        <v>541</v>
      </c>
      <c r="B35" s="285" t="s">
        <v>511</v>
      </c>
      <c r="C35" s="285" t="s">
        <v>511</v>
      </c>
      <c r="D35" s="285" t="s">
        <v>511</v>
      </c>
      <c r="E35" s="285" t="s">
        <v>50</v>
      </c>
      <c r="F35" s="285" t="s">
        <v>50</v>
      </c>
      <c r="G35" s="285" t="s">
        <v>50</v>
      </c>
      <c r="H35" s="285" t="s">
        <v>50</v>
      </c>
    </row>
    <row r="36" spans="1:8" x14ac:dyDescent="0.3">
      <c r="A36" s="284" t="s">
        <v>542</v>
      </c>
      <c r="B36" s="285" t="s">
        <v>511</v>
      </c>
      <c r="C36" s="285" t="s">
        <v>511</v>
      </c>
      <c r="D36" s="285" t="s">
        <v>50</v>
      </c>
      <c r="E36" s="285" t="s">
        <v>50</v>
      </c>
      <c r="F36" s="285" t="s">
        <v>543</v>
      </c>
      <c r="G36" s="285" t="s">
        <v>544</v>
      </c>
      <c r="H36" s="285" t="s">
        <v>545</v>
      </c>
    </row>
    <row r="37" spans="1:8" x14ac:dyDescent="0.3">
      <c r="A37" s="283" t="s">
        <v>717</v>
      </c>
      <c r="B37" s="14"/>
      <c r="C37" s="14"/>
      <c r="D37" s="14"/>
      <c r="E37" s="14"/>
      <c r="F37" s="14"/>
      <c r="G37" s="14"/>
      <c r="H37" s="14"/>
    </row>
    <row r="38" spans="1:8" x14ac:dyDescent="0.3">
      <c r="A38" s="283" t="s">
        <v>718</v>
      </c>
      <c r="B38" s="14"/>
      <c r="C38" s="14"/>
      <c r="D38" s="14"/>
      <c r="E38" s="14"/>
      <c r="F38" s="14"/>
      <c r="G38" s="14"/>
      <c r="H38" s="14"/>
    </row>
    <row r="39" spans="1:8" s="39" customFormat="1" ht="12" x14ac:dyDescent="0.25">
      <c r="A39" s="283" t="s">
        <v>719</v>
      </c>
      <c r="B39" s="14"/>
      <c r="C39" s="14"/>
      <c r="D39" s="14"/>
      <c r="E39" s="14"/>
      <c r="F39" s="14"/>
      <c r="G39" s="14"/>
      <c r="H39" s="14"/>
    </row>
    <row r="40" spans="1:8" s="39" customFormat="1" ht="12" x14ac:dyDescent="0.25">
      <c r="A40" s="283" t="s">
        <v>720</v>
      </c>
      <c r="B40" s="14"/>
      <c r="C40" s="14"/>
      <c r="D40" s="14"/>
      <c r="E40" s="14"/>
      <c r="F40" s="14"/>
      <c r="G40" s="14"/>
      <c r="H40" s="14"/>
    </row>
    <row r="41" spans="1:8" s="39" customFormat="1" ht="12" x14ac:dyDescent="0.25">
      <c r="A41" s="283" t="s">
        <v>721</v>
      </c>
      <c r="B41" s="14"/>
      <c r="C41" s="14"/>
      <c r="D41" s="14"/>
      <c r="E41" s="14"/>
      <c r="F41" s="14"/>
      <c r="G41" s="14"/>
      <c r="H41" s="14"/>
    </row>
    <row r="42" spans="1:8" s="39" customFormat="1" ht="12" x14ac:dyDescent="0.25">
      <c r="A42" s="283" t="s">
        <v>722</v>
      </c>
      <c r="B42" s="14"/>
      <c r="C42" s="14"/>
      <c r="D42" s="14"/>
      <c r="E42" s="14"/>
      <c r="F42" s="14"/>
      <c r="G42" s="14"/>
      <c r="H42" s="14"/>
    </row>
    <row r="43" spans="1:8" s="39" customFormat="1" ht="12" x14ac:dyDescent="0.25">
      <c r="A43" s="283" t="s">
        <v>723</v>
      </c>
      <c r="B43" s="14"/>
      <c r="C43" s="14"/>
      <c r="D43" s="14"/>
      <c r="E43" s="14"/>
      <c r="F43" s="14"/>
      <c r="G43" s="14"/>
      <c r="H43" s="14"/>
    </row>
  </sheetData>
  <pageMargins left="0.7" right="0.7" top="0.75" bottom="0.75" header="0.3" footer="0.3"/>
  <pageSetup scale="78" orientation="landscape" r:id="rId1"/>
  <headerFooter>
    <oddHeader>&amp;C&amp;"Arial,Bold"&amp;16&amp;K000000 2022 District Agreements to Enforce CARB Programs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81062-D399-434F-B0A5-425C1B287E89}">
  <sheetPr codeName="Sheet29">
    <tabColor theme="8" tint="0.39997558519241921"/>
  </sheetPr>
  <dimension ref="A1:L55"/>
  <sheetViews>
    <sheetView showGridLines="0" zoomScale="110" zoomScaleNormal="110" zoomScalePageLayoutView="110" workbookViewId="0">
      <selection activeCell="E24" sqref="E24"/>
    </sheetView>
  </sheetViews>
  <sheetFormatPr defaultColWidth="3.44140625" defaultRowHeight="14.4" x14ac:dyDescent="0.3"/>
  <cols>
    <col min="1" max="1" width="30" customWidth="1"/>
    <col min="2" max="2" width="9.109375" customWidth="1"/>
    <col min="3" max="3" width="8.6640625" customWidth="1"/>
    <col min="4" max="4" width="7.88671875" customWidth="1"/>
    <col min="5" max="5" width="9.6640625" customWidth="1"/>
    <col min="6" max="6" width="9.44140625" customWidth="1"/>
    <col min="7" max="7" width="9.6640625" customWidth="1"/>
    <col min="8" max="8" width="11.6640625" customWidth="1"/>
    <col min="10" max="10" width="9.109375" bestFit="1" customWidth="1"/>
    <col min="11" max="11" width="4.44140625" bestFit="1" customWidth="1"/>
  </cols>
  <sheetData>
    <row r="1" spans="1:12" ht="49.5" customHeight="1" x14ac:dyDescent="0.3">
      <c r="A1" s="225" t="s">
        <v>0</v>
      </c>
      <c r="B1" s="228" t="s">
        <v>152</v>
      </c>
      <c r="C1" s="226" t="s">
        <v>153</v>
      </c>
      <c r="D1" s="228" t="s">
        <v>154</v>
      </c>
      <c r="E1" s="226" t="s">
        <v>649</v>
      </c>
      <c r="F1" s="226" t="s">
        <v>735</v>
      </c>
      <c r="G1" s="226" t="s">
        <v>650</v>
      </c>
      <c r="H1" s="226" t="s">
        <v>469</v>
      </c>
      <c r="I1" s="8"/>
    </row>
    <row r="2" spans="1:12" ht="19.5" customHeight="1" x14ac:dyDescent="0.3">
      <c r="A2" s="100" t="s">
        <v>12</v>
      </c>
      <c r="B2" s="219"/>
      <c r="C2" s="219"/>
      <c r="D2" s="219"/>
      <c r="E2" s="220"/>
      <c r="F2" s="220"/>
      <c r="G2" s="220"/>
      <c r="H2" s="220"/>
      <c r="I2" s="8"/>
    </row>
    <row r="3" spans="1:12" ht="17.399999999999999" customHeight="1" x14ac:dyDescent="0.3">
      <c r="A3" s="92" t="s">
        <v>651</v>
      </c>
      <c r="B3" s="88">
        <v>3</v>
      </c>
      <c r="C3" s="88">
        <v>3</v>
      </c>
      <c r="D3" s="211">
        <v>0</v>
      </c>
      <c r="E3" s="212">
        <v>1</v>
      </c>
      <c r="F3" s="213">
        <v>1</v>
      </c>
      <c r="G3" s="212">
        <v>1</v>
      </c>
      <c r="H3" s="212" t="s">
        <v>668</v>
      </c>
      <c r="I3" s="8"/>
    </row>
    <row r="4" spans="1:12" ht="15" customHeight="1" x14ac:dyDescent="0.3">
      <c r="A4" s="97" t="s">
        <v>11</v>
      </c>
      <c r="B4" s="219"/>
      <c r="C4" s="219"/>
      <c r="D4" s="219"/>
      <c r="E4" s="220"/>
      <c r="F4" s="220"/>
      <c r="G4" s="220"/>
      <c r="H4" s="220"/>
      <c r="I4" s="8"/>
    </row>
    <row r="5" spans="1:12" x14ac:dyDescent="0.3">
      <c r="A5" s="86" t="s">
        <v>9</v>
      </c>
      <c r="B5" s="88">
        <v>42</v>
      </c>
      <c r="C5" s="87">
        <v>42</v>
      </c>
      <c r="D5" s="214">
        <v>0</v>
      </c>
      <c r="E5" s="212">
        <v>1</v>
      </c>
      <c r="F5" s="215" t="s">
        <v>584</v>
      </c>
      <c r="G5" s="212">
        <v>1</v>
      </c>
      <c r="H5" s="212" t="s">
        <v>668</v>
      </c>
      <c r="I5" s="8"/>
    </row>
    <row r="6" spans="1:12" ht="14.4" customHeight="1" x14ac:dyDescent="0.3">
      <c r="A6" s="86" t="s">
        <v>471</v>
      </c>
      <c r="B6" s="88">
        <v>241</v>
      </c>
      <c r="C6" s="87">
        <v>229</v>
      </c>
      <c r="D6" s="88">
        <v>12</v>
      </c>
      <c r="E6" s="212">
        <v>1</v>
      </c>
      <c r="F6" s="213">
        <v>0.88785046728971895</v>
      </c>
      <c r="G6" s="212">
        <v>0.950207468879668</v>
      </c>
      <c r="H6" s="212" t="s">
        <v>668</v>
      </c>
      <c r="I6" s="216"/>
      <c r="K6" s="52"/>
      <c r="L6" s="52"/>
    </row>
    <row r="7" spans="1:12" x14ac:dyDescent="0.3">
      <c r="A7" s="97" t="s">
        <v>472</v>
      </c>
      <c r="B7" s="219"/>
      <c r="C7" s="219"/>
      <c r="D7" s="219"/>
      <c r="E7" s="220"/>
      <c r="F7" s="220"/>
      <c r="G7" s="220"/>
      <c r="H7" s="220"/>
      <c r="I7" s="8"/>
    </row>
    <row r="8" spans="1:12" x14ac:dyDescent="0.3">
      <c r="A8" s="86" t="s">
        <v>473</v>
      </c>
      <c r="B8" s="88">
        <v>67</v>
      </c>
      <c r="C8" s="87">
        <v>67</v>
      </c>
      <c r="D8" s="214">
        <v>0</v>
      </c>
      <c r="E8" s="212">
        <v>1</v>
      </c>
      <c r="F8" s="213">
        <v>1</v>
      </c>
      <c r="G8" s="212">
        <v>1</v>
      </c>
      <c r="H8" s="212" t="s">
        <v>668</v>
      </c>
      <c r="I8" s="8"/>
      <c r="K8" s="52"/>
    </row>
    <row r="9" spans="1:12" x14ac:dyDescent="0.3">
      <c r="A9" s="86" t="s">
        <v>734</v>
      </c>
      <c r="B9" s="88">
        <v>22</v>
      </c>
      <c r="C9" s="87">
        <v>22</v>
      </c>
      <c r="D9" s="214">
        <v>0</v>
      </c>
      <c r="E9" s="212">
        <v>1</v>
      </c>
      <c r="F9" s="213">
        <v>1</v>
      </c>
      <c r="G9" s="212">
        <v>1</v>
      </c>
      <c r="H9" s="212" t="s">
        <v>668</v>
      </c>
      <c r="I9" s="8"/>
      <c r="K9" s="52"/>
    </row>
    <row r="10" spans="1:12" x14ac:dyDescent="0.3">
      <c r="A10" s="86" t="s">
        <v>475</v>
      </c>
      <c r="B10" s="88">
        <v>1260</v>
      </c>
      <c r="C10" s="87">
        <v>1112</v>
      </c>
      <c r="D10" s="88">
        <v>148</v>
      </c>
      <c r="E10" s="212">
        <v>0.88611111111111096</v>
      </c>
      <c r="F10" s="213">
        <v>0.87777777777777699</v>
      </c>
      <c r="G10" s="212">
        <v>0.88253968253968196</v>
      </c>
      <c r="H10" s="212" t="s">
        <v>667</v>
      </c>
      <c r="I10" s="8"/>
      <c r="K10" s="52"/>
    </row>
    <row r="11" spans="1:12" x14ac:dyDescent="0.3">
      <c r="A11" s="86" t="s">
        <v>476</v>
      </c>
      <c r="B11" s="88">
        <v>1074</v>
      </c>
      <c r="C11" s="87">
        <v>945</v>
      </c>
      <c r="D11" s="88">
        <v>129</v>
      </c>
      <c r="E11" s="212">
        <v>0.91530944625407096</v>
      </c>
      <c r="F11" s="213">
        <v>0.83260869565217299</v>
      </c>
      <c r="G11" s="212">
        <v>0.87988826815642396</v>
      </c>
      <c r="H11" s="212" t="s">
        <v>667</v>
      </c>
      <c r="I11" s="8"/>
      <c r="K11" s="52"/>
    </row>
    <row r="12" spans="1:12" x14ac:dyDescent="0.3">
      <c r="A12" s="86" t="s">
        <v>477</v>
      </c>
      <c r="B12" s="88">
        <v>720</v>
      </c>
      <c r="C12" s="87">
        <v>623</v>
      </c>
      <c r="D12" s="88">
        <v>97</v>
      </c>
      <c r="E12" s="212">
        <v>0.89277389277389196</v>
      </c>
      <c r="F12" s="213">
        <v>0.82474226804123696</v>
      </c>
      <c r="G12" s="212">
        <v>0.86527777777777704</v>
      </c>
      <c r="H12" s="212" t="s">
        <v>667</v>
      </c>
      <c r="I12" s="8"/>
      <c r="K12" s="52"/>
    </row>
    <row r="13" spans="1:12" x14ac:dyDescent="0.3">
      <c r="A13" s="86" t="s">
        <v>478</v>
      </c>
      <c r="B13" s="88">
        <v>6501</v>
      </c>
      <c r="C13" s="87">
        <v>6362</v>
      </c>
      <c r="D13" s="88">
        <v>139</v>
      </c>
      <c r="E13" s="212">
        <v>0.97923322683706004</v>
      </c>
      <c r="F13" s="213">
        <v>0.978369024443002</v>
      </c>
      <c r="G13" s="212">
        <v>0.97861867405014602</v>
      </c>
      <c r="H13" s="212" t="s">
        <v>668</v>
      </c>
      <c r="I13" s="8"/>
      <c r="K13" s="52"/>
    </row>
    <row r="14" spans="1:12" x14ac:dyDescent="0.3">
      <c r="A14" s="86" t="s">
        <v>479</v>
      </c>
      <c r="B14" s="88">
        <v>282</v>
      </c>
      <c r="C14" s="87">
        <v>222</v>
      </c>
      <c r="D14" s="88">
        <v>60</v>
      </c>
      <c r="E14" s="212">
        <v>0.77976190476190399</v>
      </c>
      <c r="F14" s="213">
        <v>0.79824561403508698</v>
      </c>
      <c r="G14" s="212">
        <v>0.78723404255319096</v>
      </c>
      <c r="H14" s="212" t="s">
        <v>666</v>
      </c>
      <c r="I14" s="8"/>
      <c r="K14" s="52"/>
    </row>
    <row r="15" spans="1:12" ht="15.6" customHeight="1" x14ac:dyDescent="0.3">
      <c r="A15" s="86" t="s">
        <v>480</v>
      </c>
      <c r="B15" s="88">
        <v>59</v>
      </c>
      <c r="C15" s="87">
        <v>58</v>
      </c>
      <c r="D15" s="88">
        <v>1</v>
      </c>
      <c r="E15" s="212">
        <v>0.97872340425531901</v>
      </c>
      <c r="F15" s="213">
        <v>1</v>
      </c>
      <c r="G15" s="212">
        <v>0.98305084745762705</v>
      </c>
      <c r="H15" s="212" t="s">
        <v>668</v>
      </c>
      <c r="I15" s="8"/>
      <c r="K15" s="52"/>
    </row>
    <row r="16" spans="1:12" ht="14.4" customHeight="1" x14ac:dyDescent="0.3">
      <c r="A16" s="86" t="s">
        <v>733</v>
      </c>
      <c r="B16" s="88">
        <v>3</v>
      </c>
      <c r="C16" s="87">
        <v>3</v>
      </c>
      <c r="D16" s="217">
        <v>0</v>
      </c>
      <c r="E16" s="217" t="s">
        <v>584</v>
      </c>
      <c r="F16" s="213">
        <v>1</v>
      </c>
      <c r="G16" s="212">
        <v>1</v>
      </c>
      <c r="H16" s="212" t="s">
        <v>668</v>
      </c>
      <c r="I16" s="8"/>
      <c r="K16" s="52"/>
    </row>
    <row r="17" spans="1:11" x14ac:dyDescent="0.3">
      <c r="A17" s="86" t="s">
        <v>492</v>
      </c>
      <c r="B17" s="88">
        <v>906</v>
      </c>
      <c r="C17" s="87">
        <v>413</v>
      </c>
      <c r="D17" s="88">
        <v>493</v>
      </c>
      <c r="E17" s="212">
        <v>0.57999999999999996</v>
      </c>
      <c r="F17" s="213">
        <v>0.37769784172661802</v>
      </c>
      <c r="G17" s="212">
        <v>0.455849889624724</v>
      </c>
      <c r="H17" s="212" t="s">
        <v>666</v>
      </c>
      <c r="I17" s="8"/>
      <c r="K17" s="52"/>
    </row>
    <row r="18" spans="1:11" x14ac:dyDescent="0.3">
      <c r="A18" s="86" t="s">
        <v>481</v>
      </c>
      <c r="B18" s="88">
        <v>1147</v>
      </c>
      <c r="C18" s="87">
        <v>1091</v>
      </c>
      <c r="D18" s="88">
        <v>56</v>
      </c>
      <c r="E18" s="212">
        <v>0.96428571428571397</v>
      </c>
      <c r="F18" s="213">
        <v>0.93263157894736803</v>
      </c>
      <c r="G18" s="212">
        <v>0.95117698343504797</v>
      </c>
      <c r="H18" s="212" t="s">
        <v>668</v>
      </c>
      <c r="I18" s="8"/>
      <c r="K18" s="52"/>
    </row>
    <row r="19" spans="1:11" x14ac:dyDescent="0.3">
      <c r="A19" s="97" t="s">
        <v>482</v>
      </c>
      <c r="B19" s="219"/>
      <c r="C19" s="219"/>
      <c r="D19" s="219"/>
      <c r="E19" s="220"/>
      <c r="F19" s="220"/>
      <c r="G19" s="220"/>
      <c r="H19" s="220"/>
      <c r="I19" s="8"/>
      <c r="J19" s="20"/>
    </row>
    <row r="20" spans="1:11" x14ac:dyDescent="0.3">
      <c r="A20" s="86" t="s">
        <v>484</v>
      </c>
      <c r="B20" s="211">
        <v>0</v>
      </c>
      <c r="C20" s="218">
        <v>0</v>
      </c>
      <c r="D20" s="211">
        <v>0</v>
      </c>
      <c r="E20" s="211">
        <v>0</v>
      </c>
      <c r="F20" s="211">
        <v>0</v>
      </c>
      <c r="G20" s="211">
        <v>0</v>
      </c>
      <c r="H20" s="211" t="s">
        <v>584</v>
      </c>
      <c r="I20" s="8"/>
      <c r="J20" s="20"/>
    </row>
    <row r="21" spans="1:11" x14ac:dyDescent="0.3">
      <c r="A21" s="86" t="s">
        <v>483</v>
      </c>
      <c r="B21" s="88">
        <v>24</v>
      </c>
      <c r="C21" s="87">
        <v>24</v>
      </c>
      <c r="D21" s="214">
        <v>0</v>
      </c>
      <c r="E21" s="212" t="s">
        <v>646</v>
      </c>
      <c r="F21" s="213">
        <v>1</v>
      </c>
      <c r="G21" s="212">
        <v>1</v>
      </c>
      <c r="H21" s="212" t="s">
        <v>668</v>
      </c>
      <c r="I21" s="8"/>
    </row>
    <row r="22" spans="1:11" x14ac:dyDescent="0.3">
      <c r="A22" s="86" t="s">
        <v>485</v>
      </c>
      <c r="B22" s="88">
        <v>347</v>
      </c>
      <c r="C22" s="87">
        <v>335</v>
      </c>
      <c r="D22" s="88">
        <v>12</v>
      </c>
      <c r="E22" s="212">
        <v>1</v>
      </c>
      <c r="F22" s="213">
        <v>0.96307692307692305</v>
      </c>
      <c r="G22" s="212">
        <v>0.96541786743515801</v>
      </c>
      <c r="H22" s="212" t="s">
        <v>668</v>
      </c>
      <c r="I22" s="8"/>
    </row>
    <row r="23" spans="1:11" x14ac:dyDescent="0.3">
      <c r="A23" s="86" t="s">
        <v>732</v>
      </c>
      <c r="B23" s="211">
        <v>33</v>
      </c>
      <c r="C23" s="211">
        <v>27</v>
      </c>
      <c r="D23" s="211">
        <v>6</v>
      </c>
      <c r="E23" s="212">
        <v>1</v>
      </c>
      <c r="F23" s="212">
        <v>0.7931034482758621</v>
      </c>
      <c r="G23" s="212">
        <v>0.82</v>
      </c>
      <c r="H23" s="212" t="s">
        <v>666</v>
      </c>
      <c r="I23" s="8"/>
    </row>
    <row r="24" spans="1:11" ht="15" customHeight="1" x14ac:dyDescent="0.3">
      <c r="A24" s="86" t="s">
        <v>492</v>
      </c>
      <c r="B24" s="88">
        <v>581</v>
      </c>
      <c r="C24" s="87">
        <v>567</v>
      </c>
      <c r="D24" s="88">
        <v>14</v>
      </c>
      <c r="E24" s="212" t="s">
        <v>584</v>
      </c>
      <c r="F24" s="213">
        <v>0.97590361445783103</v>
      </c>
      <c r="G24" s="212">
        <v>0.97590361445783103</v>
      </c>
      <c r="H24" s="212" t="s">
        <v>668</v>
      </c>
      <c r="I24" s="8"/>
    </row>
    <row r="25" spans="1:11" ht="14.4" customHeight="1" x14ac:dyDescent="0.3">
      <c r="A25" s="100" t="s">
        <v>585</v>
      </c>
      <c r="B25" s="219"/>
      <c r="C25" s="219"/>
      <c r="D25" s="219"/>
      <c r="E25" s="220"/>
      <c r="F25" s="220"/>
      <c r="G25" s="220"/>
      <c r="H25" s="220"/>
      <c r="I25" s="8"/>
    </row>
    <row r="26" spans="1:11" x14ac:dyDescent="0.3">
      <c r="A26" s="86" t="s">
        <v>581</v>
      </c>
      <c r="B26" s="88">
        <v>18</v>
      </c>
      <c r="C26" s="87">
        <v>4</v>
      </c>
      <c r="D26" s="88">
        <v>14</v>
      </c>
      <c r="E26" s="212">
        <v>7.69230769230769E-2</v>
      </c>
      <c r="F26" s="213">
        <v>0.6</v>
      </c>
      <c r="G26" s="212">
        <v>0.22222222222222199</v>
      </c>
      <c r="H26" s="212" t="s">
        <v>666</v>
      </c>
      <c r="I26" s="8"/>
    </row>
    <row r="27" spans="1:11" x14ac:dyDescent="0.3">
      <c r="A27" s="86" t="s">
        <v>583</v>
      </c>
      <c r="B27" s="88">
        <v>10</v>
      </c>
      <c r="C27" s="87">
        <v>1</v>
      </c>
      <c r="D27" s="88">
        <v>9</v>
      </c>
      <c r="E27" s="212">
        <v>0</v>
      </c>
      <c r="F27" s="213">
        <v>0.33333333333333298</v>
      </c>
      <c r="G27" s="212">
        <v>0.1</v>
      </c>
      <c r="H27" s="212" t="s">
        <v>666</v>
      </c>
      <c r="I27" s="8"/>
    </row>
    <row r="28" spans="1:11" x14ac:dyDescent="0.3">
      <c r="A28" s="97" t="s">
        <v>486</v>
      </c>
      <c r="B28" s="219"/>
      <c r="C28" s="219"/>
      <c r="D28" s="219"/>
      <c r="E28" s="220"/>
      <c r="F28" s="220"/>
      <c r="G28" s="220"/>
      <c r="H28" s="220"/>
      <c r="I28" s="8"/>
    </row>
    <row r="29" spans="1:11" x14ac:dyDescent="0.3">
      <c r="A29" s="86" t="s">
        <v>731</v>
      </c>
      <c r="B29" s="88">
        <v>124</v>
      </c>
      <c r="C29" s="87">
        <v>115</v>
      </c>
      <c r="D29" s="88">
        <v>9</v>
      </c>
      <c r="E29" s="212">
        <v>0.91304347826086896</v>
      </c>
      <c r="F29" s="213">
        <v>0.94545454545454499</v>
      </c>
      <c r="G29" s="212">
        <v>0.92741935483870896</v>
      </c>
      <c r="H29" s="212" t="s">
        <v>667</v>
      </c>
      <c r="I29" s="8"/>
    </row>
    <row r="30" spans="1:11" x14ac:dyDescent="0.3">
      <c r="A30" s="86" t="s">
        <v>623</v>
      </c>
      <c r="B30" s="88">
        <v>9</v>
      </c>
      <c r="C30" s="87">
        <v>9</v>
      </c>
      <c r="D30" s="214">
        <v>0</v>
      </c>
      <c r="E30" s="212">
        <v>1</v>
      </c>
      <c r="F30" s="213">
        <v>1</v>
      </c>
      <c r="G30" s="212">
        <v>1</v>
      </c>
      <c r="H30" s="212" t="s">
        <v>668</v>
      </c>
      <c r="I30" s="8"/>
    </row>
    <row r="31" spans="1:11" x14ac:dyDescent="0.3">
      <c r="A31" s="86" t="s">
        <v>487</v>
      </c>
      <c r="B31" s="88">
        <v>145</v>
      </c>
      <c r="C31" s="87">
        <v>141</v>
      </c>
      <c r="D31" s="88">
        <v>4</v>
      </c>
      <c r="E31" s="212">
        <v>0.95588235294117596</v>
      </c>
      <c r="F31" s="213">
        <v>0.98701298701298701</v>
      </c>
      <c r="G31" s="212">
        <v>0.972413793103448</v>
      </c>
      <c r="H31" s="212" t="s">
        <v>668</v>
      </c>
      <c r="I31" s="8"/>
    </row>
    <row r="32" spans="1:11" x14ac:dyDescent="0.3">
      <c r="A32" s="86" t="s">
        <v>624</v>
      </c>
      <c r="B32" s="88">
        <v>10</v>
      </c>
      <c r="C32" s="87">
        <v>10</v>
      </c>
      <c r="D32" s="211">
        <v>0</v>
      </c>
      <c r="E32" s="212">
        <v>1</v>
      </c>
      <c r="F32" s="212">
        <v>1</v>
      </c>
      <c r="G32" s="212">
        <v>1</v>
      </c>
      <c r="H32" s="212" t="s">
        <v>668</v>
      </c>
      <c r="I32" s="8"/>
    </row>
    <row r="33" spans="1:9" x14ac:dyDescent="0.3">
      <c r="A33" s="86" t="s">
        <v>673</v>
      </c>
      <c r="B33" s="211">
        <v>0</v>
      </c>
      <c r="C33" s="218">
        <v>0</v>
      </c>
      <c r="D33" s="211">
        <v>0</v>
      </c>
      <c r="E33" s="211">
        <v>0</v>
      </c>
      <c r="F33" s="211">
        <v>0</v>
      </c>
      <c r="G33" s="211">
        <v>0</v>
      </c>
      <c r="H33" s="211" t="s">
        <v>584</v>
      </c>
      <c r="I33" s="8"/>
    </row>
    <row r="34" spans="1:9" x14ac:dyDescent="0.3">
      <c r="A34" s="86" t="s">
        <v>488</v>
      </c>
      <c r="B34" s="88">
        <v>25</v>
      </c>
      <c r="C34" s="87">
        <v>25</v>
      </c>
      <c r="D34" s="214">
        <v>0</v>
      </c>
      <c r="E34" s="212">
        <v>1</v>
      </c>
      <c r="F34" s="213">
        <v>1</v>
      </c>
      <c r="G34" s="212">
        <v>1</v>
      </c>
      <c r="H34" s="212" t="s">
        <v>668</v>
      </c>
      <c r="I34" s="8"/>
    </row>
    <row r="35" spans="1:9" x14ac:dyDescent="0.3">
      <c r="A35" s="86" t="s">
        <v>489</v>
      </c>
      <c r="B35" s="88">
        <v>46</v>
      </c>
      <c r="C35" s="87">
        <v>40</v>
      </c>
      <c r="D35" s="88">
        <v>6</v>
      </c>
      <c r="E35" s="212">
        <v>0.89473684210526305</v>
      </c>
      <c r="F35" s="213">
        <v>0.75</v>
      </c>
      <c r="G35" s="212">
        <v>0.86956521739130399</v>
      </c>
      <c r="H35" s="212" t="s">
        <v>667</v>
      </c>
      <c r="I35" s="8"/>
    </row>
    <row r="36" spans="1:9" x14ac:dyDescent="0.3">
      <c r="A36" s="86" t="s">
        <v>18</v>
      </c>
      <c r="B36" s="88">
        <v>344</v>
      </c>
      <c r="C36" s="87">
        <v>344</v>
      </c>
      <c r="D36" s="214">
        <v>0</v>
      </c>
      <c r="E36" s="212">
        <v>1</v>
      </c>
      <c r="F36" s="213">
        <v>1</v>
      </c>
      <c r="G36" s="212">
        <v>1</v>
      </c>
      <c r="H36" s="212" t="s">
        <v>668</v>
      </c>
      <c r="I36" s="8"/>
    </row>
    <row r="37" spans="1:9" x14ac:dyDescent="0.3">
      <c r="A37" s="86" t="s">
        <v>730</v>
      </c>
      <c r="B37" s="88">
        <v>113</v>
      </c>
      <c r="C37" s="87">
        <v>113</v>
      </c>
      <c r="D37" s="214">
        <v>0</v>
      </c>
      <c r="E37" s="212">
        <v>1</v>
      </c>
      <c r="F37" s="213">
        <v>1</v>
      </c>
      <c r="G37" s="212">
        <v>1</v>
      </c>
      <c r="H37" s="212" t="s">
        <v>668</v>
      </c>
      <c r="I37" s="8"/>
    </row>
    <row r="38" spans="1:9" x14ac:dyDescent="0.3">
      <c r="A38" s="86" t="s">
        <v>20</v>
      </c>
      <c r="B38" s="88">
        <v>13</v>
      </c>
      <c r="C38" s="87">
        <v>12</v>
      </c>
      <c r="D38" s="88">
        <v>1</v>
      </c>
      <c r="E38" s="212">
        <v>0.875</v>
      </c>
      <c r="F38" s="213">
        <v>1</v>
      </c>
      <c r="G38" s="212">
        <v>0.92307692307692302</v>
      </c>
      <c r="H38" s="212" t="s">
        <v>667</v>
      </c>
      <c r="I38" s="8"/>
    </row>
    <row r="39" spans="1:9" x14ac:dyDescent="0.3">
      <c r="A39" s="86" t="s">
        <v>622</v>
      </c>
      <c r="B39" s="88">
        <v>27</v>
      </c>
      <c r="C39" s="87">
        <v>16</v>
      </c>
      <c r="D39" s="88">
        <v>11</v>
      </c>
      <c r="E39" s="212">
        <v>0.61904761904761896</v>
      </c>
      <c r="F39" s="213">
        <v>0.5</v>
      </c>
      <c r="G39" s="212">
        <v>0.592592592592592</v>
      </c>
      <c r="H39" s="212" t="s">
        <v>666</v>
      </c>
      <c r="I39" s="8"/>
    </row>
    <row r="40" spans="1:9" x14ac:dyDescent="0.3">
      <c r="A40" s="86" t="s">
        <v>490</v>
      </c>
      <c r="B40" s="88">
        <v>406</v>
      </c>
      <c r="C40" s="87">
        <v>403</v>
      </c>
      <c r="D40" s="88">
        <v>3</v>
      </c>
      <c r="E40" s="212">
        <v>0.99</v>
      </c>
      <c r="F40" s="213">
        <v>1</v>
      </c>
      <c r="G40" s="212">
        <v>0.99261083743842304</v>
      </c>
      <c r="H40" s="212" t="s">
        <v>668</v>
      </c>
      <c r="I40" s="8"/>
    </row>
    <row r="41" spans="1:9" x14ac:dyDescent="0.3">
      <c r="A41" s="127" t="s">
        <v>724</v>
      </c>
      <c r="B41" s="127"/>
      <c r="C41" s="127"/>
      <c r="D41" s="127"/>
      <c r="E41" s="127"/>
      <c r="F41" s="127"/>
      <c r="G41" s="127"/>
      <c r="H41" s="127"/>
      <c r="I41" s="8"/>
    </row>
    <row r="42" spans="1:9" x14ac:dyDescent="0.3">
      <c r="A42" s="43" t="s">
        <v>725</v>
      </c>
      <c r="B42" s="43"/>
      <c r="C42" s="43"/>
      <c r="D42" s="43"/>
      <c r="E42" s="43"/>
      <c r="F42" s="43"/>
      <c r="G42" s="43"/>
      <c r="H42" s="43"/>
    </row>
    <row r="43" spans="1:9" x14ac:dyDescent="0.3">
      <c r="A43" s="43" t="s">
        <v>726</v>
      </c>
      <c r="B43" s="43"/>
      <c r="C43" s="43"/>
      <c r="D43" s="43"/>
      <c r="E43" s="43"/>
      <c r="F43" s="43"/>
      <c r="G43" s="43"/>
      <c r="H43" s="43"/>
    </row>
    <row r="44" spans="1:9" x14ac:dyDescent="0.3">
      <c r="A44" s="43" t="s">
        <v>727</v>
      </c>
      <c r="B44" s="43"/>
      <c r="C44" s="43"/>
      <c r="D44" s="43"/>
      <c r="E44" s="43"/>
      <c r="F44" s="43"/>
      <c r="G44" s="43"/>
      <c r="H44" s="43"/>
    </row>
    <row r="45" spans="1:9" x14ac:dyDescent="0.3">
      <c r="A45" s="43" t="s">
        <v>728</v>
      </c>
      <c r="B45" s="43"/>
      <c r="C45" s="43"/>
      <c r="D45" s="43"/>
      <c r="E45" s="43"/>
      <c r="F45" s="43"/>
      <c r="G45" s="43"/>
      <c r="H45" s="43"/>
    </row>
    <row r="46" spans="1:9" x14ac:dyDescent="0.3">
      <c r="A46" s="43" t="s">
        <v>729</v>
      </c>
      <c r="B46" s="43"/>
      <c r="C46" s="43"/>
      <c r="D46" s="43"/>
      <c r="E46" s="43"/>
      <c r="F46" s="43"/>
      <c r="G46" s="43"/>
      <c r="H46" s="43"/>
    </row>
    <row r="47" spans="1:9" x14ac:dyDescent="0.3">
      <c r="A47" s="43"/>
      <c r="B47" s="43"/>
      <c r="C47" s="43"/>
      <c r="D47" s="43"/>
      <c r="E47" s="43"/>
      <c r="F47" s="43"/>
      <c r="G47" s="43"/>
      <c r="H47" s="43"/>
    </row>
    <row r="48" spans="1:9" x14ac:dyDescent="0.3">
      <c r="A48" s="43"/>
      <c r="B48" s="43"/>
      <c r="C48" s="43"/>
      <c r="D48" s="43"/>
      <c r="E48" s="43"/>
      <c r="F48" s="43"/>
      <c r="G48" s="43"/>
      <c r="H48" s="43"/>
    </row>
    <row r="49" spans="1:8" x14ac:dyDescent="0.3">
      <c r="A49" s="43"/>
      <c r="B49" s="43"/>
      <c r="C49" s="43"/>
      <c r="D49" s="43"/>
      <c r="E49" s="43"/>
      <c r="F49" s="43"/>
      <c r="G49" s="43"/>
      <c r="H49" s="43"/>
    </row>
    <row r="50" spans="1:8" x14ac:dyDescent="0.3">
      <c r="A50" s="43"/>
      <c r="B50" s="43"/>
      <c r="C50" s="43"/>
      <c r="D50" s="43"/>
      <c r="E50" s="43"/>
      <c r="F50" s="43"/>
      <c r="G50" s="43"/>
      <c r="H50" s="43"/>
    </row>
    <row r="51" spans="1:8" x14ac:dyDescent="0.3">
      <c r="A51" s="43"/>
      <c r="B51" s="43"/>
      <c r="C51" s="43"/>
      <c r="D51" s="43"/>
      <c r="E51" s="43"/>
      <c r="F51" s="43"/>
      <c r="G51" s="43"/>
      <c r="H51" s="43"/>
    </row>
    <row r="52" spans="1:8" x14ac:dyDescent="0.3">
      <c r="A52" s="43"/>
      <c r="B52" s="43"/>
      <c r="C52" s="43"/>
      <c r="D52" s="43"/>
      <c r="E52" s="43"/>
      <c r="F52" s="43"/>
      <c r="G52" s="43"/>
      <c r="H52" s="43"/>
    </row>
    <row r="53" spans="1:8" x14ac:dyDescent="0.3">
      <c r="A53" s="43"/>
      <c r="B53" s="43"/>
      <c r="C53" s="43"/>
      <c r="D53" s="43"/>
      <c r="E53" s="43"/>
      <c r="F53" s="43"/>
      <c r="G53" s="43"/>
      <c r="H53" s="43"/>
    </row>
    <row r="54" spans="1:8" x14ac:dyDescent="0.3">
      <c r="A54" s="43"/>
      <c r="B54" s="43"/>
      <c r="C54" s="43"/>
      <c r="D54" s="43"/>
      <c r="E54" s="43"/>
      <c r="F54" s="43"/>
      <c r="G54" s="43"/>
      <c r="H54" s="43"/>
    </row>
    <row r="55" spans="1:8" x14ac:dyDescent="0.3">
      <c r="A55" s="43"/>
      <c r="B55" s="43"/>
      <c r="C55" s="43"/>
      <c r="D55" s="43"/>
      <c r="E55" s="43"/>
      <c r="F55" s="43"/>
      <c r="G55" s="43"/>
      <c r="H55" s="43"/>
    </row>
  </sheetData>
  <pageMargins left="0.7" right="0.7" top="0.90625" bottom="0.75" header="0.3" footer="0.3"/>
  <pageSetup scale="79" orientation="portrait" r:id="rId1"/>
  <headerFooter>
    <oddHeader>&amp;C&amp;"Arial,Bold"&amp;16&amp;K000000EDVS Compliance Rates (2022)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12E0B-0380-4545-BCF3-9EF0AED635F9}">
  <sheetPr>
    <tabColor theme="8" tint="0.39997558519241921"/>
  </sheetPr>
  <dimension ref="A1:K42"/>
  <sheetViews>
    <sheetView showGridLines="0" zoomScale="110" zoomScaleNormal="100" zoomScalePageLayoutView="110" workbookViewId="0">
      <selection activeCell="H26" sqref="H26"/>
    </sheetView>
  </sheetViews>
  <sheetFormatPr defaultRowHeight="14.4" x14ac:dyDescent="0.3"/>
  <cols>
    <col min="1" max="1" width="30" customWidth="1"/>
    <col min="2" max="2" width="10.33203125" customWidth="1"/>
    <col min="3" max="3" width="8.88671875" customWidth="1"/>
    <col min="4" max="4" width="9" customWidth="1"/>
    <col min="5" max="5" width="10.44140625" customWidth="1"/>
    <col min="6" max="6" width="10.6640625" customWidth="1"/>
    <col min="7" max="7" width="11.33203125" style="210" customWidth="1"/>
    <col min="8" max="8" width="11.88671875" customWidth="1"/>
    <col min="9" max="9" width="7.88671875" bestFit="1" customWidth="1"/>
    <col min="10" max="11" width="9.109375" style="14"/>
  </cols>
  <sheetData>
    <row r="1" spans="1:10" ht="30.6" x14ac:dyDescent="0.3">
      <c r="A1" s="225" t="s">
        <v>0</v>
      </c>
      <c r="B1" s="228" t="s">
        <v>152</v>
      </c>
      <c r="C1" s="228" t="s">
        <v>153</v>
      </c>
      <c r="D1" s="228" t="s">
        <v>154</v>
      </c>
      <c r="E1" s="226" t="s">
        <v>649</v>
      </c>
      <c r="F1" s="226" t="s">
        <v>664</v>
      </c>
      <c r="G1" s="227" t="s">
        <v>737</v>
      </c>
      <c r="H1" s="226" t="s">
        <v>469</v>
      </c>
    </row>
    <row r="2" spans="1:10" x14ac:dyDescent="0.3">
      <c r="A2" s="100" t="s">
        <v>12</v>
      </c>
      <c r="B2" s="219"/>
      <c r="C2" s="219"/>
      <c r="D2" s="219"/>
      <c r="E2" s="220"/>
      <c r="F2" s="220"/>
      <c r="G2" s="222"/>
      <c r="H2" s="220"/>
    </row>
    <row r="3" spans="1:10" x14ac:dyDescent="0.3">
      <c r="A3" s="92" t="s">
        <v>665</v>
      </c>
      <c r="B3" s="88">
        <v>105</v>
      </c>
      <c r="C3" s="88">
        <v>69</v>
      </c>
      <c r="D3" s="88">
        <v>36</v>
      </c>
      <c r="E3" s="221">
        <v>0.6</v>
      </c>
      <c r="F3" s="221">
        <v>0.8</v>
      </c>
      <c r="G3" s="221">
        <v>0.65714285714285703</v>
      </c>
      <c r="H3" s="212" t="s">
        <v>666</v>
      </c>
      <c r="J3" s="209"/>
    </row>
    <row r="4" spans="1:10" x14ac:dyDescent="0.3">
      <c r="A4" s="86" t="s">
        <v>470</v>
      </c>
      <c r="B4" s="88">
        <v>28</v>
      </c>
      <c r="C4" s="87">
        <v>23</v>
      </c>
      <c r="D4" s="88">
        <v>5</v>
      </c>
      <c r="E4" s="221">
        <v>0.81818181818181801</v>
      </c>
      <c r="F4" s="221">
        <v>0.82352941176470495</v>
      </c>
      <c r="G4" s="221">
        <v>0.82142857142857095</v>
      </c>
      <c r="H4" s="212" t="s">
        <v>666</v>
      </c>
      <c r="J4" s="209"/>
    </row>
    <row r="5" spans="1:10" x14ac:dyDescent="0.3">
      <c r="A5" s="86" t="s">
        <v>6</v>
      </c>
      <c r="B5" s="88">
        <v>125</v>
      </c>
      <c r="C5" s="87">
        <v>70</v>
      </c>
      <c r="D5" s="88">
        <v>55</v>
      </c>
      <c r="E5" s="221">
        <v>0.43589743589743501</v>
      </c>
      <c r="F5" s="221">
        <v>0.76595744680850997</v>
      </c>
      <c r="G5" s="221">
        <v>0.56000000000000005</v>
      </c>
      <c r="H5" s="212" t="s">
        <v>666</v>
      </c>
      <c r="J5" s="209"/>
    </row>
    <row r="6" spans="1:10" x14ac:dyDescent="0.3">
      <c r="A6" s="86" t="s">
        <v>12</v>
      </c>
      <c r="B6" s="88">
        <v>1431</v>
      </c>
      <c r="C6" s="87">
        <v>1275</v>
      </c>
      <c r="D6" s="88">
        <v>156</v>
      </c>
      <c r="E6" s="221">
        <v>0.88809523809523805</v>
      </c>
      <c r="F6" s="221">
        <v>0.89509306260575205</v>
      </c>
      <c r="G6" s="221">
        <v>0.89098532494758897</v>
      </c>
      <c r="H6" s="212" t="s">
        <v>667</v>
      </c>
      <c r="J6" s="209"/>
    </row>
    <row r="7" spans="1:10" x14ac:dyDescent="0.3">
      <c r="A7" s="97" t="s">
        <v>11</v>
      </c>
      <c r="B7" s="219"/>
      <c r="C7" s="219"/>
      <c r="D7" s="219"/>
      <c r="E7" s="220"/>
      <c r="F7" s="220"/>
      <c r="G7" s="223"/>
      <c r="H7" s="224"/>
      <c r="J7" s="209"/>
    </row>
    <row r="8" spans="1:10" x14ac:dyDescent="0.3">
      <c r="A8" s="86" t="s">
        <v>9</v>
      </c>
      <c r="B8" s="88">
        <v>1328</v>
      </c>
      <c r="C8" s="87">
        <v>1327</v>
      </c>
      <c r="D8" s="88">
        <v>1</v>
      </c>
      <c r="E8" s="221">
        <v>0.99859747545582001</v>
      </c>
      <c r="F8" s="212">
        <v>1</v>
      </c>
      <c r="G8" s="221">
        <v>0.999246987951807</v>
      </c>
      <c r="H8" s="212" t="s">
        <v>668</v>
      </c>
      <c r="J8" s="209"/>
    </row>
    <row r="9" spans="1:10" x14ac:dyDescent="0.3">
      <c r="A9" s="86" t="s">
        <v>471</v>
      </c>
      <c r="B9" s="88">
        <v>5595</v>
      </c>
      <c r="C9" s="87">
        <v>5545</v>
      </c>
      <c r="D9" s="88">
        <v>50</v>
      </c>
      <c r="E9" s="221">
        <v>0.99749103942652295</v>
      </c>
      <c r="F9" s="221">
        <v>0.98467023172905499</v>
      </c>
      <c r="G9" s="221">
        <v>0.99106344950848901</v>
      </c>
      <c r="H9" s="212" t="s">
        <v>668</v>
      </c>
      <c r="J9" s="209"/>
    </row>
    <row r="10" spans="1:10" x14ac:dyDescent="0.3">
      <c r="A10" s="97" t="s">
        <v>472</v>
      </c>
      <c r="B10" s="219"/>
      <c r="C10" s="219"/>
      <c r="D10" s="219"/>
      <c r="E10" s="220"/>
      <c r="F10" s="220"/>
      <c r="G10" s="223"/>
      <c r="H10" s="224"/>
      <c r="J10" s="209"/>
    </row>
    <row r="11" spans="1:10" x14ac:dyDescent="0.3">
      <c r="A11" s="86" t="s">
        <v>473</v>
      </c>
      <c r="B11" s="88">
        <v>4026</v>
      </c>
      <c r="C11" s="87">
        <v>3772</v>
      </c>
      <c r="D11" s="211">
        <v>254</v>
      </c>
      <c r="E11" s="221">
        <v>0.77591973244147106</v>
      </c>
      <c r="F11" s="221">
        <v>0.94982559699490199</v>
      </c>
      <c r="G11" s="221">
        <v>0.93691008445106805</v>
      </c>
      <c r="H11" s="212" t="s">
        <v>667</v>
      </c>
      <c r="I11" s="13"/>
      <c r="J11" s="209"/>
    </row>
    <row r="12" spans="1:10" x14ac:dyDescent="0.3">
      <c r="A12" s="86" t="s">
        <v>474</v>
      </c>
      <c r="B12" s="88">
        <v>1634</v>
      </c>
      <c r="C12" s="87">
        <v>1634</v>
      </c>
      <c r="D12" s="88">
        <v>0</v>
      </c>
      <c r="E12" s="212">
        <v>1</v>
      </c>
      <c r="F12" s="212">
        <v>1</v>
      </c>
      <c r="G12" s="212">
        <v>1</v>
      </c>
      <c r="H12" s="212" t="s">
        <v>668</v>
      </c>
      <c r="I12" s="13"/>
      <c r="J12" s="209"/>
    </row>
    <row r="13" spans="1:10" x14ac:dyDescent="0.3">
      <c r="A13" s="86" t="s">
        <v>475</v>
      </c>
      <c r="B13" s="88">
        <v>26458</v>
      </c>
      <c r="C13" s="87">
        <v>24459</v>
      </c>
      <c r="D13" s="88">
        <v>1999</v>
      </c>
      <c r="E13" s="221">
        <v>0.93083068840976202</v>
      </c>
      <c r="F13" s="221">
        <v>0.91019061583577698</v>
      </c>
      <c r="G13" s="221">
        <v>0.92444629223675201</v>
      </c>
      <c r="H13" s="212" t="s">
        <v>667</v>
      </c>
      <c r="J13" s="209"/>
    </row>
    <row r="14" spans="1:10" x14ac:dyDescent="0.3">
      <c r="A14" s="86" t="s">
        <v>476</v>
      </c>
      <c r="B14" s="88">
        <v>25925</v>
      </c>
      <c r="C14" s="87">
        <v>25436</v>
      </c>
      <c r="D14" s="88">
        <v>489</v>
      </c>
      <c r="E14" s="221">
        <v>0.98251057827926602</v>
      </c>
      <c r="F14" s="221">
        <v>0.97817073170731705</v>
      </c>
      <c r="G14" s="221">
        <v>0.98113789778206295</v>
      </c>
      <c r="H14" s="212" t="s">
        <v>668</v>
      </c>
      <c r="J14" s="209"/>
    </row>
    <row r="15" spans="1:10" x14ac:dyDescent="0.3">
      <c r="A15" s="86" t="s">
        <v>477</v>
      </c>
      <c r="B15" s="88">
        <v>8654</v>
      </c>
      <c r="C15" s="87">
        <v>8013</v>
      </c>
      <c r="D15" s="88">
        <v>641</v>
      </c>
      <c r="E15" s="221">
        <v>0.91930207197382696</v>
      </c>
      <c r="F15" s="221">
        <v>0.9375</v>
      </c>
      <c r="G15" s="221">
        <v>0.92593020568523199</v>
      </c>
      <c r="H15" s="212" t="s">
        <v>667</v>
      </c>
      <c r="J15" s="209"/>
    </row>
    <row r="16" spans="1:10" x14ac:dyDescent="0.3">
      <c r="A16" s="86" t="s">
        <v>478</v>
      </c>
      <c r="B16" s="88">
        <v>48044</v>
      </c>
      <c r="C16" s="87">
        <v>45830</v>
      </c>
      <c r="D16" s="88">
        <v>2214</v>
      </c>
      <c r="E16" s="221">
        <v>0.94572513690160698</v>
      </c>
      <c r="F16" s="221">
        <v>0.961220472440944</v>
      </c>
      <c r="G16" s="221">
        <v>0.95391724252768295</v>
      </c>
      <c r="H16" s="212" t="s">
        <v>668</v>
      </c>
      <c r="J16" s="209"/>
    </row>
    <row r="17" spans="1:10" x14ac:dyDescent="0.3">
      <c r="A17" s="86" t="s">
        <v>479</v>
      </c>
      <c r="B17" s="88">
        <v>9950</v>
      </c>
      <c r="C17" s="87">
        <v>8299</v>
      </c>
      <c r="D17" s="88">
        <v>1651</v>
      </c>
      <c r="E17" s="221">
        <v>0.84204306722689004</v>
      </c>
      <c r="F17" s="221">
        <v>0.80805484147386397</v>
      </c>
      <c r="G17" s="221">
        <v>0.83407035175879396</v>
      </c>
      <c r="H17" s="212" t="s">
        <v>666</v>
      </c>
      <c r="J17" s="209"/>
    </row>
    <row r="18" spans="1:10" x14ac:dyDescent="0.3">
      <c r="A18" s="86" t="s">
        <v>480</v>
      </c>
      <c r="B18" s="88">
        <v>5893</v>
      </c>
      <c r="C18" s="87">
        <v>5170</v>
      </c>
      <c r="D18" s="88">
        <v>723</v>
      </c>
      <c r="E18" s="221">
        <v>0.88137788137788098</v>
      </c>
      <c r="F18" s="221">
        <v>0.86958661417322802</v>
      </c>
      <c r="G18" s="221">
        <v>0.87731206516205595</v>
      </c>
      <c r="H18" s="212" t="s">
        <v>667</v>
      </c>
      <c r="J18" s="209"/>
    </row>
    <row r="19" spans="1:10" x14ac:dyDescent="0.3">
      <c r="A19" s="86" t="s">
        <v>669</v>
      </c>
      <c r="B19" s="88">
        <v>183</v>
      </c>
      <c r="C19" s="87">
        <v>153</v>
      </c>
      <c r="D19" s="217">
        <v>30</v>
      </c>
      <c r="E19" s="221">
        <v>0.80172413793103403</v>
      </c>
      <c r="F19" s="221">
        <v>0.89552238805970097</v>
      </c>
      <c r="G19" s="221">
        <v>0.83606557377049096</v>
      </c>
      <c r="H19" s="212" t="s">
        <v>666</v>
      </c>
      <c r="J19" s="209"/>
    </row>
    <row r="20" spans="1:10" x14ac:dyDescent="0.3">
      <c r="A20" s="86" t="s">
        <v>492</v>
      </c>
      <c r="B20" s="88">
        <v>13847</v>
      </c>
      <c r="C20" s="87">
        <v>7693</v>
      </c>
      <c r="D20" s="88">
        <v>6154</v>
      </c>
      <c r="E20" s="221">
        <v>0.63119241554279604</v>
      </c>
      <c r="F20" s="221">
        <v>0.46649889902484998</v>
      </c>
      <c r="G20" s="221">
        <v>0.55557160395753502</v>
      </c>
      <c r="H20" s="212" t="s">
        <v>666</v>
      </c>
      <c r="J20" s="209"/>
    </row>
    <row r="21" spans="1:10" x14ac:dyDescent="0.3">
      <c r="A21" s="86" t="s">
        <v>481</v>
      </c>
      <c r="B21" s="88">
        <v>40664</v>
      </c>
      <c r="C21" s="87">
        <v>33225</v>
      </c>
      <c r="D21" s="88">
        <v>7439</v>
      </c>
      <c r="E21" s="221">
        <v>0.80393788130892896</v>
      </c>
      <c r="F21" s="221">
        <v>0.83854234210867595</v>
      </c>
      <c r="G21" s="221">
        <v>0.81706177454259299</v>
      </c>
      <c r="H21" s="212" t="s">
        <v>666</v>
      </c>
      <c r="J21" s="209"/>
    </row>
    <row r="22" spans="1:10" x14ac:dyDescent="0.3">
      <c r="A22" s="97" t="s">
        <v>482</v>
      </c>
      <c r="B22" s="219"/>
      <c r="C22" s="219"/>
      <c r="D22" s="219"/>
      <c r="E22" s="220"/>
      <c r="F22" s="220"/>
      <c r="G22" s="223"/>
      <c r="H22" s="224"/>
      <c r="J22" s="209"/>
    </row>
    <row r="23" spans="1:10" x14ac:dyDescent="0.3">
      <c r="A23" s="86" t="s">
        <v>484</v>
      </c>
      <c r="B23" s="88">
        <v>3912</v>
      </c>
      <c r="C23" s="87">
        <v>3389</v>
      </c>
      <c r="D23" s="211">
        <v>523</v>
      </c>
      <c r="E23" s="212">
        <v>1</v>
      </c>
      <c r="F23" s="221">
        <v>0.86174993391488197</v>
      </c>
      <c r="G23" s="221">
        <v>0.86630879345603196</v>
      </c>
      <c r="H23" s="212" t="s">
        <v>667</v>
      </c>
      <c r="J23" s="209"/>
    </row>
    <row r="24" spans="1:10" x14ac:dyDescent="0.3">
      <c r="A24" s="86" t="s">
        <v>483</v>
      </c>
      <c r="B24" s="88">
        <v>823</v>
      </c>
      <c r="C24" s="87">
        <v>768</v>
      </c>
      <c r="D24" s="211">
        <v>55</v>
      </c>
      <c r="E24" s="221">
        <v>0.892063492063492</v>
      </c>
      <c r="F24" s="221">
        <v>0.95866141732283405</v>
      </c>
      <c r="G24" s="221">
        <v>0.93317132442284301</v>
      </c>
      <c r="H24" s="212" t="s">
        <v>667</v>
      </c>
      <c r="J24" s="209"/>
    </row>
    <row r="25" spans="1:10" x14ac:dyDescent="0.3">
      <c r="A25" s="86" t="s">
        <v>485</v>
      </c>
      <c r="B25" s="88">
        <v>4575</v>
      </c>
      <c r="C25" s="87">
        <v>4499</v>
      </c>
      <c r="D25" s="88">
        <v>76</v>
      </c>
      <c r="E25" s="221">
        <v>0.98775510204081596</v>
      </c>
      <c r="F25" s="221">
        <v>0.98314087759815205</v>
      </c>
      <c r="G25" s="221">
        <v>0.98338797814207601</v>
      </c>
      <c r="H25" s="212" t="s">
        <v>668</v>
      </c>
      <c r="J25" s="209"/>
    </row>
    <row r="26" spans="1:10" s="14" customFormat="1" x14ac:dyDescent="0.3">
      <c r="A26" s="86" t="s">
        <v>492</v>
      </c>
      <c r="B26" s="88">
        <v>2138</v>
      </c>
      <c r="C26" s="87">
        <v>2124</v>
      </c>
      <c r="D26" s="88">
        <v>14</v>
      </c>
      <c r="E26" s="212">
        <v>1</v>
      </c>
      <c r="F26" s="212">
        <v>0.99344875994384596</v>
      </c>
      <c r="G26" s="221">
        <v>0.99345182413470501</v>
      </c>
      <c r="H26" s="212" t="s">
        <v>668</v>
      </c>
      <c r="I26"/>
      <c r="J26" s="209"/>
    </row>
    <row r="27" spans="1:10" s="14" customFormat="1" x14ac:dyDescent="0.3">
      <c r="A27" s="100" t="s">
        <v>585</v>
      </c>
      <c r="B27" s="219"/>
      <c r="C27" s="219"/>
      <c r="D27" s="219"/>
      <c r="E27" s="220"/>
      <c r="F27" s="220"/>
      <c r="G27" s="223"/>
      <c r="H27" s="224"/>
      <c r="I27"/>
      <c r="J27" s="209"/>
    </row>
    <row r="28" spans="1:10" s="14" customFormat="1" x14ac:dyDescent="0.3">
      <c r="A28" s="86" t="s">
        <v>581</v>
      </c>
      <c r="B28" s="88">
        <v>31</v>
      </c>
      <c r="C28" s="87">
        <v>9</v>
      </c>
      <c r="D28" s="88">
        <v>22</v>
      </c>
      <c r="E28" s="212">
        <v>0.26086956521739102</v>
      </c>
      <c r="F28" s="212">
        <v>0.375</v>
      </c>
      <c r="G28" s="221">
        <v>0.29032258064516098</v>
      </c>
      <c r="H28" s="212" t="s">
        <v>666</v>
      </c>
      <c r="I28"/>
      <c r="J28" s="209"/>
    </row>
    <row r="29" spans="1:10" s="14" customFormat="1" x14ac:dyDescent="0.3">
      <c r="A29" s="86" t="s">
        <v>583</v>
      </c>
      <c r="B29" s="88">
        <v>20</v>
      </c>
      <c r="C29" s="87">
        <v>4</v>
      </c>
      <c r="D29" s="88">
        <v>16</v>
      </c>
      <c r="E29" s="212">
        <v>0.11111111111111099</v>
      </c>
      <c r="F29" s="212">
        <v>0.27272727272727199</v>
      </c>
      <c r="G29" s="221">
        <v>0.2</v>
      </c>
      <c r="H29" s="212" t="s">
        <v>666</v>
      </c>
      <c r="I29"/>
      <c r="J29" s="209"/>
    </row>
    <row r="30" spans="1:10" s="14" customFormat="1" x14ac:dyDescent="0.3">
      <c r="A30" s="97" t="s">
        <v>486</v>
      </c>
      <c r="B30" s="219"/>
      <c r="C30" s="219"/>
      <c r="D30" s="219"/>
      <c r="E30" s="220"/>
      <c r="F30" s="220"/>
      <c r="G30" s="223"/>
      <c r="H30" s="224"/>
      <c r="I30"/>
      <c r="J30" s="209"/>
    </row>
    <row r="31" spans="1:10" s="14" customFormat="1" ht="15" customHeight="1" x14ac:dyDescent="0.3">
      <c r="A31" s="86" t="s">
        <v>670</v>
      </c>
      <c r="B31" s="88">
        <v>947</v>
      </c>
      <c r="C31" s="87">
        <v>865</v>
      </c>
      <c r="D31" s="88">
        <v>82</v>
      </c>
      <c r="E31" s="212">
        <v>0.92156862745098</v>
      </c>
      <c r="F31" s="212">
        <v>0.90155440414507704</v>
      </c>
      <c r="G31" s="221">
        <v>0.91341077085533195</v>
      </c>
      <c r="H31" s="212" t="s">
        <v>667</v>
      </c>
      <c r="I31"/>
      <c r="J31" s="209"/>
    </row>
    <row r="32" spans="1:10" s="14" customFormat="1" x14ac:dyDescent="0.3">
      <c r="A32" s="86" t="s">
        <v>487</v>
      </c>
      <c r="B32" s="88">
        <v>867</v>
      </c>
      <c r="C32" s="87">
        <v>838</v>
      </c>
      <c r="D32" s="88">
        <v>29</v>
      </c>
      <c r="E32" s="212">
        <v>0.95495495495495497</v>
      </c>
      <c r="F32" s="212">
        <v>0.97378277153558002</v>
      </c>
      <c r="G32" s="221">
        <v>0.96655132641291797</v>
      </c>
      <c r="H32" s="212" t="s">
        <v>668</v>
      </c>
      <c r="I32"/>
      <c r="J32" s="209"/>
    </row>
    <row r="33" spans="1:10" s="14" customFormat="1" x14ac:dyDescent="0.3">
      <c r="A33" s="86" t="s">
        <v>671</v>
      </c>
      <c r="B33" s="88">
        <v>35</v>
      </c>
      <c r="C33" s="87">
        <v>35</v>
      </c>
      <c r="D33" s="88">
        <v>0</v>
      </c>
      <c r="E33" s="212">
        <f>14/14</f>
        <v>1</v>
      </c>
      <c r="F33" s="212">
        <f>21/21</f>
        <v>1</v>
      </c>
      <c r="G33" s="212">
        <f>B33/C33</f>
        <v>1</v>
      </c>
      <c r="H33" s="212" t="s">
        <v>668</v>
      </c>
      <c r="I33"/>
      <c r="J33" s="209"/>
    </row>
    <row r="34" spans="1:10" s="14" customFormat="1" x14ac:dyDescent="0.3">
      <c r="A34" s="86" t="s">
        <v>488</v>
      </c>
      <c r="B34" s="88">
        <v>63</v>
      </c>
      <c r="C34" s="87">
        <v>61</v>
      </c>
      <c r="D34" s="88">
        <v>2</v>
      </c>
      <c r="E34" s="221">
        <v>0.95744680851063801</v>
      </c>
      <c r="F34" s="212">
        <v>1</v>
      </c>
      <c r="G34" s="221">
        <v>0.96825396825396803</v>
      </c>
      <c r="H34" s="212" t="s">
        <v>668</v>
      </c>
      <c r="I34"/>
      <c r="J34" s="209"/>
    </row>
    <row r="35" spans="1:10" s="14" customFormat="1" x14ac:dyDescent="0.3">
      <c r="A35" s="86" t="s">
        <v>489</v>
      </c>
      <c r="B35" s="88">
        <v>244</v>
      </c>
      <c r="C35" s="87">
        <v>232</v>
      </c>
      <c r="D35" s="88">
        <v>12</v>
      </c>
      <c r="E35" s="221">
        <v>0.95854922279792698</v>
      </c>
      <c r="F35" s="221">
        <v>0.92156862745098</v>
      </c>
      <c r="G35" s="221">
        <v>0.95081967213114704</v>
      </c>
      <c r="H35" s="212" t="s">
        <v>668</v>
      </c>
      <c r="I35"/>
      <c r="J35" s="209"/>
    </row>
    <row r="36" spans="1:10" s="14" customFormat="1" x14ac:dyDescent="0.3">
      <c r="A36" s="86" t="s">
        <v>18</v>
      </c>
      <c r="B36" s="88">
        <v>1191</v>
      </c>
      <c r="C36" s="87">
        <v>1171</v>
      </c>
      <c r="D36" s="88">
        <v>20</v>
      </c>
      <c r="E36" s="221">
        <v>0.98337292161520096</v>
      </c>
      <c r="F36" s="221">
        <v>0.98280802292263603</v>
      </c>
      <c r="G36" s="221">
        <v>0.98320738874894997</v>
      </c>
      <c r="H36" s="212" t="s">
        <v>668</v>
      </c>
      <c r="I36"/>
      <c r="J36" s="209"/>
    </row>
    <row r="37" spans="1:10" s="14" customFormat="1" x14ac:dyDescent="0.3">
      <c r="A37" s="86" t="s">
        <v>672</v>
      </c>
      <c r="B37" s="88">
        <v>981</v>
      </c>
      <c r="C37" s="87">
        <v>953</v>
      </c>
      <c r="D37" s="88">
        <v>28</v>
      </c>
      <c r="E37" s="221">
        <v>0.97161936560934803</v>
      </c>
      <c r="F37" s="221">
        <v>0.971204188481675</v>
      </c>
      <c r="G37" s="221">
        <v>0.971457696228338</v>
      </c>
      <c r="H37" s="212" t="s">
        <v>668</v>
      </c>
      <c r="I37"/>
      <c r="J37" s="209"/>
    </row>
    <row r="38" spans="1:10" s="14" customFormat="1" x14ac:dyDescent="0.3">
      <c r="A38" s="86" t="s">
        <v>20</v>
      </c>
      <c r="B38" s="88">
        <v>123</v>
      </c>
      <c r="C38" s="87">
        <v>112</v>
      </c>
      <c r="D38" s="88">
        <v>11</v>
      </c>
      <c r="E38" s="221">
        <v>0.919191919191919</v>
      </c>
      <c r="F38" s="221">
        <v>0.875</v>
      </c>
      <c r="G38" s="221">
        <v>0.91056910569105598</v>
      </c>
      <c r="H38" s="212" t="s">
        <v>667</v>
      </c>
      <c r="I38"/>
      <c r="J38" s="209"/>
    </row>
    <row r="39" spans="1:10" s="14" customFormat="1" x14ac:dyDescent="0.3">
      <c r="A39" s="86" t="s">
        <v>490</v>
      </c>
      <c r="B39" s="88">
        <v>1909</v>
      </c>
      <c r="C39" s="87">
        <v>1894</v>
      </c>
      <c r="D39" s="88">
        <v>15</v>
      </c>
      <c r="E39" s="221">
        <v>0.99002138275124696</v>
      </c>
      <c r="F39" s="221">
        <v>0.998023715415019</v>
      </c>
      <c r="G39" s="221">
        <v>0.99214248297537899</v>
      </c>
      <c r="H39" s="212" t="s">
        <v>668</v>
      </c>
      <c r="I39"/>
      <c r="J39" s="209"/>
    </row>
    <row r="40" spans="1:10" s="14" customFormat="1" x14ac:dyDescent="0.3">
      <c r="A40"/>
      <c r="B40"/>
      <c r="C40"/>
      <c r="D40"/>
      <c r="E40"/>
      <c r="F40"/>
      <c r="G40" s="210"/>
      <c r="H40"/>
      <c r="I40"/>
      <c r="J40" s="209"/>
    </row>
    <row r="41" spans="1:10" s="14" customFormat="1" x14ac:dyDescent="0.3">
      <c r="A41" s="238" t="s">
        <v>736</v>
      </c>
      <c r="B41"/>
      <c r="C41"/>
      <c r="D41"/>
      <c r="E41"/>
      <c r="F41"/>
      <c r="G41" s="210"/>
      <c r="H41"/>
      <c r="I41"/>
      <c r="J41" s="209"/>
    </row>
    <row r="42" spans="1:10" s="14" customFormat="1" x14ac:dyDescent="0.3">
      <c r="A42"/>
      <c r="B42"/>
      <c r="C42"/>
      <c r="D42"/>
      <c r="E42"/>
      <c r="F42"/>
      <c r="G42" s="210"/>
      <c r="H42"/>
      <c r="I42"/>
      <c r="J42" s="209"/>
    </row>
  </sheetData>
  <pageMargins left="0.7" right="0.7" top="0.90625" bottom="0.75" header="0.3" footer="0.3"/>
  <pageSetup scale="79" orientation="portrait" r:id="rId1"/>
  <headerFooter>
    <oddHeader>&amp;C&amp;"Arial,Bold"&amp;16&amp;K000000
Historical EDVS Compliance Rates (2015-2022)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39997558519241921"/>
    <pageSetUpPr fitToPage="1"/>
  </sheetPr>
  <dimension ref="A1:N35"/>
  <sheetViews>
    <sheetView showGridLines="0" zoomScaleNormal="100" workbookViewId="0">
      <selection activeCell="J23" sqref="J23"/>
    </sheetView>
  </sheetViews>
  <sheetFormatPr defaultColWidth="1.109375" defaultRowHeight="14.4" x14ac:dyDescent="0.3"/>
  <cols>
    <col min="1" max="4" width="11.6640625" style="8" customWidth="1"/>
    <col min="5" max="5" width="6.44140625" style="8" customWidth="1"/>
    <col min="6" max="9" width="11.6640625" style="8" customWidth="1"/>
    <col min="10" max="10" width="6.44140625" style="8" customWidth="1"/>
    <col min="11" max="11" width="11.88671875" style="8" customWidth="1"/>
    <col min="12" max="12" width="11.6640625" style="8" customWidth="1"/>
    <col min="13" max="14" width="11.88671875" style="8" customWidth="1"/>
    <col min="15" max="16384" width="1.109375" style="8"/>
  </cols>
  <sheetData>
    <row r="1" spans="1:14" x14ac:dyDescent="0.3">
      <c r="A1" s="6" t="s">
        <v>422</v>
      </c>
      <c r="B1" s="7"/>
      <c r="C1" s="7"/>
      <c r="D1" s="7"/>
      <c r="E1" s="7"/>
      <c r="F1" s="6" t="s">
        <v>423</v>
      </c>
      <c r="G1" s="7"/>
      <c r="H1" s="7"/>
      <c r="I1" s="7"/>
      <c r="K1" s="6" t="s">
        <v>424</v>
      </c>
      <c r="L1" s="7"/>
      <c r="M1" s="7"/>
      <c r="N1" s="7"/>
    </row>
    <row r="2" spans="1:14" ht="18" customHeight="1" x14ac:dyDescent="0.3">
      <c r="A2" s="306" t="s">
        <v>425</v>
      </c>
      <c r="B2" s="306"/>
      <c r="C2" s="306"/>
      <c r="D2" s="306"/>
      <c r="E2" s="7"/>
      <c r="F2" s="306" t="s">
        <v>426</v>
      </c>
      <c r="G2" s="306"/>
      <c r="H2" s="306"/>
      <c r="I2" s="306"/>
      <c r="K2" s="306" t="s">
        <v>427</v>
      </c>
      <c r="L2" s="306"/>
      <c r="M2" s="306"/>
      <c r="N2" s="306"/>
    </row>
    <row r="3" spans="1:14" ht="15" customHeight="1" x14ac:dyDescent="0.3">
      <c r="A3" s="306" t="s">
        <v>661</v>
      </c>
      <c r="B3" s="306"/>
      <c r="C3" s="306"/>
      <c r="D3" s="306"/>
      <c r="E3" s="7"/>
      <c r="F3" s="306" t="s">
        <v>428</v>
      </c>
      <c r="G3" s="306"/>
      <c r="H3" s="306"/>
      <c r="I3" s="306"/>
      <c r="K3" s="306" t="s">
        <v>428</v>
      </c>
      <c r="L3" s="306"/>
      <c r="M3" s="306"/>
      <c r="N3" s="306"/>
    </row>
    <row r="4" spans="1:14" x14ac:dyDescent="0.3">
      <c r="A4" s="307" t="s">
        <v>429</v>
      </c>
      <c r="B4" s="307"/>
      <c r="C4" s="308">
        <v>2534</v>
      </c>
      <c r="D4" s="308"/>
      <c r="E4" s="9"/>
      <c r="F4" s="307" t="s">
        <v>429</v>
      </c>
      <c r="G4" s="307"/>
      <c r="H4" s="309">
        <v>102</v>
      </c>
      <c r="I4" s="309"/>
      <c r="K4" s="307" t="s">
        <v>429</v>
      </c>
      <c r="L4" s="307"/>
      <c r="M4" s="308">
        <v>7435</v>
      </c>
      <c r="N4" s="308"/>
    </row>
    <row r="5" spans="1:14" x14ac:dyDescent="0.3">
      <c r="A5" s="307" t="s">
        <v>430</v>
      </c>
      <c r="B5" s="307"/>
      <c r="C5" s="308">
        <v>783</v>
      </c>
      <c r="D5" s="308"/>
      <c r="E5" s="9"/>
      <c r="F5" s="307" t="s">
        <v>430</v>
      </c>
      <c r="G5" s="307"/>
      <c r="H5" s="309">
        <v>24</v>
      </c>
      <c r="I5" s="309"/>
      <c r="K5" s="307" t="s">
        <v>430</v>
      </c>
      <c r="L5" s="307"/>
      <c r="M5" s="308">
        <v>5762</v>
      </c>
      <c r="N5" s="308"/>
    </row>
    <row r="6" spans="1:14" x14ac:dyDescent="0.3">
      <c r="A6" s="307" t="s">
        <v>431</v>
      </c>
      <c r="B6" s="307"/>
      <c r="C6" s="308">
        <v>2034</v>
      </c>
      <c r="D6" s="308"/>
      <c r="E6" s="9"/>
      <c r="F6" s="307" t="s">
        <v>431</v>
      </c>
      <c r="G6" s="307"/>
      <c r="H6" s="308">
        <v>117</v>
      </c>
      <c r="I6" s="308"/>
      <c r="K6" s="307" t="s">
        <v>431</v>
      </c>
      <c r="L6" s="307"/>
      <c r="M6" s="308">
        <v>27586</v>
      </c>
      <c r="N6" s="308"/>
    </row>
    <row r="7" spans="1:14" x14ac:dyDescent="0.3">
      <c r="A7" s="307" t="s">
        <v>432</v>
      </c>
      <c r="B7" s="307"/>
      <c r="C7" s="308">
        <v>2489</v>
      </c>
      <c r="D7" s="308"/>
      <c r="E7" s="9"/>
      <c r="F7" s="307" t="s">
        <v>432</v>
      </c>
      <c r="G7" s="307"/>
      <c r="H7" s="308">
        <v>397</v>
      </c>
      <c r="I7" s="308"/>
      <c r="K7" s="307" t="s">
        <v>432</v>
      </c>
      <c r="L7" s="307"/>
      <c r="M7" s="308">
        <v>42376</v>
      </c>
      <c r="N7" s="308"/>
    </row>
    <row r="8" spans="1:14" x14ac:dyDescent="0.3">
      <c r="A8" s="307" t="s">
        <v>433</v>
      </c>
      <c r="B8" s="307"/>
      <c r="C8" s="308">
        <v>2493</v>
      </c>
      <c r="D8" s="308"/>
      <c r="E8" s="9"/>
      <c r="F8" s="307" t="s">
        <v>433</v>
      </c>
      <c r="G8" s="307"/>
      <c r="H8" s="308">
        <v>552</v>
      </c>
      <c r="I8" s="308"/>
      <c r="K8" s="307" t="s">
        <v>433</v>
      </c>
      <c r="L8" s="307"/>
      <c r="M8" s="308">
        <v>50668</v>
      </c>
      <c r="N8" s="308"/>
    </row>
    <row r="9" spans="1:14" x14ac:dyDescent="0.3">
      <c r="A9" s="307" t="s">
        <v>434</v>
      </c>
      <c r="B9" s="307"/>
      <c r="C9" s="308">
        <v>12811</v>
      </c>
      <c r="D9" s="308"/>
      <c r="E9" s="9"/>
      <c r="F9" s="307" t="s">
        <v>434</v>
      </c>
      <c r="G9" s="307"/>
      <c r="H9" s="308">
        <v>4659</v>
      </c>
      <c r="I9" s="308"/>
      <c r="K9" s="307" t="s">
        <v>434</v>
      </c>
      <c r="L9" s="307"/>
      <c r="M9" s="308">
        <v>30751</v>
      </c>
      <c r="N9" s="308"/>
    </row>
    <row r="10" spans="1:14" x14ac:dyDescent="0.3">
      <c r="A10" s="307" t="s">
        <v>435</v>
      </c>
      <c r="B10" s="307"/>
      <c r="C10" s="308">
        <v>136733</v>
      </c>
      <c r="D10" s="308"/>
      <c r="E10" s="9"/>
      <c r="F10" s="307" t="s">
        <v>435</v>
      </c>
      <c r="G10" s="307"/>
      <c r="H10" s="308">
        <v>104745</v>
      </c>
      <c r="I10" s="308"/>
      <c r="K10" s="307" t="s">
        <v>435</v>
      </c>
      <c r="L10" s="307"/>
      <c r="M10" s="308">
        <v>1207935</v>
      </c>
      <c r="N10" s="308"/>
    </row>
    <row r="11" spans="1:14" x14ac:dyDescent="0.3">
      <c r="A11" s="307" t="s">
        <v>436</v>
      </c>
      <c r="B11" s="307"/>
      <c r="C11" s="308">
        <v>159877</v>
      </c>
      <c r="D11" s="308"/>
      <c r="E11" s="9"/>
      <c r="F11" s="307" t="s">
        <v>436</v>
      </c>
      <c r="G11" s="307"/>
      <c r="H11" s="308">
        <v>110596</v>
      </c>
      <c r="I11" s="308"/>
      <c r="K11" s="307" t="s">
        <v>436</v>
      </c>
      <c r="L11" s="307"/>
      <c r="M11" s="308">
        <v>1372513</v>
      </c>
      <c r="N11" s="308"/>
    </row>
    <row r="12" spans="1:14" x14ac:dyDescent="0.3">
      <c r="A12" s="307" t="s">
        <v>437</v>
      </c>
      <c r="B12" s="307"/>
      <c r="C12" s="308">
        <v>10333</v>
      </c>
      <c r="D12" s="308"/>
      <c r="E12" s="9"/>
      <c r="F12" s="307" t="s">
        <v>437</v>
      </c>
      <c r="G12" s="307"/>
      <c r="H12" s="308">
        <v>1192</v>
      </c>
      <c r="I12" s="308"/>
      <c r="K12" s="307" t="s">
        <v>437</v>
      </c>
      <c r="L12" s="307"/>
      <c r="M12" s="308">
        <v>133827</v>
      </c>
      <c r="N12" s="308"/>
    </row>
    <row r="15" spans="1:14" x14ac:dyDescent="0.3">
      <c r="A15" s="6" t="s">
        <v>438</v>
      </c>
      <c r="F15" s="6" t="s">
        <v>439</v>
      </c>
      <c r="K15" s="6" t="s">
        <v>440</v>
      </c>
    </row>
    <row r="16" spans="1:14" ht="18" customHeight="1" x14ac:dyDescent="0.3">
      <c r="A16" s="306" t="s">
        <v>441</v>
      </c>
      <c r="B16" s="306"/>
      <c r="C16" s="306"/>
      <c r="D16" s="306"/>
      <c r="E16" s="9"/>
      <c r="F16" s="306" t="s">
        <v>442</v>
      </c>
      <c r="G16" s="306"/>
      <c r="H16" s="306"/>
      <c r="I16" s="306"/>
      <c r="J16" s="9"/>
      <c r="K16" s="306" t="s">
        <v>443</v>
      </c>
      <c r="L16" s="306"/>
      <c r="M16" s="306"/>
      <c r="N16" s="306"/>
    </row>
    <row r="17" spans="1:14" ht="12.15" customHeight="1" x14ac:dyDescent="0.3">
      <c r="A17" s="306" t="s">
        <v>444</v>
      </c>
      <c r="B17" s="306"/>
      <c r="C17" s="306"/>
      <c r="D17" s="306"/>
      <c r="E17" s="9"/>
      <c r="F17" s="306" t="s">
        <v>444</v>
      </c>
      <c r="G17" s="306"/>
      <c r="H17" s="306"/>
      <c r="I17" s="306"/>
      <c r="J17" s="9"/>
      <c r="K17" s="306" t="s">
        <v>444</v>
      </c>
      <c r="L17" s="306"/>
      <c r="M17" s="306"/>
      <c r="N17" s="306"/>
    </row>
    <row r="18" spans="1:14" x14ac:dyDescent="0.3">
      <c r="A18" s="310" t="s">
        <v>445</v>
      </c>
      <c r="B18" s="310"/>
      <c r="C18" s="308">
        <v>1399</v>
      </c>
      <c r="D18" s="308"/>
      <c r="E18" s="9"/>
      <c r="F18" s="310" t="s">
        <v>445</v>
      </c>
      <c r="G18" s="310"/>
      <c r="H18" s="309">
        <v>1</v>
      </c>
      <c r="I18" s="309"/>
      <c r="J18" s="9"/>
      <c r="K18" s="310" t="s">
        <v>445</v>
      </c>
      <c r="L18" s="310"/>
      <c r="M18" s="308">
        <v>266</v>
      </c>
      <c r="N18" s="308"/>
    </row>
    <row r="19" spans="1:14" x14ac:dyDescent="0.3">
      <c r="A19" s="310">
        <v>1998</v>
      </c>
      <c r="B19" s="310"/>
      <c r="C19" s="308">
        <v>226</v>
      </c>
      <c r="D19" s="308"/>
      <c r="E19" s="9"/>
      <c r="F19" s="310">
        <v>1998</v>
      </c>
      <c r="G19" s="310"/>
      <c r="H19" s="309">
        <v>0</v>
      </c>
      <c r="I19" s="309"/>
      <c r="J19" s="9"/>
      <c r="K19" s="310">
        <v>1998</v>
      </c>
      <c r="L19" s="310"/>
      <c r="M19" s="308">
        <v>135</v>
      </c>
      <c r="N19" s="308"/>
    </row>
    <row r="20" spans="1:14" x14ac:dyDescent="0.3">
      <c r="A20" s="310">
        <v>1999</v>
      </c>
      <c r="B20" s="310"/>
      <c r="C20" s="308">
        <v>420</v>
      </c>
      <c r="D20" s="308"/>
      <c r="E20" s="9"/>
      <c r="F20" s="310">
        <v>1999</v>
      </c>
      <c r="G20" s="310"/>
      <c r="H20" s="308">
        <v>0</v>
      </c>
      <c r="I20" s="308"/>
      <c r="J20" s="9"/>
      <c r="K20" s="310">
        <v>1999</v>
      </c>
      <c r="L20" s="310"/>
      <c r="M20" s="308">
        <v>192</v>
      </c>
      <c r="N20" s="308"/>
    </row>
    <row r="21" spans="1:14" x14ac:dyDescent="0.3">
      <c r="A21" s="310">
        <v>2000</v>
      </c>
      <c r="B21" s="310"/>
      <c r="C21" s="308">
        <v>540</v>
      </c>
      <c r="D21" s="308"/>
      <c r="E21" s="9"/>
      <c r="F21" s="310">
        <v>2000</v>
      </c>
      <c r="G21" s="310"/>
      <c r="H21" s="308">
        <v>5</v>
      </c>
      <c r="I21" s="308"/>
      <c r="J21" s="9"/>
      <c r="K21" s="310">
        <v>2000</v>
      </c>
      <c r="L21" s="310"/>
      <c r="M21" s="308">
        <v>208</v>
      </c>
      <c r="N21" s="308"/>
    </row>
    <row r="22" spans="1:14" x14ac:dyDescent="0.3">
      <c r="A22" s="310" t="s">
        <v>446</v>
      </c>
      <c r="B22" s="310"/>
      <c r="C22" s="308">
        <v>1765</v>
      </c>
      <c r="D22" s="308"/>
      <c r="E22" s="9"/>
      <c r="F22" s="310" t="s">
        <v>446</v>
      </c>
      <c r="G22" s="310"/>
      <c r="H22" s="308">
        <v>13</v>
      </c>
      <c r="I22" s="308"/>
      <c r="J22" s="9"/>
      <c r="K22" s="310" t="s">
        <v>446</v>
      </c>
      <c r="L22" s="310"/>
      <c r="M22" s="308">
        <v>1098</v>
      </c>
      <c r="N22" s="308"/>
    </row>
    <row r="23" spans="1:14" x14ac:dyDescent="0.3">
      <c r="A23" s="310" t="s">
        <v>447</v>
      </c>
      <c r="B23" s="310"/>
      <c r="C23" s="308">
        <v>3052</v>
      </c>
      <c r="D23" s="308"/>
      <c r="E23" s="9"/>
      <c r="F23" s="310" t="s">
        <v>447</v>
      </c>
      <c r="G23" s="310"/>
      <c r="H23" s="308">
        <v>26</v>
      </c>
      <c r="I23" s="308"/>
      <c r="J23" s="9"/>
      <c r="K23" s="310" t="s">
        <v>447</v>
      </c>
      <c r="L23" s="310"/>
      <c r="M23" s="308">
        <v>2469</v>
      </c>
      <c r="N23" s="308"/>
    </row>
    <row r="24" spans="1:14" x14ac:dyDescent="0.3">
      <c r="A24" s="310" t="s">
        <v>448</v>
      </c>
      <c r="B24" s="310"/>
      <c r="C24" s="308">
        <v>9380</v>
      </c>
      <c r="D24" s="308"/>
      <c r="E24" s="9"/>
      <c r="F24" s="310" t="s">
        <v>448</v>
      </c>
      <c r="G24" s="310"/>
      <c r="H24" s="308">
        <v>73</v>
      </c>
      <c r="I24" s="308"/>
      <c r="J24" s="9"/>
      <c r="K24" s="310" t="s">
        <v>448</v>
      </c>
      <c r="L24" s="310"/>
      <c r="M24" s="308">
        <v>1453</v>
      </c>
      <c r="N24" s="308"/>
    </row>
    <row r="25" spans="1:14" x14ac:dyDescent="0.3">
      <c r="A25" s="310" t="s">
        <v>449</v>
      </c>
      <c r="B25" s="310"/>
      <c r="C25" s="308">
        <v>137508</v>
      </c>
      <c r="D25" s="308"/>
      <c r="E25" s="9"/>
      <c r="F25" s="310" t="s">
        <v>449</v>
      </c>
      <c r="G25" s="310"/>
      <c r="H25" s="308">
        <v>2330</v>
      </c>
      <c r="I25" s="308"/>
      <c r="J25" s="9"/>
      <c r="K25" s="310" t="s">
        <v>449</v>
      </c>
      <c r="L25" s="310"/>
      <c r="M25" s="308">
        <v>101261</v>
      </c>
      <c r="N25" s="308"/>
    </row>
    <row r="26" spans="1:14" x14ac:dyDescent="0.3">
      <c r="A26" s="310" t="s">
        <v>450</v>
      </c>
      <c r="B26" s="310"/>
      <c r="C26" s="308">
        <v>154290</v>
      </c>
      <c r="D26" s="308"/>
      <c r="E26" s="9"/>
      <c r="F26" s="310" t="s">
        <v>450</v>
      </c>
      <c r="G26" s="310"/>
      <c r="H26" s="308">
        <v>2448</v>
      </c>
      <c r="I26" s="308"/>
      <c r="J26" s="9"/>
      <c r="K26" s="310" t="s">
        <v>450</v>
      </c>
      <c r="L26" s="310"/>
      <c r="M26" s="308">
        <v>107082</v>
      </c>
      <c r="N26" s="308"/>
    </row>
    <row r="27" spans="1:14" x14ac:dyDescent="0.3">
      <c r="A27" s="310" t="s">
        <v>621</v>
      </c>
      <c r="B27" s="310"/>
      <c r="C27" s="311">
        <v>7402</v>
      </c>
      <c r="D27" s="312"/>
      <c r="E27" s="7"/>
      <c r="F27" s="310" t="s">
        <v>621</v>
      </c>
      <c r="G27" s="310"/>
      <c r="H27" s="311">
        <v>45</v>
      </c>
      <c r="I27" s="312"/>
      <c r="J27" s="7"/>
      <c r="K27" s="310" t="s">
        <v>621</v>
      </c>
      <c r="L27" s="310"/>
      <c r="M27" s="311">
        <v>4368</v>
      </c>
      <c r="N27" s="312"/>
    </row>
    <row r="28" spans="1:14" x14ac:dyDescent="0.3">
      <c r="A28" s="10"/>
      <c r="B28" s="9"/>
      <c r="C28" s="7"/>
      <c r="D28" s="7"/>
      <c r="E28" s="7"/>
      <c r="F28" s="9"/>
      <c r="G28" s="9"/>
      <c r="H28" s="7"/>
      <c r="I28" s="7"/>
      <c r="J28" s="7"/>
      <c r="K28" s="9"/>
      <c r="L28" s="9"/>
      <c r="M28" s="7"/>
      <c r="N28" s="7"/>
    </row>
    <row r="29" spans="1:14" x14ac:dyDescent="0.3">
      <c r="A29" s="2"/>
    </row>
    <row r="30" spans="1:14" x14ac:dyDescent="0.3">
      <c r="A30" s="2"/>
    </row>
    <row r="31" spans="1:14" x14ac:dyDescent="0.3">
      <c r="A31"/>
    </row>
    <row r="32" spans="1:14" x14ac:dyDescent="0.3">
      <c r="A32"/>
    </row>
    <row r="33" spans="1:1" x14ac:dyDescent="0.3">
      <c r="A33"/>
    </row>
    <row r="34" spans="1:1" x14ac:dyDescent="0.3">
      <c r="A34"/>
    </row>
    <row r="35" spans="1:1" x14ac:dyDescent="0.3">
      <c r="A35"/>
    </row>
  </sheetData>
  <mergeCells count="126">
    <mergeCell ref="A27:B27"/>
    <mergeCell ref="C27:D27"/>
    <mergeCell ref="F27:G27"/>
    <mergeCell ref="H27:I27"/>
    <mergeCell ref="K27:L27"/>
    <mergeCell ref="M27:N27"/>
    <mergeCell ref="A26:B26"/>
    <mergeCell ref="C26:D26"/>
    <mergeCell ref="F26:G26"/>
    <mergeCell ref="H26:I26"/>
    <mergeCell ref="K26:L26"/>
    <mergeCell ref="M26:N26"/>
    <mergeCell ref="A25:B25"/>
    <mergeCell ref="C25:D25"/>
    <mergeCell ref="F25:G25"/>
    <mergeCell ref="H25:I25"/>
    <mergeCell ref="K25:L25"/>
    <mergeCell ref="M25:N25"/>
    <mergeCell ref="A24:B24"/>
    <mergeCell ref="C24:D24"/>
    <mergeCell ref="F24:G24"/>
    <mergeCell ref="H24:I24"/>
    <mergeCell ref="K24:L24"/>
    <mergeCell ref="M24:N24"/>
    <mergeCell ref="A23:B23"/>
    <mergeCell ref="C23:D23"/>
    <mergeCell ref="F23:G23"/>
    <mergeCell ref="H23:I23"/>
    <mergeCell ref="K23:L23"/>
    <mergeCell ref="M23:N23"/>
    <mergeCell ref="A22:B22"/>
    <mergeCell ref="C22:D22"/>
    <mergeCell ref="F22:G22"/>
    <mergeCell ref="H22:I22"/>
    <mergeCell ref="K22:L22"/>
    <mergeCell ref="M22:N22"/>
    <mergeCell ref="A21:B21"/>
    <mergeCell ref="C21:D21"/>
    <mergeCell ref="F21:G21"/>
    <mergeCell ref="H21:I21"/>
    <mergeCell ref="K21:L21"/>
    <mergeCell ref="M21:N21"/>
    <mergeCell ref="A20:B20"/>
    <mergeCell ref="C20:D20"/>
    <mergeCell ref="F20:G20"/>
    <mergeCell ref="H20:I20"/>
    <mergeCell ref="K20:L20"/>
    <mergeCell ref="M20:N20"/>
    <mergeCell ref="A19:B19"/>
    <mergeCell ref="C19:D19"/>
    <mergeCell ref="F19:G19"/>
    <mergeCell ref="H19:I19"/>
    <mergeCell ref="K19:L19"/>
    <mergeCell ref="M19:N19"/>
    <mergeCell ref="A18:B18"/>
    <mergeCell ref="C18:D18"/>
    <mergeCell ref="F18:G18"/>
    <mergeCell ref="H18:I18"/>
    <mergeCell ref="K18:L18"/>
    <mergeCell ref="M18:N18"/>
    <mergeCell ref="A16:D16"/>
    <mergeCell ref="F16:I16"/>
    <mergeCell ref="K16:N16"/>
    <mergeCell ref="A17:D17"/>
    <mergeCell ref="F17:I17"/>
    <mergeCell ref="K17:N17"/>
    <mergeCell ref="A12:B12"/>
    <mergeCell ref="C12:D12"/>
    <mergeCell ref="F12:G12"/>
    <mergeCell ref="H12:I12"/>
    <mergeCell ref="K12:L12"/>
    <mergeCell ref="M12:N12"/>
    <mergeCell ref="A11:B11"/>
    <mergeCell ref="C11:D11"/>
    <mergeCell ref="F11:G11"/>
    <mergeCell ref="H11:I11"/>
    <mergeCell ref="K11:L11"/>
    <mergeCell ref="M11:N11"/>
    <mergeCell ref="A10:B10"/>
    <mergeCell ref="C10:D10"/>
    <mergeCell ref="F10:G10"/>
    <mergeCell ref="H10:I10"/>
    <mergeCell ref="K10:L10"/>
    <mergeCell ref="M10:N10"/>
    <mergeCell ref="A9:B9"/>
    <mergeCell ref="C9:D9"/>
    <mergeCell ref="F9:G9"/>
    <mergeCell ref="H9:I9"/>
    <mergeCell ref="K9:L9"/>
    <mergeCell ref="M9:N9"/>
    <mergeCell ref="A8:B8"/>
    <mergeCell ref="C8:D8"/>
    <mergeCell ref="F8:G8"/>
    <mergeCell ref="H8:I8"/>
    <mergeCell ref="K8:L8"/>
    <mergeCell ref="M8:N8"/>
    <mergeCell ref="A7:B7"/>
    <mergeCell ref="C7:D7"/>
    <mergeCell ref="F7:G7"/>
    <mergeCell ref="H7:I7"/>
    <mergeCell ref="K7:L7"/>
    <mergeCell ref="M7:N7"/>
    <mergeCell ref="A6:B6"/>
    <mergeCell ref="C6:D6"/>
    <mergeCell ref="F6:G6"/>
    <mergeCell ref="H6:I6"/>
    <mergeCell ref="K6:L6"/>
    <mergeCell ref="M6:N6"/>
    <mergeCell ref="A2:D2"/>
    <mergeCell ref="F2:I2"/>
    <mergeCell ref="K2:N2"/>
    <mergeCell ref="A3:D3"/>
    <mergeCell ref="F3:I3"/>
    <mergeCell ref="K3:N3"/>
    <mergeCell ref="A5:B5"/>
    <mergeCell ref="C5:D5"/>
    <mergeCell ref="F5:G5"/>
    <mergeCell ref="H5:I5"/>
    <mergeCell ref="K5:L5"/>
    <mergeCell ref="M5:N5"/>
    <mergeCell ref="A4:B4"/>
    <mergeCell ref="C4:D4"/>
    <mergeCell ref="F4:G4"/>
    <mergeCell ref="H4:I4"/>
    <mergeCell ref="K4:L4"/>
    <mergeCell ref="M4:N4"/>
  </mergeCells>
  <pageMargins left="0.7" right="0.7" top="0.86458333333333337" bottom="0.75" header="0.3" footer="0.3"/>
  <pageSetup scale="79" orientation="landscape" r:id="rId1"/>
  <headerFooter>
    <oddHeader>&amp;C&amp;"Arial,Bold"&amp;16&amp;K000000
2022 Truck &amp; Bus Regulation Population Counts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3DDCB-9833-4AA9-AACC-6E38242CED87}">
  <sheetPr>
    <tabColor theme="8" tint="0.39997558519241921"/>
    <pageSetUpPr fitToPage="1"/>
  </sheetPr>
  <dimension ref="A2:F43"/>
  <sheetViews>
    <sheetView showGridLines="0" view="pageLayout" zoomScaleNormal="100" workbookViewId="0">
      <selection activeCell="A2" sqref="A2"/>
    </sheetView>
  </sheetViews>
  <sheetFormatPr defaultColWidth="9.109375" defaultRowHeight="14.4" x14ac:dyDescent="0.3"/>
  <cols>
    <col min="1" max="1" width="34" style="1" customWidth="1"/>
    <col min="2" max="5" width="14.33203125" style="1" customWidth="1"/>
    <col min="6" max="6" width="11.5546875" style="1" bestFit="1" customWidth="1"/>
    <col min="7" max="16384" width="9.109375" style="1"/>
  </cols>
  <sheetData>
    <row r="2" spans="1:6" ht="15.6" x14ac:dyDescent="0.3">
      <c r="A2" s="63" t="s">
        <v>637</v>
      </c>
      <c r="B2" s="8"/>
      <c r="C2" s="8"/>
      <c r="D2" s="8"/>
      <c r="E2" s="8"/>
    </row>
    <row r="3" spans="1:6" ht="39.6" x14ac:dyDescent="0.3">
      <c r="A3" s="53" t="s">
        <v>0</v>
      </c>
      <c r="B3" s="54" t="s">
        <v>636</v>
      </c>
      <c r="C3" s="68" t="s">
        <v>630</v>
      </c>
      <c r="D3" s="68" t="s">
        <v>631</v>
      </c>
      <c r="E3" s="54" t="s">
        <v>23</v>
      </c>
    </row>
    <row r="4" spans="1:6" x14ac:dyDescent="0.3">
      <c r="A4" s="78" t="s">
        <v>8</v>
      </c>
      <c r="B4" s="79"/>
      <c r="C4" s="80"/>
      <c r="D4" s="80"/>
      <c r="E4" s="80"/>
    </row>
    <row r="5" spans="1:6" x14ac:dyDescent="0.3">
      <c r="A5" s="69" t="s">
        <v>5</v>
      </c>
      <c r="B5" s="70">
        <v>5</v>
      </c>
      <c r="C5" s="59">
        <v>0</v>
      </c>
      <c r="D5" s="71">
        <v>206500</v>
      </c>
      <c r="E5" s="71">
        <v>206500</v>
      </c>
    </row>
    <row r="6" spans="1:6" x14ac:dyDescent="0.3">
      <c r="A6" s="72" t="s">
        <v>22</v>
      </c>
      <c r="B6" s="70">
        <v>3</v>
      </c>
      <c r="C6" s="59">
        <v>0</v>
      </c>
      <c r="D6" s="71">
        <v>12030487.4</v>
      </c>
      <c r="E6" s="71">
        <v>12030487.4</v>
      </c>
    </row>
    <row r="7" spans="1:6" x14ac:dyDescent="0.3">
      <c r="A7" s="72" t="s">
        <v>26</v>
      </c>
      <c r="B7" s="70">
        <v>6</v>
      </c>
      <c r="C7" s="59">
        <v>0</v>
      </c>
      <c r="D7" s="71">
        <v>224616</v>
      </c>
      <c r="E7" s="71">
        <v>224616</v>
      </c>
    </row>
    <row r="8" spans="1:6" x14ac:dyDescent="0.3">
      <c r="A8" s="69" t="s">
        <v>20</v>
      </c>
      <c r="B8" s="70">
        <v>2</v>
      </c>
      <c r="C8" s="59">
        <v>0</v>
      </c>
      <c r="D8" s="71">
        <v>524250</v>
      </c>
      <c r="E8" s="71">
        <v>524250</v>
      </c>
    </row>
    <row r="9" spans="1:6" x14ac:dyDescent="0.3">
      <c r="A9" s="69" t="s">
        <v>17</v>
      </c>
      <c r="B9" s="70">
        <v>2</v>
      </c>
      <c r="C9" s="59">
        <v>2100000</v>
      </c>
      <c r="D9" s="71">
        <v>300000</v>
      </c>
      <c r="E9" s="71">
        <v>2400000</v>
      </c>
      <c r="F9" s="5"/>
    </row>
    <row r="10" spans="1:6" x14ac:dyDescent="0.3">
      <c r="A10" s="72" t="s">
        <v>27</v>
      </c>
      <c r="B10" s="70">
        <v>1</v>
      </c>
      <c r="C10" s="59">
        <v>0</v>
      </c>
      <c r="D10" s="71">
        <v>19745</v>
      </c>
      <c r="E10" s="71">
        <v>19745</v>
      </c>
    </row>
    <row r="11" spans="1:6" x14ac:dyDescent="0.3">
      <c r="A11" s="78" t="s">
        <v>11</v>
      </c>
      <c r="B11" s="79"/>
      <c r="C11" s="80"/>
      <c r="D11" s="80"/>
      <c r="E11" s="80"/>
    </row>
    <row r="12" spans="1:6" x14ac:dyDescent="0.3">
      <c r="A12" s="72" t="s">
        <v>15</v>
      </c>
      <c r="B12" s="70">
        <v>1</v>
      </c>
      <c r="C12" s="59">
        <v>0</v>
      </c>
      <c r="D12" s="71">
        <v>873750</v>
      </c>
      <c r="E12" s="71">
        <v>873750</v>
      </c>
      <c r="F12" s="5"/>
    </row>
    <row r="13" spans="1:6" x14ac:dyDescent="0.3">
      <c r="A13" s="72" t="s">
        <v>28</v>
      </c>
      <c r="B13" s="70">
        <v>1</v>
      </c>
      <c r="C13" s="59">
        <v>0</v>
      </c>
      <c r="D13" s="71">
        <v>168000</v>
      </c>
      <c r="E13" s="71">
        <v>168000</v>
      </c>
    </row>
    <row r="14" spans="1:6" x14ac:dyDescent="0.3">
      <c r="A14" s="72" t="s">
        <v>29</v>
      </c>
      <c r="B14" s="70">
        <v>1</v>
      </c>
      <c r="C14" s="59">
        <v>0</v>
      </c>
      <c r="D14" s="71">
        <v>202500</v>
      </c>
      <c r="E14" s="71">
        <v>202500</v>
      </c>
    </row>
    <row r="15" spans="1:6" x14ac:dyDescent="0.3">
      <c r="A15" s="78" t="s">
        <v>3</v>
      </c>
      <c r="B15" s="79"/>
      <c r="C15" s="80"/>
      <c r="D15" s="80"/>
      <c r="E15" s="80"/>
    </row>
    <row r="16" spans="1:6" x14ac:dyDescent="0.3">
      <c r="A16" s="73" t="s">
        <v>4</v>
      </c>
      <c r="B16" s="70">
        <v>39</v>
      </c>
      <c r="C16" s="59">
        <v>0</v>
      </c>
      <c r="D16" s="71">
        <v>957280</v>
      </c>
      <c r="E16" s="71">
        <v>957280</v>
      </c>
    </row>
    <row r="17" spans="1:5" x14ac:dyDescent="0.3">
      <c r="A17" s="72" t="s">
        <v>30</v>
      </c>
      <c r="B17" s="70">
        <v>1</v>
      </c>
      <c r="C17" s="59">
        <v>0</v>
      </c>
      <c r="D17" s="71">
        <v>50760</v>
      </c>
      <c r="E17" s="71">
        <v>50760</v>
      </c>
    </row>
    <row r="18" spans="1:5" x14ac:dyDescent="0.3">
      <c r="A18" s="72" t="s">
        <v>31</v>
      </c>
      <c r="B18" s="70">
        <v>8</v>
      </c>
      <c r="C18" s="59">
        <v>0</v>
      </c>
      <c r="D18" s="71">
        <v>81650</v>
      </c>
      <c r="E18" s="71">
        <v>81650</v>
      </c>
    </row>
    <row r="19" spans="1:5" x14ac:dyDescent="0.3">
      <c r="A19" s="72" t="s">
        <v>625</v>
      </c>
      <c r="B19" s="70">
        <v>2</v>
      </c>
      <c r="C19" s="59">
        <v>0</v>
      </c>
      <c r="D19" s="71">
        <v>278600</v>
      </c>
      <c r="E19" s="71">
        <v>278600</v>
      </c>
    </row>
    <row r="20" spans="1:5" x14ac:dyDescent="0.3">
      <c r="A20" s="69" t="s">
        <v>582</v>
      </c>
      <c r="B20" s="70">
        <v>0</v>
      </c>
      <c r="C20" s="59">
        <v>0</v>
      </c>
      <c r="D20" s="71">
        <v>0</v>
      </c>
      <c r="E20" s="71">
        <v>0</v>
      </c>
    </row>
    <row r="21" spans="1:5" x14ac:dyDescent="0.3">
      <c r="A21" s="78" t="s">
        <v>9</v>
      </c>
      <c r="B21" s="79"/>
      <c r="C21" s="80"/>
      <c r="D21" s="80"/>
      <c r="E21" s="80"/>
    </row>
    <row r="22" spans="1:5" x14ac:dyDescent="0.3">
      <c r="A22" s="69" t="s">
        <v>32</v>
      </c>
      <c r="B22" s="70">
        <v>16</v>
      </c>
      <c r="C22" s="59">
        <v>0</v>
      </c>
      <c r="D22" s="71">
        <v>762450</v>
      </c>
      <c r="E22" s="71">
        <v>762450</v>
      </c>
    </row>
    <row r="23" spans="1:5" x14ac:dyDescent="0.3">
      <c r="A23" s="69" t="s">
        <v>19</v>
      </c>
      <c r="B23" s="70">
        <v>10</v>
      </c>
      <c r="C23" s="59">
        <v>0</v>
      </c>
      <c r="D23" s="71">
        <v>856800</v>
      </c>
      <c r="E23" s="71">
        <v>856800</v>
      </c>
    </row>
    <row r="24" spans="1:5" x14ac:dyDescent="0.3">
      <c r="A24" s="239" t="s">
        <v>642</v>
      </c>
      <c r="B24" s="240">
        <v>98</v>
      </c>
      <c r="C24" s="241">
        <v>2100000</v>
      </c>
      <c r="D24" s="242">
        <v>17537388.399999999</v>
      </c>
      <c r="E24" s="242">
        <v>19637388.399999999</v>
      </c>
    </row>
    <row r="25" spans="1:5" x14ac:dyDescent="0.3">
      <c r="A25" s="64"/>
      <c r="B25" s="65"/>
      <c r="C25" s="66"/>
      <c r="D25" s="66"/>
      <c r="E25" s="66"/>
    </row>
    <row r="26" spans="1:5" ht="15.6" x14ac:dyDescent="0.3">
      <c r="A26" s="74" t="s">
        <v>634</v>
      </c>
      <c r="B26" s="65"/>
      <c r="C26" s="66"/>
      <c r="D26" s="66"/>
      <c r="E26" s="66"/>
    </row>
    <row r="27" spans="1:5" ht="39.6" x14ac:dyDescent="0.3">
      <c r="A27" s="53" t="s">
        <v>0</v>
      </c>
      <c r="B27" s="54" t="s">
        <v>638</v>
      </c>
      <c r="C27" s="68" t="s">
        <v>630</v>
      </c>
      <c r="D27" s="68" t="s">
        <v>631</v>
      </c>
      <c r="E27" s="54" t="s">
        <v>23</v>
      </c>
    </row>
    <row r="28" spans="1:5" x14ac:dyDescent="0.3">
      <c r="A28" s="72" t="s">
        <v>33</v>
      </c>
      <c r="B28" s="70">
        <v>11</v>
      </c>
      <c r="C28" s="59">
        <v>0</v>
      </c>
      <c r="D28" s="71">
        <v>14500</v>
      </c>
      <c r="E28" s="59">
        <v>14500</v>
      </c>
    </row>
    <row r="29" spans="1:5" x14ac:dyDescent="0.3">
      <c r="A29" s="72" t="s">
        <v>34</v>
      </c>
      <c r="B29" s="70">
        <v>1</v>
      </c>
      <c r="C29" s="59">
        <v>0</v>
      </c>
      <c r="D29" s="71">
        <v>500</v>
      </c>
      <c r="E29" s="59">
        <v>500</v>
      </c>
    </row>
    <row r="30" spans="1:5" x14ac:dyDescent="0.3">
      <c r="A30" s="72" t="s">
        <v>26</v>
      </c>
      <c r="B30" s="70">
        <v>1</v>
      </c>
      <c r="C30" s="59">
        <v>0</v>
      </c>
      <c r="D30" s="71">
        <v>375</v>
      </c>
      <c r="E30" s="59">
        <v>375</v>
      </c>
    </row>
    <row r="31" spans="1:5" x14ac:dyDescent="0.3">
      <c r="A31" s="72" t="s">
        <v>35</v>
      </c>
      <c r="B31" s="70">
        <v>2</v>
      </c>
      <c r="C31" s="59">
        <v>0</v>
      </c>
      <c r="D31" s="71">
        <v>5700</v>
      </c>
      <c r="E31" s="59">
        <v>5700</v>
      </c>
    </row>
    <row r="32" spans="1:5" x14ac:dyDescent="0.3">
      <c r="A32" s="72" t="s">
        <v>20</v>
      </c>
      <c r="B32" s="70">
        <v>1</v>
      </c>
      <c r="C32" s="59">
        <v>0</v>
      </c>
      <c r="D32" s="71">
        <v>17500</v>
      </c>
      <c r="E32" s="59">
        <v>17500</v>
      </c>
    </row>
    <row r="33" spans="1:5" x14ac:dyDescent="0.3">
      <c r="A33" s="72" t="s">
        <v>36</v>
      </c>
      <c r="B33" s="70">
        <v>778</v>
      </c>
      <c r="C33" s="59">
        <v>0</v>
      </c>
      <c r="D33" s="71">
        <v>353775</v>
      </c>
      <c r="E33" s="59">
        <v>353775</v>
      </c>
    </row>
    <row r="34" spans="1:5" x14ac:dyDescent="0.3">
      <c r="A34" s="243" t="s">
        <v>643</v>
      </c>
      <c r="B34" s="240">
        <v>794</v>
      </c>
      <c r="C34" s="241">
        <v>0</v>
      </c>
      <c r="D34" s="241">
        <v>392350</v>
      </c>
      <c r="E34" s="241">
        <v>392350</v>
      </c>
    </row>
    <row r="35" spans="1:5" ht="20.25" customHeight="1" x14ac:dyDescent="0.3">
      <c r="A35" s="75"/>
      <c r="B35" s="65"/>
      <c r="C35" s="67"/>
      <c r="D35" s="67"/>
      <c r="E35" s="67"/>
    </row>
    <row r="36" spans="1:5" ht="15.6" x14ac:dyDescent="0.3">
      <c r="A36" s="76" t="s">
        <v>639</v>
      </c>
      <c r="B36" s="65"/>
      <c r="C36" s="67"/>
      <c r="D36" s="67"/>
      <c r="E36" s="67"/>
    </row>
    <row r="37" spans="1:5" ht="39.6" x14ac:dyDescent="0.3">
      <c r="A37" s="53" t="s">
        <v>0</v>
      </c>
      <c r="B37" s="54" t="s">
        <v>645</v>
      </c>
      <c r="C37" s="68" t="s">
        <v>630</v>
      </c>
      <c r="D37" s="68" t="s">
        <v>631</v>
      </c>
      <c r="E37" s="54" t="s">
        <v>23</v>
      </c>
    </row>
    <row r="38" spans="1:5" x14ac:dyDescent="0.3">
      <c r="A38" s="72" t="s">
        <v>640</v>
      </c>
      <c r="B38" s="70">
        <v>5056</v>
      </c>
      <c r="C38" s="59">
        <v>0</v>
      </c>
      <c r="D38" s="77">
        <v>601200</v>
      </c>
      <c r="E38" s="77">
        <v>601200</v>
      </c>
    </row>
    <row r="39" spans="1:5" x14ac:dyDescent="0.3">
      <c r="A39" s="72" t="s">
        <v>641</v>
      </c>
      <c r="B39" s="70">
        <v>2011</v>
      </c>
      <c r="C39" s="59">
        <v>0</v>
      </c>
      <c r="D39" s="59">
        <v>862250</v>
      </c>
      <c r="E39" s="59">
        <v>862250</v>
      </c>
    </row>
    <row r="40" spans="1:5" x14ac:dyDescent="0.3">
      <c r="A40" s="72" t="s">
        <v>632</v>
      </c>
      <c r="B40" s="70">
        <v>338</v>
      </c>
      <c r="C40" s="59">
        <v>0</v>
      </c>
      <c r="D40" s="59">
        <v>11300</v>
      </c>
      <c r="E40" s="59">
        <v>11300</v>
      </c>
    </row>
    <row r="41" spans="1:5" x14ac:dyDescent="0.3">
      <c r="A41" s="243" t="s">
        <v>644</v>
      </c>
      <c r="B41" s="240">
        <v>7405</v>
      </c>
      <c r="C41" s="241">
        <v>0</v>
      </c>
      <c r="D41" s="241">
        <v>1474750</v>
      </c>
      <c r="E41" s="241">
        <v>1474750</v>
      </c>
    </row>
    <row r="42" spans="1:5" x14ac:dyDescent="0.3">
      <c r="A42" s="4"/>
      <c r="B42" s="4"/>
      <c r="C42" s="49"/>
      <c r="D42" s="4"/>
      <c r="E42" s="49"/>
    </row>
    <row r="43" spans="1:5" x14ac:dyDescent="0.3">
      <c r="A43" s="4"/>
      <c r="B43" s="4"/>
      <c r="C43" s="4"/>
      <c r="D43" s="4"/>
      <c r="E43" s="4"/>
    </row>
  </sheetData>
  <pageMargins left="0.7" right="0.7" top="0.91666666666666696" bottom="0.75" header="0.3" footer="0.3"/>
  <pageSetup scale="99" fitToHeight="0" orientation="portrait" r:id="rId1"/>
  <headerFooter>
    <oddHeader>&amp;C&amp;"Arial,Bold"&amp;16&amp;K000000
2022 Enforcement Summary Details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39997558519241921"/>
  </sheetPr>
  <dimension ref="A1:I24"/>
  <sheetViews>
    <sheetView showGridLines="0" zoomScaleNormal="110" workbookViewId="0"/>
  </sheetViews>
  <sheetFormatPr defaultColWidth="9.109375" defaultRowHeight="13.8" x14ac:dyDescent="0.25"/>
  <cols>
    <col min="1" max="1" width="12" style="11" customWidth="1"/>
    <col min="2" max="3" width="9.109375" style="11"/>
    <col min="4" max="4" width="9.88671875" style="11" bestFit="1" customWidth="1"/>
    <col min="5" max="5" width="11.109375" style="11" customWidth="1"/>
    <col min="6" max="7" width="10.44140625" style="11" bestFit="1" customWidth="1"/>
    <col min="8" max="8" width="11.33203125" style="11" customWidth="1"/>
    <col min="9" max="9" width="12.109375" style="11" bestFit="1" customWidth="1"/>
    <col min="10" max="16384" width="9.109375" style="11"/>
  </cols>
  <sheetData>
    <row r="1" spans="1:9" x14ac:dyDescent="0.25">
      <c r="A1" s="6" t="s">
        <v>652</v>
      </c>
      <c r="B1" s="33"/>
      <c r="C1" s="33"/>
      <c r="D1" s="33"/>
      <c r="E1" s="33"/>
      <c r="F1" s="33"/>
      <c r="G1" s="33"/>
      <c r="H1" s="33"/>
      <c r="I1" s="33"/>
    </row>
    <row r="2" spans="1:9" ht="24" customHeight="1" x14ac:dyDescent="0.25">
      <c r="A2" s="200"/>
      <c r="B2" s="306" t="s">
        <v>451</v>
      </c>
      <c r="C2" s="306"/>
      <c r="D2" s="306"/>
      <c r="E2" s="306"/>
      <c r="F2" s="306" t="s">
        <v>662</v>
      </c>
      <c r="G2" s="306"/>
      <c r="H2" s="306"/>
      <c r="I2" s="306"/>
    </row>
    <row r="3" spans="1:9" ht="24" customHeight="1" x14ac:dyDescent="0.25">
      <c r="A3" s="306" t="s">
        <v>561</v>
      </c>
      <c r="B3" s="306" t="s">
        <v>563</v>
      </c>
      <c r="C3" s="306" t="s">
        <v>452</v>
      </c>
      <c r="D3" s="306" t="s">
        <v>453</v>
      </c>
      <c r="E3" s="306" t="s">
        <v>564</v>
      </c>
      <c r="F3" s="306" t="s">
        <v>565</v>
      </c>
      <c r="G3" s="306" t="s">
        <v>452</v>
      </c>
      <c r="H3" s="306" t="s">
        <v>453</v>
      </c>
      <c r="I3" s="306" t="s">
        <v>566</v>
      </c>
    </row>
    <row r="4" spans="1:9" s="12" customFormat="1" ht="24" customHeight="1" x14ac:dyDescent="0.3">
      <c r="A4" s="306"/>
      <c r="B4" s="306"/>
      <c r="C4" s="306"/>
      <c r="D4" s="306"/>
      <c r="E4" s="306"/>
      <c r="F4" s="306"/>
      <c r="G4" s="306"/>
      <c r="H4" s="306"/>
      <c r="I4" s="306"/>
    </row>
    <row r="5" spans="1:9" ht="22.8" x14ac:dyDescent="0.25">
      <c r="A5" s="34" t="s">
        <v>454</v>
      </c>
      <c r="B5" s="35">
        <v>51170</v>
      </c>
      <c r="C5" s="35">
        <v>4295</v>
      </c>
      <c r="D5" s="35">
        <v>1135</v>
      </c>
      <c r="E5" s="36">
        <f t="shared" ref="E5:E14" si="0">(B5-D5)/B5</f>
        <v>0.97781903459058039</v>
      </c>
      <c r="F5" s="35">
        <v>62116</v>
      </c>
      <c r="G5" s="35">
        <v>5371</v>
      </c>
      <c r="H5" s="35">
        <v>1913</v>
      </c>
      <c r="I5" s="36">
        <f>(F5-H5)/F5</f>
        <v>0.96920278189194409</v>
      </c>
    </row>
    <row r="6" spans="1:9" ht="22.8" x14ac:dyDescent="0.25">
      <c r="A6" s="34" t="s">
        <v>455</v>
      </c>
      <c r="B6" s="35">
        <v>42759</v>
      </c>
      <c r="C6" s="35">
        <v>3301</v>
      </c>
      <c r="D6" s="35">
        <v>670</v>
      </c>
      <c r="E6" s="36">
        <f t="shared" si="0"/>
        <v>0.98433078416239861</v>
      </c>
      <c r="F6" s="35">
        <v>38413</v>
      </c>
      <c r="G6" s="35">
        <v>1412</v>
      </c>
      <c r="H6" s="35">
        <v>321</v>
      </c>
      <c r="I6" s="36">
        <f>(F6-H6)/F6</f>
        <v>0.99164345403899723</v>
      </c>
    </row>
    <row r="7" spans="1:9" ht="22.8" x14ac:dyDescent="0.25">
      <c r="A7" s="34" t="s">
        <v>456</v>
      </c>
      <c r="B7" s="35">
        <v>27003</v>
      </c>
      <c r="C7" s="35">
        <v>1766</v>
      </c>
      <c r="D7" s="35">
        <v>347</v>
      </c>
      <c r="E7" s="36">
        <f t="shared" si="0"/>
        <v>0.98714957597303998</v>
      </c>
      <c r="F7" s="35">
        <v>17307</v>
      </c>
      <c r="G7" s="35">
        <v>295</v>
      </c>
      <c r="H7" s="35">
        <v>63</v>
      </c>
      <c r="I7" s="36">
        <f>(F7-H7)/F7</f>
        <v>0.99635985439417574</v>
      </c>
    </row>
    <row r="8" spans="1:9" ht="22.8" x14ac:dyDescent="0.25">
      <c r="A8" s="34" t="s">
        <v>457</v>
      </c>
      <c r="B8" s="35">
        <v>28885</v>
      </c>
      <c r="C8" s="35">
        <v>678</v>
      </c>
      <c r="D8" s="35">
        <v>212</v>
      </c>
      <c r="E8" s="36">
        <f t="shared" si="0"/>
        <v>0.9926605504587156</v>
      </c>
      <c r="F8" s="35">
        <v>26155</v>
      </c>
      <c r="G8" s="35">
        <v>77</v>
      </c>
      <c r="H8" s="35">
        <v>36</v>
      </c>
      <c r="I8" s="36">
        <f>(F8-H8)/F8</f>
        <v>0.99862359013572932</v>
      </c>
    </row>
    <row r="9" spans="1:9" x14ac:dyDescent="0.25">
      <c r="A9" s="44" t="s">
        <v>715</v>
      </c>
      <c r="B9" s="35">
        <v>10060</v>
      </c>
      <c r="C9" s="35">
        <v>290</v>
      </c>
      <c r="D9" s="35">
        <v>104</v>
      </c>
      <c r="E9" s="36">
        <f t="shared" si="0"/>
        <v>0.98966202783300194</v>
      </c>
      <c r="F9" s="35">
        <v>10299</v>
      </c>
      <c r="G9" s="35">
        <v>213</v>
      </c>
      <c r="H9" s="35">
        <v>94</v>
      </c>
      <c r="I9" s="36">
        <f>(F9-H9)/F9</f>
        <v>0.9908729002815807</v>
      </c>
    </row>
    <row r="10" spans="1:9" ht="24" x14ac:dyDescent="0.25">
      <c r="A10" s="201" t="s">
        <v>562</v>
      </c>
      <c r="B10" s="202">
        <f>SUM(B5:B9)</f>
        <v>159877</v>
      </c>
      <c r="C10" s="202">
        <f>SUM(C5:C9)</f>
        <v>10330</v>
      </c>
      <c r="D10" s="202">
        <f>SUM(D5:D9)</f>
        <v>2468</v>
      </c>
      <c r="E10" s="203">
        <f t="shared" si="0"/>
        <v>0.98456313290842334</v>
      </c>
      <c r="F10" s="202">
        <f>SUM(F5:F9)</f>
        <v>154290</v>
      </c>
      <c r="G10" s="202">
        <f>SUM(G5:G9)</f>
        <v>7368</v>
      </c>
      <c r="H10" s="202">
        <f>SUM(H5:H9)</f>
        <v>2427</v>
      </c>
      <c r="I10" s="203">
        <f t="shared" ref="I10:I22" si="1">(F10-H10)/F10</f>
        <v>0.98426988139218352</v>
      </c>
    </row>
    <row r="11" spans="1:9" ht="22.8" x14ac:dyDescent="0.25">
      <c r="A11" s="34" t="s">
        <v>458</v>
      </c>
      <c r="B11" s="37">
        <v>45914</v>
      </c>
      <c r="C11" s="38">
        <v>567</v>
      </c>
      <c r="D11" s="38">
        <v>401</v>
      </c>
      <c r="E11" s="36">
        <f t="shared" si="0"/>
        <v>0.99126628043733933</v>
      </c>
      <c r="F11" s="35">
        <v>795</v>
      </c>
      <c r="G11" s="35">
        <v>21</v>
      </c>
      <c r="H11" s="35">
        <v>14</v>
      </c>
      <c r="I11" s="36">
        <f>(F11-H11)/F11</f>
        <v>0.98238993710691824</v>
      </c>
    </row>
    <row r="12" spans="1:9" ht="22.8" x14ac:dyDescent="0.25">
      <c r="A12" s="34" t="s">
        <v>459</v>
      </c>
      <c r="B12" s="37">
        <v>34626</v>
      </c>
      <c r="C12" s="38">
        <v>261</v>
      </c>
      <c r="D12" s="38">
        <v>119</v>
      </c>
      <c r="E12" s="36">
        <f t="shared" si="0"/>
        <v>0.99656327615086926</v>
      </c>
      <c r="F12" s="35">
        <v>942</v>
      </c>
      <c r="G12" s="35">
        <v>16</v>
      </c>
      <c r="H12" s="35">
        <v>6</v>
      </c>
      <c r="I12" s="36">
        <f>(F12-H12)/F12</f>
        <v>0.99363057324840764</v>
      </c>
    </row>
    <row r="13" spans="1:9" ht="22.8" x14ac:dyDescent="0.25">
      <c r="A13" s="34" t="s">
        <v>460</v>
      </c>
      <c r="B13" s="37">
        <v>18287</v>
      </c>
      <c r="C13" s="38">
        <v>207</v>
      </c>
      <c r="D13" s="38">
        <v>117</v>
      </c>
      <c r="E13" s="36">
        <f t="shared" si="0"/>
        <v>0.99360201235850609</v>
      </c>
      <c r="F13" s="35">
        <v>410</v>
      </c>
      <c r="G13" s="35">
        <v>5</v>
      </c>
      <c r="H13" s="35">
        <v>1</v>
      </c>
      <c r="I13" s="36">
        <f>(F13-H13)/F13</f>
        <v>0.9975609756097561</v>
      </c>
    </row>
    <row r="14" spans="1:9" ht="22.8" x14ac:dyDescent="0.25">
      <c r="A14" s="34" t="s">
        <v>461</v>
      </c>
      <c r="B14" s="37">
        <v>11769</v>
      </c>
      <c r="C14" s="38">
        <v>157</v>
      </c>
      <c r="D14" s="35">
        <v>155</v>
      </c>
      <c r="E14" s="36">
        <f t="shared" si="0"/>
        <v>0.98682980712040103</v>
      </c>
      <c r="F14" s="35">
        <v>301</v>
      </c>
      <c r="G14" s="35">
        <v>3</v>
      </c>
      <c r="H14" s="35">
        <v>3</v>
      </c>
      <c r="I14" s="36">
        <f>(F14-H14)/F14</f>
        <v>0.99003322259136217</v>
      </c>
    </row>
    <row r="15" spans="1:9" ht="19.5" customHeight="1" x14ac:dyDescent="0.25">
      <c r="A15" s="201" t="s">
        <v>462</v>
      </c>
      <c r="B15" s="202">
        <f>SUM(B11:B14)</f>
        <v>110596</v>
      </c>
      <c r="C15" s="202">
        <f>SUM(C11:C14)</f>
        <v>1192</v>
      </c>
      <c r="D15" s="202">
        <f>SUM(D11:D14)</f>
        <v>792</v>
      </c>
      <c r="E15" s="203">
        <f t="shared" ref="E15:E22" si="2">(B15-D15)/B15</f>
        <v>0.99283880067995223</v>
      </c>
      <c r="F15" s="202">
        <f>SUM(F11:F14)</f>
        <v>2448</v>
      </c>
      <c r="G15" s="202">
        <f>SUM(G11:G14)</f>
        <v>45</v>
      </c>
      <c r="H15" s="202">
        <f>SUM(H11:H14)</f>
        <v>24</v>
      </c>
      <c r="I15" s="203">
        <f t="shared" si="1"/>
        <v>0.99019607843137258</v>
      </c>
    </row>
    <row r="16" spans="1:9" ht="22.8" x14ac:dyDescent="0.25">
      <c r="A16" s="34" t="s">
        <v>463</v>
      </c>
      <c r="B16" s="50">
        <v>146009</v>
      </c>
      <c r="C16" s="50">
        <v>42500</v>
      </c>
      <c r="D16" s="50">
        <v>42362</v>
      </c>
      <c r="E16" s="36">
        <f>(B16-D16)/B16</f>
        <v>0.70986719996712533</v>
      </c>
      <c r="F16" s="51">
        <v>5584</v>
      </c>
      <c r="G16" s="51">
        <v>1028</v>
      </c>
      <c r="H16" s="51">
        <v>1024</v>
      </c>
      <c r="I16" s="36">
        <f>(F16-H16)/F16</f>
        <v>0.81661891117478513</v>
      </c>
    </row>
    <row r="17" spans="1:9" ht="22.8" x14ac:dyDescent="0.25">
      <c r="A17" s="34" t="s">
        <v>464</v>
      </c>
      <c r="B17" s="50">
        <v>125179</v>
      </c>
      <c r="C17" s="50">
        <v>22970</v>
      </c>
      <c r="D17" s="50">
        <v>22818</v>
      </c>
      <c r="E17" s="36">
        <f>(B17-D17)/B17</f>
        <v>0.81771702921416534</v>
      </c>
      <c r="F17" s="51">
        <v>4016</v>
      </c>
      <c r="G17" s="51">
        <v>730</v>
      </c>
      <c r="H17" s="51">
        <v>720</v>
      </c>
      <c r="I17" s="36">
        <f>(F17-H17)/F17</f>
        <v>0.82071713147410363</v>
      </c>
    </row>
    <row r="18" spans="1:9" ht="22.8" x14ac:dyDescent="0.25">
      <c r="A18" s="34" t="s">
        <v>465</v>
      </c>
      <c r="B18" s="50">
        <v>185331</v>
      </c>
      <c r="C18" s="50">
        <v>21451</v>
      </c>
      <c r="D18" s="50">
        <v>21291</v>
      </c>
      <c r="E18" s="36">
        <f>(B18-D18)/B18</f>
        <v>0.88511905725431794</v>
      </c>
      <c r="F18" s="51">
        <v>6247</v>
      </c>
      <c r="G18" s="199">
        <v>819</v>
      </c>
      <c r="H18" s="51">
        <v>815</v>
      </c>
      <c r="I18" s="36">
        <f>(F18-H18)/F18</f>
        <v>0.86953737794141184</v>
      </c>
    </row>
    <row r="19" spans="1:9" ht="22.8" x14ac:dyDescent="0.25">
      <c r="A19" s="34" t="s">
        <v>466</v>
      </c>
      <c r="B19" s="50">
        <v>915994</v>
      </c>
      <c r="C19" s="50">
        <v>46906</v>
      </c>
      <c r="D19" s="50">
        <v>46737</v>
      </c>
      <c r="E19" s="36">
        <f>(B19-D19)/B19</f>
        <v>0.94897674002231458</v>
      </c>
      <c r="F19" s="51">
        <v>91235</v>
      </c>
      <c r="G19" s="51">
        <v>1791</v>
      </c>
      <c r="H19" s="51">
        <v>1785</v>
      </c>
      <c r="I19" s="36">
        <f>(F19-H19)/F19</f>
        <v>0.98043514002301746</v>
      </c>
    </row>
    <row r="20" spans="1:9" ht="17.25" customHeight="1" x14ac:dyDescent="0.25">
      <c r="A20" s="201" t="s">
        <v>663</v>
      </c>
      <c r="B20" s="202">
        <f>SUM(B16:B19)</f>
        <v>1372513</v>
      </c>
      <c r="C20" s="202">
        <f>SUM(C16:C19)</f>
        <v>133827</v>
      </c>
      <c r="D20" s="202">
        <f>SUM(D16:D19)</f>
        <v>133208</v>
      </c>
      <c r="E20" s="203">
        <f t="shared" si="2"/>
        <v>0.90294591016624248</v>
      </c>
      <c r="F20" s="202">
        <f>SUM(F16:F19)</f>
        <v>107082</v>
      </c>
      <c r="G20" s="202">
        <f>SUM(G16:G19)</f>
        <v>4368</v>
      </c>
      <c r="H20" s="202">
        <f>SUM(H16:H19)</f>
        <v>4344</v>
      </c>
      <c r="I20" s="203">
        <f t="shared" si="1"/>
        <v>0.95943295792009864</v>
      </c>
    </row>
    <row r="21" spans="1:9" ht="36" x14ac:dyDescent="0.25">
      <c r="A21" s="204" t="s">
        <v>467</v>
      </c>
      <c r="B21" s="202">
        <f>SUM(B10,B15)</f>
        <v>270473</v>
      </c>
      <c r="C21" s="202">
        <f>SUM(C10,C15)</f>
        <v>11522</v>
      </c>
      <c r="D21" s="202">
        <f>SUM(D10,D15)</f>
        <v>3260</v>
      </c>
      <c r="E21" s="203">
        <f t="shared" si="2"/>
        <v>0.9879470409246025</v>
      </c>
      <c r="F21" s="202">
        <f>SUM(F10,F15)</f>
        <v>156738</v>
      </c>
      <c r="G21" s="202">
        <f>SUM(G10,G15)</f>
        <v>7413</v>
      </c>
      <c r="H21" s="202">
        <f>SUM(H10,H15)</f>
        <v>2451</v>
      </c>
      <c r="I21" s="203">
        <f t="shared" si="1"/>
        <v>0.98436243922979749</v>
      </c>
    </row>
    <row r="22" spans="1:9" x14ac:dyDescent="0.25">
      <c r="A22" s="205" t="s">
        <v>468</v>
      </c>
      <c r="B22" s="206">
        <f>SUM(B10,B15,B20)</f>
        <v>1642986</v>
      </c>
      <c r="C22" s="206">
        <f>SUM(C10,C15,C20)</f>
        <v>145349</v>
      </c>
      <c r="D22" s="206">
        <f>SUM(D10,D15,D20)</f>
        <v>136468</v>
      </c>
      <c r="E22" s="207">
        <f t="shared" si="2"/>
        <v>0.91693903660773735</v>
      </c>
      <c r="F22" s="206">
        <f>SUM(F10,F15,F20)</f>
        <v>263820</v>
      </c>
      <c r="G22" s="206">
        <f>SUM(G10,G15,G20)</f>
        <v>11781</v>
      </c>
      <c r="H22" s="206">
        <f>SUM(H10,H15,H20)</f>
        <v>6795</v>
      </c>
      <c r="I22" s="207">
        <f t="shared" si="1"/>
        <v>0.97424380259267684</v>
      </c>
    </row>
    <row r="23" spans="1:9" ht="14.25" customHeight="1" x14ac:dyDescent="0.25">
      <c r="A23" s="208" t="s">
        <v>716</v>
      </c>
      <c r="B23" s="208"/>
      <c r="C23" s="208"/>
      <c r="D23" s="208"/>
      <c r="E23" s="208"/>
      <c r="F23" s="208"/>
      <c r="G23" s="208"/>
      <c r="H23" s="208"/>
      <c r="I23" s="208"/>
    </row>
    <row r="24" spans="1:9" ht="14.25" customHeight="1" x14ac:dyDescent="0.25">
      <c r="A24" s="43"/>
    </row>
  </sheetData>
  <mergeCells count="11">
    <mergeCell ref="I3:I4"/>
    <mergeCell ref="B2:E2"/>
    <mergeCell ref="F2:I2"/>
    <mergeCell ref="A3:A4"/>
    <mergeCell ref="B3:B4"/>
    <mergeCell ref="C3:C4"/>
    <mergeCell ref="D3:D4"/>
    <mergeCell ref="E3:E4"/>
    <mergeCell ref="F3:F4"/>
    <mergeCell ref="G3:G4"/>
    <mergeCell ref="H3:H4"/>
  </mergeCells>
  <pageMargins left="0.7" right="0.7" top="0.86458333333333337" bottom="0.75" header="0.3" footer="0.3"/>
  <pageSetup scale="76" orientation="landscape" r:id="rId1"/>
  <headerFooter>
    <oddHeader>&amp;C&amp;"Arial,Bold"&amp;16&amp;K000000 2022 Truck and Bus Regulation Compliance Rate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87CAC-1DA9-4810-BD15-0F43173E82A5}">
  <sheetPr>
    <tabColor theme="8" tint="0.39997558519241921"/>
    <pageSetUpPr fitToPage="1"/>
  </sheetPr>
  <dimension ref="A1:D36"/>
  <sheetViews>
    <sheetView showGridLines="0" view="pageLayout" zoomScale="120" zoomScaleNormal="100" zoomScalePageLayoutView="120" workbookViewId="0">
      <selection activeCell="A10" sqref="A10"/>
    </sheetView>
  </sheetViews>
  <sheetFormatPr defaultColWidth="9.109375" defaultRowHeight="14.4" x14ac:dyDescent="0.3"/>
  <cols>
    <col min="1" max="1" width="37.6640625" style="1" customWidth="1"/>
    <col min="2" max="3" width="14.33203125" style="1" customWidth="1"/>
    <col min="4" max="4" width="11.5546875" style="1" bestFit="1" customWidth="1"/>
    <col min="5" max="16384" width="9.109375" style="1"/>
  </cols>
  <sheetData>
    <row r="1" spans="1:4" ht="14.4" customHeight="1" x14ac:dyDescent="0.3">
      <c r="A1" s="147" t="s">
        <v>110</v>
      </c>
      <c r="B1" s="9"/>
      <c r="C1" s="9"/>
      <c r="D1" s="21"/>
    </row>
    <row r="2" spans="1:4" ht="15" customHeight="1" x14ac:dyDescent="0.3">
      <c r="A2" s="139" t="s">
        <v>111</v>
      </c>
      <c r="B2" s="138" t="s">
        <v>496</v>
      </c>
      <c r="C2" s="138" t="s">
        <v>497</v>
      </c>
      <c r="D2" s="21"/>
    </row>
    <row r="3" spans="1:4" x14ac:dyDescent="0.3">
      <c r="A3" s="233" t="s">
        <v>674</v>
      </c>
      <c r="B3" s="154">
        <v>3181</v>
      </c>
      <c r="C3" s="154">
        <v>3418</v>
      </c>
      <c r="D3" s="21"/>
    </row>
    <row r="4" spans="1:4" x14ac:dyDescent="0.3">
      <c r="A4" s="153" t="s">
        <v>675</v>
      </c>
      <c r="B4" s="154">
        <v>3311</v>
      </c>
      <c r="C4" s="154">
        <v>4016</v>
      </c>
      <c r="D4" s="21"/>
    </row>
    <row r="5" spans="1:4" x14ac:dyDescent="0.3">
      <c r="A5" s="153" t="s">
        <v>112</v>
      </c>
      <c r="B5" s="154">
        <v>3013</v>
      </c>
      <c r="C5" s="154">
        <v>4292</v>
      </c>
      <c r="D5" s="21"/>
    </row>
    <row r="6" spans="1:4" ht="14.4" customHeight="1" x14ac:dyDescent="0.3">
      <c r="A6" s="153" t="s">
        <v>113</v>
      </c>
      <c r="B6" s="154">
        <v>0</v>
      </c>
      <c r="C6" s="154">
        <v>0</v>
      </c>
      <c r="D6" s="21"/>
    </row>
    <row r="7" spans="1:4" x14ac:dyDescent="0.3">
      <c r="A7" s="153" t="s">
        <v>114</v>
      </c>
      <c r="B7" s="154">
        <v>577</v>
      </c>
      <c r="C7" s="154">
        <v>636</v>
      </c>
      <c r="D7" s="21"/>
    </row>
    <row r="8" spans="1:4" x14ac:dyDescent="0.3">
      <c r="A8" s="153" t="s">
        <v>115</v>
      </c>
      <c r="B8" s="154" t="s">
        <v>501</v>
      </c>
      <c r="C8" s="154">
        <v>128</v>
      </c>
      <c r="D8" s="22"/>
    </row>
    <row r="9" spans="1:4" x14ac:dyDescent="0.3">
      <c r="A9" s="156"/>
      <c r="B9" s="290" t="s">
        <v>116</v>
      </c>
      <c r="C9" s="290"/>
      <c r="D9" s="21"/>
    </row>
    <row r="10" spans="1:4" ht="14.4" customHeight="1" x14ac:dyDescent="0.3">
      <c r="A10" s="155" t="s">
        <v>498</v>
      </c>
      <c r="B10" s="288">
        <v>601200</v>
      </c>
      <c r="C10" s="288"/>
      <c r="D10" s="21"/>
    </row>
    <row r="11" spans="1:4" x14ac:dyDescent="0.3">
      <c r="A11" s="155" t="s">
        <v>117</v>
      </c>
      <c r="B11" s="288">
        <v>6421878</v>
      </c>
      <c r="C11" s="288"/>
      <c r="D11" s="21"/>
    </row>
    <row r="12" spans="1:4" x14ac:dyDescent="0.3">
      <c r="A12" s="148"/>
      <c r="B12" s="149"/>
      <c r="C12" s="149"/>
      <c r="D12" s="21"/>
    </row>
    <row r="13" spans="1:4" x14ac:dyDescent="0.3">
      <c r="A13" s="150" t="s">
        <v>118</v>
      </c>
      <c r="B13" s="151"/>
      <c r="C13" s="152"/>
      <c r="D13" s="21"/>
    </row>
    <row r="14" spans="1:4" x14ac:dyDescent="0.3">
      <c r="A14" s="139" t="s">
        <v>111</v>
      </c>
      <c r="B14" s="138" t="s">
        <v>496</v>
      </c>
      <c r="C14" s="138" t="s">
        <v>497</v>
      </c>
      <c r="D14" s="22"/>
    </row>
    <row r="15" spans="1:4" ht="15.75" customHeight="1" x14ac:dyDescent="0.3">
      <c r="A15" s="153" t="s">
        <v>119</v>
      </c>
      <c r="B15" s="154">
        <v>395</v>
      </c>
      <c r="C15" s="157">
        <v>2342</v>
      </c>
      <c r="D15" s="21"/>
    </row>
    <row r="16" spans="1:4" x14ac:dyDescent="0.3">
      <c r="A16" s="153" t="s">
        <v>120</v>
      </c>
      <c r="B16" s="154">
        <v>410</v>
      </c>
      <c r="C16" s="155">
        <v>2558</v>
      </c>
      <c r="D16" s="21"/>
    </row>
    <row r="17" spans="1:4" x14ac:dyDescent="0.3">
      <c r="A17" s="153" t="s">
        <v>112</v>
      </c>
      <c r="B17" s="154">
        <v>340</v>
      </c>
      <c r="C17" s="155">
        <v>1805</v>
      </c>
      <c r="D17" s="21"/>
    </row>
    <row r="18" spans="1:4" x14ac:dyDescent="0.3">
      <c r="A18" s="153" t="s">
        <v>114</v>
      </c>
      <c r="B18" s="154">
        <v>79</v>
      </c>
      <c r="C18" s="155">
        <v>169</v>
      </c>
      <c r="D18" s="21"/>
    </row>
    <row r="19" spans="1:4" x14ac:dyDescent="0.3">
      <c r="A19" s="153" t="s">
        <v>115</v>
      </c>
      <c r="B19" s="154" t="s">
        <v>501</v>
      </c>
      <c r="C19" s="155">
        <v>37</v>
      </c>
      <c r="D19" s="21"/>
    </row>
    <row r="20" spans="1:4" x14ac:dyDescent="0.3">
      <c r="A20" s="158"/>
      <c r="B20" s="290" t="s">
        <v>116</v>
      </c>
      <c r="C20" s="290"/>
      <c r="D20" s="21"/>
    </row>
    <row r="21" spans="1:4" ht="14.4" customHeight="1" x14ac:dyDescent="0.3">
      <c r="A21" s="155" t="s">
        <v>499</v>
      </c>
      <c r="B21" s="288">
        <v>862250</v>
      </c>
      <c r="C21" s="288"/>
      <c r="D21" s="21"/>
    </row>
    <row r="22" spans="1:4" x14ac:dyDescent="0.3">
      <c r="A22" s="155" t="s">
        <v>121</v>
      </c>
      <c r="B22" s="288">
        <v>962500</v>
      </c>
      <c r="C22" s="288"/>
      <c r="D22" s="21"/>
    </row>
    <row r="23" spans="1:4" x14ac:dyDescent="0.3">
      <c r="A23" s="148"/>
      <c r="B23" s="149"/>
      <c r="C23" s="149"/>
      <c r="D23" s="21"/>
    </row>
    <row r="24" spans="1:4" x14ac:dyDescent="0.3">
      <c r="A24" s="150" t="s">
        <v>122</v>
      </c>
      <c r="B24" s="151"/>
      <c r="C24" s="152"/>
      <c r="D24" s="21"/>
    </row>
    <row r="25" spans="1:4" x14ac:dyDescent="0.3">
      <c r="A25" s="139" t="s">
        <v>111</v>
      </c>
      <c r="B25" s="138" t="s">
        <v>496</v>
      </c>
      <c r="C25" s="138" t="s">
        <v>497</v>
      </c>
      <c r="D25" s="21"/>
    </row>
    <row r="26" spans="1:4" ht="27" customHeight="1" x14ac:dyDescent="0.3">
      <c r="A26" s="153" t="s">
        <v>119</v>
      </c>
      <c r="B26" s="154">
        <v>1612</v>
      </c>
      <c r="C26" s="157">
        <v>1612</v>
      </c>
      <c r="D26" s="21"/>
    </row>
    <row r="27" spans="1:4" x14ac:dyDescent="0.3">
      <c r="A27" s="153" t="s">
        <v>120</v>
      </c>
      <c r="B27" s="154">
        <v>94</v>
      </c>
      <c r="C27" s="155">
        <v>94</v>
      </c>
      <c r="D27" s="21"/>
    </row>
    <row r="28" spans="1:4" x14ac:dyDescent="0.3">
      <c r="A28" s="153" t="s">
        <v>112</v>
      </c>
      <c r="B28" s="154">
        <v>17</v>
      </c>
      <c r="C28" s="155">
        <v>17</v>
      </c>
      <c r="D28" s="21"/>
    </row>
    <row r="29" spans="1:4" x14ac:dyDescent="0.3">
      <c r="A29" s="153" t="s">
        <v>114</v>
      </c>
      <c r="B29" s="154">
        <v>315</v>
      </c>
      <c r="C29" s="155">
        <v>315</v>
      </c>
      <c r="D29" s="21"/>
    </row>
    <row r="30" spans="1:4" x14ac:dyDescent="0.3">
      <c r="A30" s="153" t="s">
        <v>115</v>
      </c>
      <c r="B30" s="154" t="s">
        <v>501</v>
      </c>
      <c r="C30" s="155">
        <v>6</v>
      </c>
      <c r="D30" s="21"/>
    </row>
    <row r="31" spans="1:4" x14ac:dyDescent="0.3">
      <c r="A31" s="156"/>
      <c r="B31" s="290" t="s">
        <v>116</v>
      </c>
      <c r="C31" s="290"/>
      <c r="D31" s="21"/>
    </row>
    <row r="32" spans="1:4" ht="14.4" customHeight="1" x14ac:dyDescent="0.3">
      <c r="A32" s="155" t="s">
        <v>500</v>
      </c>
      <c r="B32" s="288">
        <v>11300</v>
      </c>
      <c r="C32" s="288"/>
      <c r="D32" s="21"/>
    </row>
    <row r="33" spans="1:4" x14ac:dyDescent="0.3">
      <c r="A33" s="155" t="s">
        <v>123</v>
      </c>
      <c r="B33" s="288">
        <v>12300</v>
      </c>
      <c r="C33" s="288"/>
      <c r="D33" s="21"/>
    </row>
    <row r="34" spans="1:4" x14ac:dyDescent="0.3">
      <c r="A34" s="232" t="s">
        <v>676</v>
      </c>
      <c r="B34" s="231"/>
      <c r="C34" s="231"/>
      <c r="D34" s="21"/>
    </row>
    <row r="35" spans="1:4" ht="14.4" customHeight="1" x14ac:dyDescent="0.3">
      <c r="A35" s="232" t="s">
        <v>677</v>
      </c>
      <c r="B35" s="231"/>
      <c r="C35" s="231"/>
      <c r="D35" s="21"/>
    </row>
    <row r="36" spans="1:4" x14ac:dyDescent="0.3">
      <c r="A36" s="289"/>
      <c r="B36" s="289"/>
      <c r="C36" s="289"/>
      <c r="D36" s="3"/>
    </row>
  </sheetData>
  <mergeCells count="10">
    <mergeCell ref="B9:C9"/>
    <mergeCell ref="B10:C10"/>
    <mergeCell ref="B11:C11"/>
    <mergeCell ref="B20:C20"/>
    <mergeCell ref="B21:C21"/>
    <mergeCell ref="B22:C22"/>
    <mergeCell ref="A36:C36"/>
    <mergeCell ref="B31:C31"/>
    <mergeCell ref="B32:C32"/>
    <mergeCell ref="B33:C33"/>
  </mergeCells>
  <pageMargins left="0.7" right="0.7" top="0.91666666666666696" bottom="0.75" header="0.3" footer="0.3"/>
  <pageSetup fitToHeight="0" orientation="portrait" r:id="rId1"/>
  <headerFooter>
    <oddHeader>&amp;C&amp;"Arial,Bold"&amp;16&amp;K000000 2022 Streamlined Truck Enforcement Process (STEP) Statistics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8" tint="0.39997558519241921"/>
  </sheetPr>
  <dimension ref="A1:K41"/>
  <sheetViews>
    <sheetView showGridLines="0" zoomScale="110" zoomScaleNormal="110" workbookViewId="0">
      <selection activeCell="A3" sqref="A3"/>
    </sheetView>
  </sheetViews>
  <sheetFormatPr defaultRowHeight="14.4" x14ac:dyDescent="0.3"/>
  <cols>
    <col min="1" max="1" width="30" customWidth="1"/>
    <col min="2" max="9" width="7.6640625" customWidth="1"/>
    <col min="10" max="10" width="16.6640625" style="2" bestFit="1" customWidth="1"/>
  </cols>
  <sheetData>
    <row r="1" spans="1:10" ht="90.75" customHeight="1" x14ac:dyDescent="0.3">
      <c r="A1" s="81" t="s">
        <v>0</v>
      </c>
      <c r="B1" s="82" t="s">
        <v>38</v>
      </c>
      <c r="C1" s="82" t="s">
        <v>39</v>
      </c>
      <c r="D1" s="82" t="s">
        <v>40</v>
      </c>
      <c r="E1" s="83" t="s">
        <v>655</v>
      </c>
      <c r="F1" s="84" t="s">
        <v>41</v>
      </c>
      <c r="G1" s="84" t="s">
        <v>42</v>
      </c>
      <c r="H1" s="84" t="s">
        <v>43</v>
      </c>
      <c r="I1" s="82" t="s">
        <v>656</v>
      </c>
      <c r="J1" s="85" t="s">
        <v>44</v>
      </c>
    </row>
    <row r="2" spans="1:10" ht="15" customHeight="1" x14ac:dyDescent="0.3">
      <c r="A2" s="86" t="s">
        <v>751</v>
      </c>
      <c r="B2" s="81" t="s">
        <v>501</v>
      </c>
      <c r="C2" s="87">
        <v>347</v>
      </c>
      <c r="D2" s="88">
        <v>12</v>
      </c>
      <c r="E2" s="88">
        <v>3</v>
      </c>
      <c r="F2" s="87">
        <v>0</v>
      </c>
      <c r="G2" s="88">
        <v>9</v>
      </c>
      <c r="H2" s="88">
        <v>9</v>
      </c>
      <c r="I2" s="88">
        <v>6</v>
      </c>
      <c r="J2" s="89">
        <v>176050</v>
      </c>
    </row>
    <row r="3" spans="1:10" x14ac:dyDescent="0.3">
      <c r="A3" s="86" t="s">
        <v>45</v>
      </c>
      <c r="B3" s="81" t="s">
        <v>501</v>
      </c>
      <c r="C3" s="87">
        <v>54</v>
      </c>
      <c r="D3" s="87">
        <v>0</v>
      </c>
      <c r="E3" s="87">
        <v>0</v>
      </c>
      <c r="F3" s="87">
        <v>0</v>
      </c>
      <c r="G3" s="87">
        <v>0</v>
      </c>
      <c r="H3" s="88">
        <v>0</v>
      </c>
      <c r="I3" s="88">
        <v>0</v>
      </c>
      <c r="J3" s="89">
        <v>0</v>
      </c>
    </row>
    <row r="4" spans="1:10" x14ac:dyDescent="0.3">
      <c r="A4" s="86" t="s">
        <v>748</v>
      </c>
      <c r="B4" s="81" t="s">
        <v>501</v>
      </c>
      <c r="C4" s="87">
        <v>33</v>
      </c>
      <c r="D4" s="88">
        <v>6</v>
      </c>
      <c r="E4" s="88">
        <v>3</v>
      </c>
      <c r="F4" s="87">
        <v>0</v>
      </c>
      <c r="G4" s="88">
        <v>1</v>
      </c>
      <c r="H4" s="88">
        <v>1</v>
      </c>
      <c r="I4" s="88">
        <v>8</v>
      </c>
      <c r="J4" s="89">
        <v>680750</v>
      </c>
    </row>
    <row r="5" spans="1:10" x14ac:dyDescent="0.3">
      <c r="A5" s="86" t="s">
        <v>46</v>
      </c>
      <c r="B5" s="81" t="s">
        <v>501</v>
      </c>
      <c r="C5" s="87">
        <v>0</v>
      </c>
      <c r="D5" s="87">
        <v>0</v>
      </c>
      <c r="E5" s="87">
        <v>0</v>
      </c>
      <c r="F5" s="87">
        <v>0</v>
      </c>
      <c r="G5" s="87">
        <v>0</v>
      </c>
      <c r="H5" s="88">
        <v>0</v>
      </c>
      <c r="I5" s="88">
        <v>0</v>
      </c>
      <c r="J5" s="89">
        <v>0</v>
      </c>
    </row>
    <row r="6" spans="1:10" ht="30.6" x14ac:dyDescent="0.3">
      <c r="A6" s="86" t="s">
        <v>654</v>
      </c>
      <c r="B6" s="81" t="s">
        <v>501</v>
      </c>
      <c r="C6" s="87">
        <v>583</v>
      </c>
      <c r="D6" s="88">
        <v>14</v>
      </c>
      <c r="E6" s="87">
        <v>0</v>
      </c>
      <c r="F6" s="87">
        <v>0</v>
      </c>
      <c r="G6" s="87">
        <v>0</v>
      </c>
      <c r="H6" s="88">
        <v>0</v>
      </c>
      <c r="I6" s="88">
        <v>14</v>
      </c>
      <c r="J6" s="89">
        <v>0</v>
      </c>
    </row>
    <row r="7" spans="1:10" x14ac:dyDescent="0.3">
      <c r="A7" s="97" t="s">
        <v>653</v>
      </c>
      <c r="B7" s="98">
        <v>0</v>
      </c>
      <c r="C7" s="98">
        <v>1018</v>
      </c>
      <c r="D7" s="98">
        <v>33</v>
      </c>
      <c r="E7" s="98">
        <v>6</v>
      </c>
      <c r="F7" s="98">
        <v>0</v>
      </c>
      <c r="G7" s="98">
        <v>10</v>
      </c>
      <c r="H7" s="98">
        <v>10</v>
      </c>
      <c r="I7" s="98">
        <v>29</v>
      </c>
      <c r="J7" s="99">
        <v>856800</v>
      </c>
    </row>
    <row r="8" spans="1:10" ht="15" customHeight="1" x14ac:dyDescent="0.3">
      <c r="A8" s="86" t="s">
        <v>747</v>
      </c>
      <c r="B8" s="81" t="s">
        <v>501</v>
      </c>
      <c r="C8" s="90">
        <v>196</v>
      </c>
      <c r="D8" s="90">
        <v>15</v>
      </c>
      <c r="E8" s="90">
        <v>23</v>
      </c>
      <c r="F8" s="87">
        <v>0</v>
      </c>
      <c r="G8" s="90">
        <v>5</v>
      </c>
      <c r="H8" s="87">
        <v>5</v>
      </c>
      <c r="I8" s="88">
        <v>33</v>
      </c>
      <c r="J8" s="91">
        <v>12036187.4</v>
      </c>
    </row>
    <row r="9" spans="1:10" x14ac:dyDescent="0.3">
      <c r="A9" s="92" t="s">
        <v>47</v>
      </c>
      <c r="B9" s="81" t="s">
        <v>501</v>
      </c>
      <c r="C9" s="90">
        <v>146</v>
      </c>
      <c r="D9" s="90">
        <v>4</v>
      </c>
      <c r="E9" s="90">
        <v>10</v>
      </c>
      <c r="F9" s="87">
        <v>0</v>
      </c>
      <c r="G9" s="87">
        <v>1</v>
      </c>
      <c r="H9" s="87">
        <v>1</v>
      </c>
      <c r="I9" s="88">
        <v>13</v>
      </c>
      <c r="J9" s="89">
        <v>500</v>
      </c>
    </row>
    <row r="10" spans="1:10" x14ac:dyDescent="0.3">
      <c r="A10" s="92" t="s">
        <v>48</v>
      </c>
      <c r="B10" s="81" t="s">
        <v>501</v>
      </c>
      <c r="C10" s="90">
        <v>41</v>
      </c>
      <c r="D10" s="90">
        <v>13</v>
      </c>
      <c r="E10" s="90">
        <v>4</v>
      </c>
      <c r="F10" s="87">
        <v>0</v>
      </c>
      <c r="G10" s="90">
        <v>3</v>
      </c>
      <c r="H10" s="87">
        <v>3</v>
      </c>
      <c r="I10" s="88">
        <v>14</v>
      </c>
      <c r="J10" s="89">
        <v>541750</v>
      </c>
    </row>
    <row r="11" spans="1:10" x14ac:dyDescent="0.3">
      <c r="A11" s="92" t="s">
        <v>26</v>
      </c>
      <c r="B11" s="87">
        <v>23</v>
      </c>
      <c r="C11" s="87">
        <v>406</v>
      </c>
      <c r="D11" s="87">
        <v>9</v>
      </c>
      <c r="E11" s="87">
        <v>9</v>
      </c>
      <c r="F11" s="87">
        <v>5</v>
      </c>
      <c r="G11" s="87">
        <v>7</v>
      </c>
      <c r="H11" s="87">
        <v>12</v>
      </c>
      <c r="I11" s="88">
        <v>6</v>
      </c>
      <c r="J11" s="286">
        <v>224991</v>
      </c>
    </row>
    <row r="12" spans="1:10" ht="15.75" customHeight="1" x14ac:dyDescent="0.3">
      <c r="A12" s="92" t="s">
        <v>49</v>
      </c>
      <c r="B12" s="87" t="s">
        <v>50</v>
      </c>
      <c r="C12" s="87">
        <v>0</v>
      </c>
      <c r="D12" s="87">
        <v>3</v>
      </c>
      <c r="E12" s="87">
        <v>23</v>
      </c>
      <c r="F12" s="87">
        <v>8</v>
      </c>
      <c r="G12" s="87">
        <v>3</v>
      </c>
      <c r="H12" s="87">
        <v>11</v>
      </c>
      <c r="I12" s="88">
        <v>15</v>
      </c>
      <c r="J12" s="89">
        <v>2400000</v>
      </c>
    </row>
    <row r="13" spans="1:10" x14ac:dyDescent="0.3">
      <c r="A13" s="92" t="s">
        <v>51</v>
      </c>
      <c r="B13" s="87" t="s">
        <v>50</v>
      </c>
      <c r="C13" s="87">
        <v>113</v>
      </c>
      <c r="D13" s="87">
        <v>0</v>
      </c>
      <c r="E13" s="87">
        <v>38</v>
      </c>
      <c r="F13" s="87">
        <v>11</v>
      </c>
      <c r="G13" s="87">
        <v>27</v>
      </c>
      <c r="H13" s="88">
        <v>38</v>
      </c>
      <c r="I13" s="88">
        <v>0</v>
      </c>
      <c r="J13" s="89">
        <v>28475</v>
      </c>
    </row>
    <row r="14" spans="1:10" x14ac:dyDescent="0.3">
      <c r="A14" s="92" t="s">
        <v>27</v>
      </c>
      <c r="B14" s="87">
        <v>37</v>
      </c>
      <c r="C14" s="87">
        <v>344</v>
      </c>
      <c r="D14" s="87">
        <v>1</v>
      </c>
      <c r="E14" s="87">
        <v>23</v>
      </c>
      <c r="F14" s="87">
        <v>0</v>
      </c>
      <c r="G14" s="87">
        <v>1</v>
      </c>
      <c r="H14" s="88">
        <v>1</v>
      </c>
      <c r="I14" s="88">
        <v>23</v>
      </c>
      <c r="J14" s="89">
        <v>19745</v>
      </c>
    </row>
    <row r="15" spans="1:10" x14ac:dyDescent="0.3">
      <c r="A15" s="100" t="s">
        <v>52</v>
      </c>
      <c r="B15" s="101">
        <v>60</v>
      </c>
      <c r="C15" s="101">
        <v>1246</v>
      </c>
      <c r="D15" s="101">
        <v>45</v>
      </c>
      <c r="E15" s="101">
        <v>130</v>
      </c>
      <c r="F15" s="101">
        <v>24</v>
      </c>
      <c r="G15" s="101">
        <v>47</v>
      </c>
      <c r="H15" s="101">
        <v>71</v>
      </c>
      <c r="I15" s="98">
        <v>104</v>
      </c>
      <c r="J15" s="102">
        <v>15251648.4</v>
      </c>
    </row>
    <row r="16" spans="1:10" ht="15" customHeight="1" x14ac:dyDescent="0.3">
      <c r="A16" s="93" t="s">
        <v>4</v>
      </c>
      <c r="B16" s="94">
        <v>160</v>
      </c>
      <c r="C16" s="81" t="s">
        <v>501</v>
      </c>
      <c r="D16" s="81">
        <v>50</v>
      </c>
      <c r="E16" s="81">
        <v>3</v>
      </c>
      <c r="F16" s="81">
        <v>9</v>
      </c>
      <c r="G16" s="81">
        <v>34</v>
      </c>
      <c r="H16" s="88">
        <v>43</v>
      </c>
      <c r="I16" s="88">
        <v>10</v>
      </c>
      <c r="J16" s="89">
        <v>928805</v>
      </c>
    </row>
    <row r="17" spans="1:10" x14ac:dyDescent="0.3">
      <c r="A17" s="93" t="s">
        <v>30</v>
      </c>
      <c r="B17" s="87" t="s">
        <v>50</v>
      </c>
      <c r="C17" s="81" t="s">
        <v>501</v>
      </c>
      <c r="D17" s="81">
        <v>4</v>
      </c>
      <c r="E17" s="81">
        <v>1</v>
      </c>
      <c r="F17" s="81">
        <v>1</v>
      </c>
      <c r="G17" s="81">
        <v>1</v>
      </c>
      <c r="H17" s="88">
        <v>2</v>
      </c>
      <c r="I17" s="88">
        <v>3</v>
      </c>
      <c r="J17" s="89">
        <v>50760</v>
      </c>
    </row>
    <row r="18" spans="1:10" x14ac:dyDescent="0.3">
      <c r="A18" s="93" t="s">
        <v>5</v>
      </c>
      <c r="B18" s="94">
        <v>5</v>
      </c>
      <c r="C18" s="81" t="s">
        <v>501</v>
      </c>
      <c r="D18" s="81">
        <v>5</v>
      </c>
      <c r="E18" s="87">
        <v>0</v>
      </c>
      <c r="F18" s="87">
        <v>0</v>
      </c>
      <c r="G18" s="81">
        <v>5</v>
      </c>
      <c r="H18" s="88">
        <v>5</v>
      </c>
      <c r="I18" s="88">
        <v>0</v>
      </c>
      <c r="J18" s="89">
        <v>206500</v>
      </c>
    </row>
    <row r="19" spans="1:10" x14ac:dyDescent="0.3">
      <c r="A19" s="103" t="s">
        <v>53</v>
      </c>
      <c r="B19" s="104">
        <v>165</v>
      </c>
      <c r="C19" s="104">
        <v>0</v>
      </c>
      <c r="D19" s="104">
        <v>59</v>
      </c>
      <c r="E19" s="104">
        <v>4</v>
      </c>
      <c r="F19" s="104">
        <v>10</v>
      </c>
      <c r="G19" s="104">
        <v>40</v>
      </c>
      <c r="H19" s="104">
        <v>50</v>
      </c>
      <c r="I19" s="104">
        <v>13</v>
      </c>
      <c r="J19" s="99">
        <v>1186065</v>
      </c>
    </row>
    <row r="20" spans="1:10" x14ac:dyDescent="0.3">
      <c r="A20" s="92" t="s">
        <v>54</v>
      </c>
      <c r="B20" s="90">
        <v>16</v>
      </c>
      <c r="C20" s="90">
        <v>2</v>
      </c>
      <c r="D20" s="87">
        <v>0</v>
      </c>
      <c r="E20" s="87">
        <v>0</v>
      </c>
      <c r="F20" s="87">
        <v>0</v>
      </c>
      <c r="G20" s="87">
        <v>0</v>
      </c>
      <c r="H20" s="88">
        <v>0</v>
      </c>
      <c r="I20" s="88">
        <v>0</v>
      </c>
      <c r="J20" s="89">
        <v>0</v>
      </c>
    </row>
    <row r="21" spans="1:10" x14ac:dyDescent="0.3">
      <c r="A21" s="92" t="s">
        <v>55</v>
      </c>
      <c r="B21" s="90">
        <v>2</v>
      </c>
      <c r="C21" s="90">
        <v>2</v>
      </c>
      <c r="D21" s="87">
        <v>0</v>
      </c>
      <c r="E21" s="87">
        <v>0</v>
      </c>
      <c r="F21" s="87">
        <v>0</v>
      </c>
      <c r="G21" s="87">
        <v>0</v>
      </c>
      <c r="H21" s="88">
        <v>0</v>
      </c>
      <c r="I21" s="88">
        <v>0</v>
      </c>
      <c r="J21" s="89">
        <v>0</v>
      </c>
    </row>
    <row r="22" spans="1:10" x14ac:dyDescent="0.3">
      <c r="A22" s="92" t="s">
        <v>56</v>
      </c>
      <c r="B22" s="90">
        <v>9</v>
      </c>
      <c r="C22" s="90">
        <v>3</v>
      </c>
      <c r="D22" s="87">
        <v>0</v>
      </c>
      <c r="E22" s="87">
        <v>0</v>
      </c>
      <c r="F22" s="87">
        <v>0</v>
      </c>
      <c r="G22" s="87">
        <v>0</v>
      </c>
      <c r="H22" s="88">
        <v>0</v>
      </c>
      <c r="I22" s="88">
        <v>0</v>
      </c>
      <c r="J22" s="89">
        <v>0</v>
      </c>
    </row>
    <row r="23" spans="1:10" x14ac:dyDescent="0.3">
      <c r="A23" s="92" t="s">
        <v>57</v>
      </c>
      <c r="B23" s="90">
        <v>244</v>
      </c>
      <c r="C23" s="90">
        <v>23</v>
      </c>
      <c r="D23" s="87">
        <v>0</v>
      </c>
      <c r="E23" s="90">
        <v>1</v>
      </c>
      <c r="F23" s="87">
        <v>0</v>
      </c>
      <c r="G23" s="90">
        <v>1</v>
      </c>
      <c r="H23" s="88">
        <v>1</v>
      </c>
      <c r="I23" s="88">
        <v>0</v>
      </c>
      <c r="J23" s="89">
        <v>873750</v>
      </c>
    </row>
    <row r="24" spans="1:10" x14ac:dyDescent="0.3">
      <c r="A24" s="86" t="s">
        <v>58</v>
      </c>
      <c r="B24" s="87">
        <v>0</v>
      </c>
      <c r="C24" s="87">
        <v>0</v>
      </c>
      <c r="D24" s="87">
        <v>0</v>
      </c>
      <c r="E24" s="87">
        <v>0</v>
      </c>
      <c r="F24" s="87">
        <v>0</v>
      </c>
      <c r="G24" s="87">
        <v>0</v>
      </c>
      <c r="H24" s="88">
        <v>0</v>
      </c>
      <c r="I24" s="88">
        <v>0</v>
      </c>
      <c r="J24" s="89">
        <v>0</v>
      </c>
    </row>
    <row r="25" spans="1:10" x14ac:dyDescent="0.3">
      <c r="A25" s="86" t="s">
        <v>59</v>
      </c>
      <c r="B25" s="90">
        <v>12</v>
      </c>
      <c r="C25" s="90">
        <v>4</v>
      </c>
      <c r="D25" s="87">
        <v>0</v>
      </c>
      <c r="E25" s="87">
        <v>0</v>
      </c>
      <c r="F25" s="87">
        <v>0</v>
      </c>
      <c r="G25" s="87">
        <v>0</v>
      </c>
      <c r="H25" s="88">
        <v>0</v>
      </c>
      <c r="I25" s="88">
        <v>0</v>
      </c>
      <c r="J25" s="89">
        <v>0</v>
      </c>
    </row>
    <row r="26" spans="1:10" x14ac:dyDescent="0.3">
      <c r="A26" s="86" t="s">
        <v>60</v>
      </c>
      <c r="B26" s="81" t="s">
        <v>501</v>
      </c>
      <c r="C26" s="88">
        <v>3013</v>
      </c>
      <c r="D26" s="81" t="s">
        <v>501</v>
      </c>
      <c r="E26" s="81" t="s">
        <v>501</v>
      </c>
      <c r="F26" s="81" t="s">
        <v>501</v>
      </c>
      <c r="G26" s="81" t="s">
        <v>501</v>
      </c>
      <c r="H26" s="81" t="s">
        <v>501</v>
      </c>
      <c r="I26" s="81" t="s">
        <v>501</v>
      </c>
      <c r="J26" s="81" t="s">
        <v>501</v>
      </c>
    </row>
    <row r="27" spans="1:10" x14ac:dyDescent="0.3">
      <c r="A27" s="86" t="s">
        <v>61</v>
      </c>
      <c r="B27" s="81" t="s">
        <v>501</v>
      </c>
      <c r="C27" s="95">
        <v>424</v>
      </c>
      <c r="D27" s="81" t="s">
        <v>501</v>
      </c>
      <c r="E27" s="81" t="s">
        <v>501</v>
      </c>
      <c r="F27" s="81" t="s">
        <v>501</v>
      </c>
      <c r="G27" s="81" t="s">
        <v>501</v>
      </c>
      <c r="H27" s="81" t="s">
        <v>501</v>
      </c>
      <c r="I27" s="81" t="s">
        <v>501</v>
      </c>
      <c r="J27" s="81" t="s">
        <v>501</v>
      </c>
    </row>
    <row r="28" spans="1:10" x14ac:dyDescent="0.3">
      <c r="A28" s="97" t="s">
        <v>62</v>
      </c>
      <c r="B28" s="98">
        <v>283</v>
      </c>
      <c r="C28" s="98">
        <v>3471</v>
      </c>
      <c r="D28" s="98">
        <v>0</v>
      </c>
      <c r="E28" s="98">
        <v>1</v>
      </c>
      <c r="F28" s="98">
        <v>0</v>
      </c>
      <c r="G28" s="98">
        <v>1</v>
      </c>
      <c r="H28" s="98">
        <v>1</v>
      </c>
      <c r="I28" s="98">
        <v>0</v>
      </c>
      <c r="J28" s="99">
        <v>873750</v>
      </c>
    </row>
    <row r="29" spans="1:10" ht="20.399999999999999" x14ac:dyDescent="0.3">
      <c r="A29" s="96" t="s">
        <v>628</v>
      </c>
      <c r="B29" s="87">
        <v>0</v>
      </c>
      <c r="C29" s="90">
        <v>1</v>
      </c>
      <c r="D29" s="90">
        <v>3</v>
      </c>
      <c r="E29" s="90">
        <v>1</v>
      </c>
      <c r="F29" s="90">
        <v>1</v>
      </c>
      <c r="G29" s="90">
        <v>1</v>
      </c>
      <c r="H29" s="88">
        <v>2</v>
      </c>
      <c r="I29" s="88">
        <v>2</v>
      </c>
      <c r="J29" s="89">
        <v>168000</v>
      </c>
    </row>
    <row r="30" spans="1:10" x14ac:dyDescent="0.3">
      <c r="A30" s="96" t="s">
        <v>629</v>
      </c>
      <c r="B30" s="87">
        <v>0</v>
      </c>
      <c r="C30" s="90">
        <v>9</v>
      </c>
      <c r="D30" s="87">
        <v>0</v>
      </c>
      <c r="E30" s="90">
        <v>2</v>
      </c>
      <c r="F30" s="87">
        <v>0</v>
      </c>
      <c r="G30" s="87">
        <v>0</v>
      </c>
      <c r="H30" s="88">
        <v>0</v>
      </c>
      <c r="I30" s="88">
        <v>2</v>
      </c>
      <c r="J30" s="89">
        <v>0</v>
      </c>
    </row>
    <row r="31" spans="1:10" x14ac:dyDescent="0.3">
      <c r="A31" s="96" t="s">
        <v>59</v>
      </c>
      <c r="B31" s="87">
        <v>0</v>
      </c>
      <c r="C31" s="87">
        <v>0</v>
      </c>
      <c r="D31" s="87">
        <v>0</v>
      </c>
      <c r="E31" s="87">
        <v>0</v>
      </c>
      <c r="F31" s="87">
        <v>0</v>
      </c>
      <c r="G31" s="87">
        <v>0</v>
      </c>
      <c r="H31" s="88">
        <v>0</v>
      </c>
      <c r="I31" s="88">
        <v>0</v>
      </c>
      <c r="J31" s="87">
        <v>0</v>
      </c>
    </row>
    <row r="32" spans="1:10" x14ac:dyDescent="0.3">
      <c r="A32" s="105" t="s">
        <v>647</v>
      </c>
      <c r="B32" s="98">
        <v>0</v>
      </c>
      <c r="C32" s="98">
        <v>10</v>
      </c>
      <c r="D32" s="98">
        <v>3</v>
      </c>
      <c r="E32" s="98">
        <v>3</v>
      </c>
      <c r="F32" s="98">
        <v>1</v>
      </c>
      <c r="G32" s="98">
        <v>1</v>
      </c>
      <c r="H32" s="98">
        <v>2</v>
      </c>
      <c r="I32" s="98">
        <v>4</v>
      </c>
      <c r="J32" s="99">
        <v>168000</v>
      </c>
    </row>
    <row r="33" spans="1:11" x14ac:dyDescent="0.3">
      <c r="A33" s="86" t="s">
        <v>63</v>
      </c>
      <c r="B33" s="81" t="s">
        <v>501</v>
      </c>
      <c r="C33" s="88">
        <v>910</v>
      </c>
      <c r="D33" s="87">
        <v>0</v>
      </c>
      <c r="E33" s="87">
        <v>0</v>
      </c>
      <c r="F33" s="87">
        <v>0</v>
      </c>
      <c r="G33" s="87">
        <v>0</v>
      </c>
      <c r="H33" s="88">
        <v>0</v>
      </c>
      <c r="I33" s="88">
        <v>0</v>
      </c>
      <c r="J33" s="87">
        <v>0</v>
      </c>
    </row>
    <row r="34" spans="1:11" x14ac:dyDescent="0.3">
      <c r="A34" s="86" t="s">
        <v>64</v>
      </c>
      <c r="B34" s="81" t="s">
        <v>501</v>
      </c>
      <c r="C34" s="88">
        <v>310</v>
      </c>
      <c r="D34" s="88">
        <v>11</v>
      </c>
      <c r="E34" s="87">
        <v>0</v>
      </c>
      <c r="F34" s="87">
        <v>0</v>
      </c>
      <c r="G34" s="88">
        <v>11</v>
      </c>
      <c r="H34" s="88">
        <v>11</v>
      </c>
      <c r="I34" s="88">
        <v>0</v>
      </c>
      <c r="J34" s="89">
        <v>14500</v>
      </c>
    </row>
    <row r="35" spans="1:11" x14ac:dyDescent="0.3">
      <c r="A35" s="86" t="s">
        <v>65</v>
      </c>
      <c r="B35" s="81" t="s">
        <v>501</v>
      </c>
      <c r="C35" s="88">
        <v>43</v>
      </c>
      <c r="D35" s="87">
        <v>0</v>
      </c>
      <c r="E35" s="88">
        <v>1</v>
      </c>
      <c r="F35" s="87">
        <v>0</v>
      </c>
      <c r="G35" s="88">
        <v>1</v>
      </c>
      <c r="H35" s="88">
        <v>1</v>
      </c>
      <c r="I35" s="88">
        <v>0</v>
      </c>
      <c r="J35" s="89">
        <v>202500</v>
      </c>
    </row>
    <row r="36" spans="1:11" x14ac:dyDescent="0.3">
      <c r="A36" s="97" t="s">
        <v>66</v>
      </c>
      <c r="B36" s="98">
        <v>0</v>
      </c>
      <c r="C36" s="98">
        <v>1263</v>
      </c>
      <c r="D36" s="98">
        <v>11</v>
      </c>
      <c r="E36" s="98">
        <v>1</v>
      </c>
      <c r="F36" s="98">
        <v>0</v>
      </c>
      <c r="G36" s="98">
        <v>12</v>
      </c>
      <c r="H36" s="98">
        <v>12</v>
      </c>
      <c r="I36" s="98">
        <v>0</v>
      </c>
      <c r="J36" s="99">
        <v>217000</v>
      </c>
    </row>
    <row r="37" spans="1:11" ht="14.4" customHeight="1" x14ac:dyDescent="0.3">
      <c r="A37" s="106" t="s">
        <v>67</v>
      </c>
      <c r="B37" s="107">
        <v>508</v>
      </c>
      <c r="C37" s="107">
        <v>7008</v>
      </c>
      <c r="D37" s="107">
        <v>151</v>
      </c>
      <c r="E37" s="107">
        <v>145</v>
      </c>
      <c r="F37" s="107">
        <v>35</v>
      </c>
      <c r="G37" s="107">
        <v>111</v>
      </c>
      <c r="H37" s="107">
        <v>146</v>
      </c>
      <c r="I37" s="107">
        <v>150</v>
      </c>
      <c r="J37" s="108">
        <v>18553263.399999999</v>
      </c>
    </row>
    <row r="38" spans="1:11" x14ac:dyDescent="0.3">
      <c r="A38" s="109" t="s">
        <v>749</v>
      </c>
    </row>
    <row r="39" spans="1:11" x14ac:dyDescent="0.3">
      <c r="A39" s="109" t="s">
        <v>750</v>
      </c>
    </row>
    <row r="41" spans="1:11" x14ac:dyDescent="0.3">
      <c r="K41" s="13"/>
    </row>
  </sheetData>
  <pageMargins left="0.7" right="0.7" top="0.90625" bottom="0.75" header="0.3" footer="0.3"/>
  <pageSetup scale="79" orientation="portrait" r:id="rId1"/>
  <headerFooter>
    <oddHeader>&amp;C&amp;"Arial,Bold"&amp;16&amp;K000000 2022 Field Operations Statistics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8" tint="0.39997558519241921"/>
    <pageSetUpPr fitToPage="1"/>
  </sheetPr>
  <dimension ref="A1:K26"/>
  <sheetViews>
    <sheetView showGridLines="0" view="pageLayout" zoomScaleNormal="100" workbookViewId="0">
      <selection activeCell="A18" sqref="A18"/>
    </sheetView>
  </sheetViews>
  <sheetFormatPr defaultColWidth="9.109375" defaultRowHeight="13.8" x14ac:dyDescent="0.25"/>
  <cols>
    <col min="1" max="1" width="22.33203125" style="11" customWidth="1"/>
    <col min="2" max="2" width="10.5546875" style="11" customWidth="1"/>
    <col min="3" max="3" width="9.33203125" style="11" customWidth="1"/>
    <col min="4" max="4" width="9.109375" style="11" customWidth="1"/>
    <col min="5" max="5" width="9.109375" style="11"/>
    <col min="6" max="7" width="8.88671875" style="11"/>
    <col min="8" max="8" width="8.6640625" style="11" customWidth="1"/>
    <col min="9" max="16384" width="9.109375" style="11"/>
  </cols>
  <sheetData>
    <row r="1" spans="1:10" ht="54" customHeight="1" x14ac:dyDescent="0.25">
      <c r="A1" s="117" t="s">
        <v>0</v>
      </c>
      <c r="B1" s="117" t="s">
        <v>68</v>
      </c>
      <c r="C1" s="117" t="s">
        <v>69</v>
      </c>
      <c r="D1" s="117" t="s">
        <v>70</v>
      </c>
      <c r="E1" s="117" t="s">
        <v>576</v>
      </c>
      <c r="F1" s="117" t="s">
        <v>71</v>
      </c>
      <c r="G1" s="117" t="s">
        <v>573</v>
      </c>
      <c r="H1" s="117" t="s">
        <v>578</v>
      </c>
      <c r="I1" s="117" t="s">
        <v>577</v>
      </c>
      <c r="J1" s="117" t="s">
        <v>72</v>
      </c>
    </row>
    <row r="2" spans="1:10" ht="21.9" customHeight="1" x14ac:dyDescent="0.25">
      <c r="A2" s="93" t="s">
        <v>73</v>
      </c>
      <c r="B2" s="118">
        <v>2526</v>
      </c>
      <c r="C2" s="118">
        <v>227</v>
      </c>
      <c r="D2" s="119">
        <v>8.9865399841646876E-2</v>
      </c>
      <c r="E2" s="118">
        <v>447</v>
      </c>
      <c r="F2" s="118">
        <v>7</v>
      </c>
      <c r="G2" s="118">
        <v>125</v>
      </c>
      <c r="H2" s="118">
        <v>132</v>
      </c>
      <c r="I2" s="118">
        <v>542</v>
      </c>
      <c r="J2" s="120">
        <v>38700</v>
      </c>
    </row>
    <row r="3" spans="1:10" ht="21.9" customHeight="1" x14ac:dyDescent="0.25">
      <c r="A3" s="93" t="s">
        <v>74</v>
      </c>
      <c r="B3" s="118">
        <v>1649</v>
      </c>
      <c r="C3" s="118">
        <v>184</v>
      </c>
      <c r="D3" s="119">
        <v>0.11158277744087326</v>
      </c>
      <c r="E3" s="118">
        <v>1019</v>
      </c>
      <c r="F3" s="118">
        <v>5</v>
      </c>
      <c r="G3" s="118">
        <v>96</v>
      </c>
      <c r="H3" s="118">
        <v>101</v>
      </c>
      <c r="I3" s="118">
        <v>1102</v>
      </c>
      <c r="J3" s="120">
        <v>47875</v>
      </c>
    </row>
    <row r="4" spans="1:10" ht="21.9" customHeight="1" x14ac:dyDescent="0.25">
      <c r="A4" s="93" t="s">
        <v>75</v>
      </c>
      <c r="B4" s="118">
        <v>8104</v>
      </c>
      <c r="C4" s="118">
        <v>153</v>
      </c>
      <c r="D4" s="119">
        <v>1.8879565646594276E-2</v>
      </c>
      <c r="E4" s="118">
        <v>1254</v>
      </c>
      <c r="F4" s="118">
        <v>115</v>
      </c>
      <c r="G4" s="118">
        <v>125</v>
      </c>
      <c r="H4" s="118">
        <v>222</v>
      </c>
      <c r="I4" s="118">
        <v>1184</v>
      </c>
      <c r="J4" s="120">
        <v>29000</v>
      </c>
    </row>
    <row r="5" spans="1:10" ht="21.9" customHeight="1" x14ac:dyDescent="0.25">
      <c r="A5" s="93" t="s">
        <v>76</v>
      </c>
      <c r="B5" s="118">
        <v>3</v>
      </c>
      <c r="C5" s="118">
        <v>0</v>
      </c>
      <c r="D5" s="119">
        <v>0</v>
      </c>
      <c r="E5" s="118">
        <v>14</v>
      </c>
      <c r="F5" s="118">
        <v>3</v>
      </c>
      <c r="G5" s="118">
        <v>0</v>
      </c>
      <c r="H5" s="118">
        <v>3</v>
      </c>
      <c r="I5" s="118">
        <v>11</v>
      </c>
      <c r="J5" s="120">
        <v>0</v>
      </c>
    </row>
    <row r="6" spans="1:10" ht="21.9" customHeight="1" x14ac:dyDescent="0.25">
      <c r="A6" s="93" t="s">
        <v>77</v>
      </c>
      <c r="B6" s="118">
        <v>1526</v>
      </c>
      <c r="C6" s="118">
        <v>67</v>
      </c>
      <c r="D6" s="119">
        <v>4.3905635648754916E-2</v>
      </c>
      <c r="E6" s="118">
        <v>2349</v>
      </c>
      <c r="F6" s="118">
        <v>176</v>
      </c>
      <c r="G6" s="118">
        <v>34</v>
      </c>
      <c r="H6" s="118">
        <v>210</v>
      </c>
      <c r="I6" s="118">
        <v>2206</v>
      </c>
      <c r="J6" s="120">
        <v>24000</v>
      </c>
    </row>
    <row r="7" spans="1:10" ht="21.9" customHeight="1" x14ac:dyDescent="0.25">
      <c r="A7" s="93" t="s">
        <v>78</v>
      </c>
      <c r="B7" s="118">
        <v>59</v>
      </c>
      <c r="C7" s="118">
        <v>1</v>
      </c>
      <c r="D7" s="119">
        <v>1.6949152542372881E-2</v>
      </c>
      <c r="E7" s="118">
        <v>206</v>
      </c>
      <c r="F7" s="118">
        <v>70</v>
      </c>
      <c r="G7" s="118">
        <v>1</v>
      </c>
      <c r="H7" s="118">
        <v>71</v>
      </c>
      <c r="I7" s="118">
        <v>136</v>
      </c>
      <c r="J7" s="120">
        <v>1000</v>
      </c>
    </row>
    <row r="8" spans="1:10" ht="21.9" customHeight="1" x14ac:dyDescent="0.25">
      <c r="A8" s="93" t="s">
        <v>79</v>
      </c>
      <c r="B8" s="118">
        <v>67</v>
      </c>
      <c r="C8" s="118">
        <v>0</v>
      </c>
      <c r="D8" s="119">
        <v>0</v>
      </c>
      <c r="E8" s="118">
        <v>283</v>
      </c>
      <c r="F8" s="118">
        <v>10</v>
      </c>
      <c r="G8" s="118">
        <v>1</v>
      </c>
      <c r="H8" s="118">
        <v>11</v>
      </c>
      <c r="I8" s="118">
        <v>272</v>
      </c>
      <c r="J8" s="120">
        <v>0</v>
      </c>
    </row>
    <row r="9" spans="1:10" ht="21.9" customHeight="1" x14ac:dyDescent="0.25">
      <c r="A9" s="93" t="s">
        <v>80</v>
      </c>
      <c r="B9" s="118">
        <v>969</v>
      </c>
      <c r="C9" s="118">
        <v>496</v>
      </c>
      <c r="D9" s="119">
        <v>0.5118679050567595</v>
      </c>
      <c r="E9" s="118">
        <v>3610</v>
      </c>
      <c r="F9" s="118">
        <v>619</v>
      </c>
      <c r="G9" s="118">
        <v>209</v>
      </c>
      <c r="H9" s="118">
        <v>804</v>
      </c>
      <c r="I9" s="118">
        <v>3310</v>
      </c>
      <c r="J9" s="120">
        <v>151400</v>
      </c>
    </row>
    <row r="10" spans="1:10" ht="21.9" customHeight="1" x14ac:dyDescent="0.25">
      <c r="A10" s="93" t="s">
        <v>81</v>
      </c>
      <c r="B10" s="118">
        <v>3131</v>
      </c>
      <c r="C10" s="118">
        <v>254</v>
      </c>
      <c r="D10" s="119">
        <v>8.1124241456403706E-2</v>
      </c>
      <c r="E10" s="118">
        <v>1021</v>
      </c>
      <c r="F10" s="118">
        <v>49</v>
      </c>
      <c r="G10" s="118">
        <v>187</v>
      </c>
      <c r="H10" s="118">
        <v>48</v>
      </c>
      <c r="I10" s="118">
        <v>1227</v>
      </c>
      <c r="J10" s="120">
        <v>61800</v>
      </c>
    </row>
    <row r="11" spans="1:10" ht="21.9" customHeight="1" x14ac:dyDescent="0.25">
      <c r="A11" s="93" t="s">
        <v>82</v>
      </c>
      <c r="B11" s="118">
        <v>22</v>
      </c>
      <c r="C11" s="118">
        <v>0</v>
      </c>
      <c r="D11" s="119">
        <v>0</v>
      </c>
      <c r="E11" s="118">
        <v>0</v>
      </c>
      <c r="F11" s="118">
        <v>0</v>
      </c>
      <c r="G11" s="118">
        <v>0</v>
      </c>
      <c r="H11" s="118">
        <v>0</v>
      </c>
      <c r="I11" s="118">
        <v>0</v>
      </c>
      <c r="J11" s="120">
        <v>0</v>
      </c>
    </row>
    <row r="12" spans="1:10" ht="21.9" customHeight="1" x14ac:dyDescent="0.25">
      <c r="A12" s="93" t="s">
        <v>83</v>
      </c>
      <c r="B12" s="118">
        <v>66</v>
      </c>
      <c r="C12" s="118">
        <v>0</v>
      </c>
      <c r="D12" s="119">
        <v>0</v>
      </c>
      <c r="E12" s="118">
        <v>0</v>
      </c>
      <c r="F12" s="118">
        <v>0</v>
      </c>
      <c r="G12" s="118">
        <v>0</v>
      </c>
      <c r="H12" s="118">
        <v>0</v>
      </c>
      <c r="I12" s="118">
        <v>0</v>
      </c>
      <c r="J12" s="120">
        <v>0</v>
      </c>
    </row>
    <row r="13" spans="1:10" ht="21.9" customHeight="1" x14ac:dyDescent="0.25">
      <c r="A13" s="93" t="s">
        <v>84</v>
      </c>
      <c r="B13" s="118">
        <v>0</v>
      </c>
      <c r="C13" s="118">
        <v>0</v>
      </c>
      <c r="D13" s="118">
        <v>0</v>
      </c>
      <c r="E13" s="118">
        <v>0</v>
      </c>
      <c r="F13" s="118">
        <v>0</v>
      </c>
      <c r="G13" s="118">
        <v>0</v>
      </c>
      <c r="H13" s="118">
        <v>0</v>
      </c>
      <c r="I13" s="118">
        <v>0</v>
      </c>
      <c r="J13" s="120">
        <v>0</v>
      </c>
    </row>
    <row r="14" spans="1:10" ht="21.9" customHeight="1" x14ac:dyDescent="0.25">
      <c r="A14" s="103" t="s">
        <v>85</v>
      </c>
      <c r="B14" s="121">
        <v>18122</v>
      </c>
      <c r="C14" s="121">
        <v>1382</v>
      </c>
      <c r="D14" s="122">
        <v>7.6260898355589885E-2</v>
      </c>
      <c r="E14" s="121">
        <v>10203</v>
      </c>
      <c r="F14" s="121">
        <v>1054</v>
      </c>
      <c r="G14" s="121">
        <v>778</v>
      </c>
      <c r="H14" s="121">
        <v>1602</v>
      </c>
      <c r="I14" s="121">
        <v>9990</v>
      </c>
      <c r="J14" s="123">
        <v>353775</v>
      </c>
    </row>
    <row r="15" spans="1:10" ht="21.9" customHeight="1" x14ac:dyDescent="0.25">
      <c r="A15" s="16"/>
      <c r="B15" s="45"/>
      <c r="C15" s="45"/>
      <c r="D15" s="46"/>
      <c r="E15" s="45"/>
      <c r="F15" s="45"/>
      <c r="G15" s="45"/>
      <c r="H15" s="45"/>
      <c r="I15" s="45"/>
      <c r="J15" s="47"/>
    </row>
    <row r="16" spans="1:10" ht="21.9" customHeight="1" x14ac:dyDescent="0.25">
      <c r="A16" s="234" t="s">
        <v>587</v>
      </c>
      <c r="B16" s="110"/>
      <c r="C16" s="110"/>
      <c r="D16" s="110"/>
      <c r="E16" s="17"/>
      <c r="F16" s="17"/>
      <c r="G16" s="17"/>
      <c r="H16" s="18"/>
      <c r="I16" s="17"/>
      <c r="J16" s="17"/>
    </row>
    <row r="17" spans="1:11" ht="21.9" customHeight="1" x14ac:dyDescent="0.3">
      <c r="A17" s="112"/>
      <c r="B17" s="113" t="s">
        <v>90</v>
      </c>
      <c r="C17" s="113" t="s">
        <v>556</v>
      </c>
      <c r="D17" s="113" t="s">
        <v>43</v>
      </c>
    </row>
    <row r="18" spans="1:11" ht="21.9" customHeight="1" x14ac:dyDescent="0.25">
      <c r="A18" s="114" t="s">
        <v>570</v>
      </c>
      <c r="B18" s="115">
        <v>6291</v>
      </c>
      <c r="C18" s="115">
        <v>2063</v>
      </c>
      <c r="D18" s="116">
        <v>8354</v>
      </c>
    </row>
    <row r="19" spans="1:11" ht="21.9" customHeight="1" x14ac:dyDescent="0.25">
      <c r="A19" s="114" t="s">
        <v>571</v>
      </c>
      <c r="B19" s="115">
        <v>2084</v>
      </c>
      <c r="C19" s="115">
        <v>306</v>
      </c>
      <c r="D19" s="116">
        <v>2390</v>
      </c>
    </row>
    <row r="20" spans="1:11" ht="21.9" customHeight="1" x14ac:dyDescent="0.25">
      <c r="A20" s="114" t="s">
        <v>572</v>
      </c>
      <c r="B20" s="115">
        <v>294</v>
      </c>
      <c r="C20" s="115">
        <v>2627</v>
      </c>
      <c r="D20" s="116">
        <v>2921</v>
      </c>
      <c r="H20" s="48"/>
    </row>
    <row r="21" spans="1:11" ht="21.9" customHeight="1" x14ac:dyDescent="0.25">
      <c r="A21" s="114" t="s">
        <v>657</v>
      </c>
      <c r="B21" s="115">
        <v>8669</v>
      </c>
      <c r="C21" s="115">
        <v>4996</v>
      </c>
      <c r="D21" s="116">
        <v>13665</v>
      </c>
    </row>
    <row r="22" spans="1:11" x14ac:dyDescent="0.25">
      <c r="A22" s="159" t="s">
        <v>678</v>
      </c>
    </row>
    <row r="23" spans="1:11" ht="21.9" customHeight="1" x14ac:dyDescent="0.25">
      <c r="E23" s="19"/>
      <c r="F23" s="19"/>
      <c r="G23" s="19"/>
      <c r="K23" s="19"/>
    </row>
    <row r="25" spans="1:11" ht="19.2" customHeight="1" x14ac:dyDescent="0.25"/>
    <row r="26" spans="1:11" ht="16.95" customHeight="1" x14ac:dyDescent="0.25"/>
  </sheetData>
  <pageMargins left="0.7" right="0.7" top="0.89583333333333337" bottom="0.75" header="0.3" footer="0.3"/>
  <pageSetup orientation="landscape" r:id="rId1"/>
  <headerFooter>
    <oddHeader>&amp;C&amp;"Arial,Bold"&amp;16&amp;K000000 2022 Field Operations Statistics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C879-2627-4AD3-9E3C-2ACBD04862BE}">
  <sheetPr codeName="Sheet24">
    <tabColor theme="8" tint="0.39997558519241921"/>
    <pageSetUpPr fitToPage="1"/>
  </sheetPr>
  <dimension ref="A1:H27"/>
  <sheetViews>
    <sheetView showGridLines="0" view="pageLayout" zoomScaleNormal="100" workbookViewId="0"/>
  </sheetViews>
  <sheetFormatPr defaultColWidth="8.88671875" defaultRowHeight="14.4" x14ac:dyDescent="0.3"/>
  <cols>
    <col min="1" max="1" width="26" customWidth="1"/>
    <col min="2" max="2" width="9.33203125" customWidth="1"/>
    <col min="3" max="4" width="9.109375" customWidth="1"/>
  </cols>
  <sheetData>
    <row r="1" spans="1:7" x14ac:dyDescent="0.3">
      <c r="A1" s="124" t="s">
        <v>560</v>
      </c>
      <c r="B1" s="8"/>
      <c r="C1" s="8"/>
      <c r="D1" s="8"/>
      <c r="E1" s="8"/>
      <c r="F1" s="8"/>
      <c r="G1" s="8"/>
    </row>
    <row r="2" spans="1:7" ht="75.75" customHeight="1" x14ac:dyDescent="0.3">
      <c r="A2" s="117" t="s">
        <v>0</v>
      </c>
      <c r="B2" s="117" t="s">
        <v>549</v>
      </c>
      <c r="C2" s="117" t="s">
        <v>550</v>
      </c>
      <c r="D2" s="117" t="s">
        <v>551</v>
      </c>
      <c r="E2" s="117" t="s">
        <v>552</v>
      </c>
      <c r="F2" s="8"/>
      <c r="G2" s="8"/>
    </row>
    <row r="3" spans="1:7" ht="21.9" customHeight="1" x14ac:dyDescent="0.3">
      <c r="A3" s="93" t="s">
        <v>73</v>
      </c>
      <c r="B3" s="118">
        <v>1796</v>
      </c>
      <c r="C3" s="118">
        <v>175</v>
      </c>
      <c r="D3" s="118">
        <v>730</v>
      </c>
      <c r="E3" s="118">
        <v>52</v>
      </c>
      <c r="F3" s="8"/>
      <c r="G3" s="8"/>
    </row>
    <row r="4" spans="1:7" ht="21.9" customHeight="1" x14ac:dyDescent="0.3">
      <c r="A4" s="93" t="s">
        <v>74</v>
      </c>
      <c r="B4" s="118">
        <v>1260</v>
      </c>
      <c r="C4" s="118">
        <v>148</v>
      </c>
      <c r="D4" s="118">
        <v>389</v>
      </c>
      <c r="E4" s="118">
        <v>36</v>
      </c>
      <c r="F4" s="8"/>
      <c r="G4" s="8"/>
    </row>
    <row r="5" spans="1:7" ht="21.9" customHeight="1" x14ac:dyDescent="0.3">
      <c r="A5" s="93" t="s">
        <v>75</v>
      </c>
      <c r="B5" s="118">
        <v>6214</v>
      </c>
      <c r="C5" s="118">
        <v>139</v>
      </c>
      <c r="D5" s="118">
        <v>1890</v>
      </c>
      <c r="E5" s="118">
        <v>14</v>
      </c>
      <c r="F5" s="8"/>
      <c r="G5" s="8"/>
    </row>
    <row r="6" spans="1:7" ht="21.9" customHeight="1" x14ac:dyDescent="0.3">
      <c r="A6" s="93" t="s">
        <v>76</v>
      </c>
      <c r="B6" s="118">
        <v>3</v>
      </c>
      <c r="C6" s="118">
        <v>0</v>
      </c>
      <c r="D6" s="118">
        <v>0</v>
      </c>
      <c r="E6" s="118">
        <v>0</v>
      </c>
      <c r="F6" s="8"/>
      <c r="G6" s="8"/>
    </row>
    <row r="7" spans="1:7" ht="21.9" customHeight="1" x14ac:dyDescent="0.3">
      <c r="A7" s="93" t="s">
        <v>77</v>
      </c>
      <c r="B7" s="118">
        <v>1146</v>
      </c>
      <c r="C7" s="118">
        <v>55</v>
      </c>
      <c r="D7" s="118">
        <v>380</v>
      </c>
      <c r="E7" s="118">
        <v>12</v>
      </c>
      <c r="F7" s="8"/>
      <c r="G7" s="8"/>
    </row>
    <row r="8" spans="1:7" ht="21.9" customHeight="1" x14ac:dyDescent="0.3">
      <c r="A8" s="93" t="s">
        <v>78</v>
      </c>
      <c r="B8" s="118">
        <v>59</v>
      </c>
      <c r="C8" s="118">
        <v>1</v>
      </c>
      <c r="D8" s="118">
        <v>0</v>
      </c>
      <c r="E8" s="118">
        <v>0</v>
      </c>
      <c r="F8" s="8"/>
      <c r="G8" s="8"/>
    </row>
    <row r="9" spans="1:7" ht="21.9" customHeight="1" x14ac:dyDescent="0.3">
      <c r="A9" s="93" t="s">
        <v>79</v>
      </c>
      <c r="B9" s="118">
        <v>67</v>
      </c>
      <c r="C9" s="118">
        <v>0</v>
      </c>
      <c r="D9" s="118">
        <v>0</v>
      </c>
      <c r="E9" s="118">
        <v>0</v>
      </c>
      <c r="F9" s="8"/>
      <c r="G9" s="8"/>
    </row>
    <row r="10" spans="1:7" ht="21.9" customHeight="1" x14ac:dyDescent="0.3">
      <c r="A10" s="93" t="s">
        <v>80</v>
      </c>
      <c r="B10" s="118">
        <v>902</v>
      </c>
      <c r="C10" s="118">
        <v>488</v>
      </c>
      <c r="D10" s="118">
        <v>67</v>
      </c>
      <c r="E10" s="118">
        <v>8</v>
      </c>
      <c r="F10" s="8"/>
      <c r="G10" s="8"/>
    </row>
    <row r="11" spans="1:7" ht="21.9" customHeight="1" x14ac:dyDescent="0.3">
      <c r="A11" s="93" t="s">
        <v>81</v>
      </c>
      <c r="B11" s="118">
        <v>504</v>
      </c>
      <c r="C11" s="118">
        <v>61</v>
      </c>
      <c r="D11" s="118">
        <v>2627</v>
      </c>
      <c r="E11" s="118">
        <v>193</v>
      </c>
      <c r="F11" s="8"/>
      <c r="G11" s="8"/>
    </row>
    <row r="12" spans="1:7" ht="21.9" customHeight="1" x14ac:dyDescent="0.3">
      <c r="A12" s="93" t="s">
        <v>82</v>
      </c>
      <c r="B12" s="118">
        <v>22</v>
      </c>
      <c r="C12" s="118">
        <v>0</v>
      </c>
      <c r="D12" s="118">
        <v>0</v>
      </c>
      <c r="E12" s="118">
        <v>0</v>
      </c>
      <c r="F12" s="8"/>
      <c r="G12" s="8"/>
    </row>
    <row r="13" spans="1:7" ht="21.9" customHeight="1" x14ac:dyDescent="0.3">
      <c r="A13" s="93" t="s">
        <v>83</v>
      </c>
      <c r="B13" s="118">
        <v>66</v>
      </c>
      <c r="C13" s="118">
        <v>0</v>
      </c>
      <c r="D13" s="118">
        <v>0</v>
      </c>
      <c r="E13" s="118">
        <v>0</v>
      </c>
      <c r="F13" s="8"/>
      <c r="G13" s="8"/>
    </row>
    <row r="14" spans="1:7" ht="21.9" customHeight="1" x14ac:dyDescent="0.3">
      <c r="A14" s="93" t="s">
        <v>84</v>
      </c>
      <c r="B14" s="118">
        <v>0</v>
      </c>
      <c r="C14" s="118">
        <v>0</v>
      </c>
      <c r="D14" s="118">
        <v>0</v>
      </c>
      <c r="E14" s="118">
        <v>0</v>
      </c>
      <c r="F14" s="8"/>
      <c r="G14" s="8"/>
    </row>
    <row r="15" spans="1:7" ht="21.9" customHeight="1" x14ac:dyDescent="0.3">
      <c r="A15" s="103" t="s">
        <v>85</v>
      </c>
      <c r="B15" s="121">
        <f t="shared" ref="B15" si="0">SUM(B3:B14)</f>
        <v>12039</v>
      </c>
      <c r="C15" s="121">
        <f>SUM(C3:C14)</f>
        <v>1067</v>
      </c>
      <c r="D15" s="121">
        <f>SUM(D3:D14)</f>
        <v>6083</v>
      </c>
      <c r="E15" s="121">
        <f>SUM(E3:E14)</f>
        <v>315</v>
      </c>
      <c r="F15" s="8"/>
      <c r="G15" s="8"/>
    </row>
    <row r="16" spans="1:7" ht="21.9" customHeight="1" x14ac:dyDescent="0.3">
      <c r="A16" s="125"/>
      <c r="B16" s="125"/>
      <c r="C16" s="125"/>
      <c r="D16" s="125"/>
      <c r="E16" s="126"/>
      <c r="F16" s="287"/>
      <c r="G16" s="126"/>
    </row>
    <row r="17" spans="1:8" x14ac:dyDescent="0.3">
      <c r="A17" s="124" t="s">
        <v>627</v>
      </c>
      <c r="B17" s="127"/>
      <c r="C17" s="127"/>
      <c r="D17" s="127"/>
      <c r="E17" s="8"/>
      <c r="F17" s="8"/>
      <c r="G17" s="8"/>
    </row>
    <row r="18" spans="1:8" ht="33.75" customHeight="1" x14ac:dyDescent="0.3">
      <c r="A18" s="128" t="s">
        <v>86</v>
      </c>
      <c r="B18" s="128" t="s">
        <v>87</v>
      </c>
      <c r="C18" s="128" t="s">
        <v>43</v>
      </c>
      <c r="D18" s="114" t="s">
        <v>88</v>
      </c>
      <c r="E18" s="129"/>
      <c r="F18" s="130"/>
      <c r="G18" s="130"/>
      <c r="H18" s="41"/>
    </row>
    <row r="19" spans="1:8" x14ac:dyDescent="0.3">
      <c r="A19" s="131" t="s">
        <v>89</v>
      </c>
      <c r="B19" s="132">
        <v>6305</v>
      </c>
      <c r="C19" s="132">
        <v>8669</v>
      </c>
      <c r="D19" s="133">
        <v>0.72730418733417923</v>
      </c>
      <c r="E19" s="129"/>
      <c r="F19" s="130"/>
      <c r="G19" s="130"/>
      <c r="H19" s="41"/>
    </row>
    <row r="20" spans="1:8" ht="20.25" customHeight="1" x14ac:dyDescent="0.3">
      <c r="A20" s="131" t="s">
        <v>626</v>
      </c>
      <c r="B20" s="132">
        <v>995</v>
      </c>
      <c r="C20" s="132">
        <v>1018</v>
      </c>
      <c r="D20" s="133">
        <v>0.97740667976424367</v>
      </c>
      <c r="E20" s="129"/>
      <c r="F20" s="130"/>
      <c r="G20" s="130"/>
      <c r="H20" s="41"/>
    </row>
    <row r="21" spans="1:8" ht="20.25" customHeight="1" x14ac:dyDescent="0.3">
      <c r="A21" s="135" t="s">
        <v>491</v>
      </c>
      <c r="B21" s="136">
        <v>7300</v>
      </c>
      <c r="C21" s="136">
        <v>9687</v>
      </c>
      <c r="D21" s="137">
        <v>0.7535872819242283</v>
      </c>
      <c r="E21" s="129"/>
      <c r="F21" s="130"/>
      <c r="G21" s="130"/>
      <c r="H21" s="41"/>
    </row>
    <row r="22" spans="1:8" x14ac:dyDescent="0.3">
      <c r="A22" s="8"/>
      <c r="B22" s="8"/>
      <c r="C22" s="8"/>
      <c r="D22" s="8"/>
      <c r="E22" s="8"/>
      <c r="F22" s="8"/>
      <c r="G22" s="8"/>
    </row>
    <row r="23" spans="1:8" x14ac:dyDescent="0.3">
      <c r="A23" s="124" t="s">
        <v>559</v>
      </c>
      <c r="B23" s="8"/>
      <c r="C23" s="8"/>
      <c r="D23" s="134"/>
      <c r="E23" s="134"/>
      <c r="F23" s="134"/>
      <c r="G23" s="134"/>
      <c r="H23" s="42"/>
    </row>
    <row r="24" spans="1:8" x14ac:dyDescent="0.3">
      <c r="A24" s="229" t="s">
        <v>557</v>
      </c>
      <c r="B24" s="230">
        <v>8317</v>
      </c>
      <c r="C24" s="8"/>
      <c r="D24" s="134"/>
      <c r="E24" s="134"/>
      <c r="F24" s="134"/>
      <c r="G24" s="134"/>
      <c r="H24" s="42"/>
    </row>
    <row r="25" spans="1:8" x14ac:dyDescent="0.3">
      <c r="A25" s="229" t="s">
        <v>152</v>
      </c>
      <c r="B25" s="230">
        <v>10261</v>
      </c>
      <c r="C25" s="8"/>
      <c r="D25" s="134"/>
      <c r="E25" s="134"/>
      <c r="F25" s="134"/>
      <c r="G25" s="134"/>
      <c r="H25" s="42"/>
    </row>
    <row r="26" spans="1:8" x14ac:dyDescent="0.3">
      <c r="A26" s="229" t="s">
        <v>558</v>
      </c>
      <c r="B26" s="230">
        <v>717</v>
      </c>
      <c r="C26" s="8"/>
      <c r="D26" s="134"/>
      <c r="E26" s="134"/>
      <c r="F26" s="134"/>
      <c r="G26" s="134"/>
      <c r="H26" s="42"/>
    </row>
    <row r="27" spans="1:8" x14ac:dyDescent="0.3">
      <c r="D27" s="42"/>
      <c r="E27" s="42"/>
      <c r="F27" s="42"/>
      <c r="G27" s="42"/>
      <c r="H27" s="42"/>
    </row>
  </sheetData>
  <pageMargins left="0.7" right="0.7" top="0.89583333333333337" bottom="0.75" header="0.3" footer="0.3"/>
  <pageSetup orientation="portrait" r:id="rId1"/>
  <headerFooter>
    <oddHeader>&amp;C&amp;"Arial,Bold"&amp;16&amp;K000000 2022 Field Operations Statistics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19E64-556A-413B-A82A-F5A662B290FA}">
  <sheetPr>
    <tabColor theme="8" tint="0.39997558519241921"/>
    <pageSetUpPr fitToPage="1"/>
  </sheetPr>
  <dimension ref="A1:E25"/>
  <sheetViews>
    <sheetView showGridLines="0" view="pageLayout" zoomScale="120" zoomScaleNormal="100" zoomScalePageLayoutView="120" workbookViewId="0">
      <selection activeCell="H6" sqref="H6"/>
    </sheetView>
  </sheetViews>
  <sheetFormatPr defaultColWidth="9.109375" defaultRowHeight="14.4" x14ac:dyDescent="0.3"/>
  <cols>
    <col min="1" max="1" width="17.44140625" style="1" customWidth="1"/>
    <col min="2" max="2" width="10.44140625" style="1" customWidth="1"/>
    <col min="3" max="4" width="10.33203125" style="1" customWidth="1"/>
    <col min="5" max="5" width="10.5546875" style="1" customWidth="1"/>
    <col min="6" max="16384" width="9.109375" style="1"/>
  </cols>
  <sheetData>
    <row r="1" spans="1:5" x14ac:dyDescent="0.3">
      <c r="A1" s="146" t="s">
        <v>92</v>
      </c>
      <c r="B1" s="8"/>
      <c r="C1" s="8"/>
      <c r="D1" s="8"/>
      <c r="E1" s="8"/>
    </row>
    <row r="2" spans="1:5" s="40" customFormat="1" ht="35.25" customHeight="1" x14ac:dyDescent="0.3">
      <c r="A2" s="138" t="s">
        <v>93</v>
      </c>
      <c r="B2" s="138" t="s">
        <v>553</v>
      </c>
      <c r="C2" s="138" t="s">
        <v>94</v>
      </c>
      <c r="D2" s="138" t="s">
        <v>495</v>
      </c>
      <c r="E2" s="138" t="s">
        <v>91</v>
      </c>
    </row>
    <row r="3" spans="1:5" x14ac:dyDescent="0.3">
      <c r="A3" s="131" t="s">
        <v>95</v>
      </c>
      <c r="B3" s="87">
        <v>2</v>
      </c>
      <c r="C3" s="87">
        <v>704</v>
      </c>
      <c r="D3" s="87">
        <v>28</v>
      </c>
      <c r="E3" s="87">
        <v>16</v>
      </c>
    </row>
    <row r="4" spans="1:5" x14ac:dyDescent="0.3">
      <c r="A4" s="131" t="s">
        <v>96</v>
      </c>
      <c r="B4" s="87">
        <v>4</v>
      </c>
      <c r="C4" s="87">
        <v>3115</v>
      </c>
      <c r="D4" s="87">
        <v>70</v>
      </c>
      <c r="E4" s="87">
        <v>40</v>
      </c>
    </row>
    <row r="5" spans="1:5" ht="14.4" customHeight="1" x14ac:dyDescent="0.3">
      <c r="A5" s="131" t="s">
        <v>97</v>
      </c>
      <c r="B5" s="87">
        <v>2</v>
      </c>
      <c r="C5" s="87">
        <v>657</v>
      </c>
      <c r="D5" s="87">
        <v>17</v>
      </c>
      <c r="E5" s="87">
        <v>9</v>
      </c>
    </row>
    <row r="6" spans="1:5" ht="37.5" customHeight="1" x14ac:dyDescent="0.3">
      <c r="A6" s="140" t="s">
        <v>575</v>
      </c>
      <c r="B6" s="141">
        <v>8</v>
      </c>
      <c r="C6" s="141">
        <v>4476</v>
      </c>
      <c r="D6" s="141">
        <v>115</v>
      </c>
      <c r="E6" s="141">
        <v>65</v>
      </c>
    </row>
    <row r="7" spans="1:5" x14ac:dyDescent="0.3">
      <c r="A7" s="131" t="s">
        <v>98</v>
      </c>
      <c r="B7" s="87">
        <v>4</v>
      </c>
      <c r="C7" s="87">
        <v>2266</v>
      </c>
      <c r="D7" s="87">
        <v>64</v>
      </c>
      <c r="E7" s="87">
        <v>46</v>
      </c>
    </row>
    <row r="8" spans="1:5" x14ac:dyDescent="0.3">
      <c r="A8" s="131" t="s">
        <v>554</v>
      </c>
      <c r="B8" s="87">
        <v>2</v>
      </c>
      <c r="C8" s="87">
        <v>1222</v>
      </c>
      <c r="D8" s="87">
        <v>45</v>
      </c>
      <c r="E8" s="87">
        <v>13</v>
      </c>
    </row>
    <row r="9" spans="1:5" x14ac:dyDescent="0.3">
      <c r="A9" s="131" t="s">
        <v>494</v>
      </c>
      <c r="B9" s="87">
        <v>4</v>
      </c>
      <c r="C9" s="87">
        <v>550</v>
      </c>
      <c r="D9" s="87">
        <v>75</v>
      </c>
      <c r="E9" s="87">
        <v>11</v>
      </c>
    </row>
    <row r="10" spans="1:5" ht="14.4" customHeight="1" x14ac:dyDescent="0.3">
      <c r="A10" s="131" t="s">
        <v>99</v>
      </c>
      <c r="B10" s="87">
        <v>6</v>
      </c>
      <c r="C10" s="87">
        <v>2410</v>
      </c>
      <c r="D10" s="87">
        <v>68</v>
      </c>
      <c r="E10" s="87">
        <v>20</v>
      </c>
    </row>
    <row r="11" spans="1:5" ht="14.4" customHeight="1" x14ac:dyDescent="0.3">
      <c r="A11" s="131" t="s">
        <v>100</v>
      </c>
      <c r="B11" s="87">
        <v>3</v>
      </c>
      <c r="C11" s="87">
        <v>691</v>
      </c>
      <c r="D11" s="87">
        <v>60</v>
      </c>
      <c r="E11" s="87">
        <v>5</v>
      </c>
    </row>
    <row r="12" spans="1:5" ht="27" customHeight="1" x14ac:dyDescent="0.3">
      <c r="A12" s="131" t="s">
        <v>574</v>
      </c>
      <c r="B12" s="87">
        <v>2</v>
      </c>
      <c r="C12" s="87">
        <v>2418</v>
      </c>
      <c r="D12" s="87">
        <v>42</v>
      </c>
      <c r="E12" s="87">
        <v>10</v>
      </c>
    </row>
    <row r="13" spans="1:5" x14ac:dyDescent="0.3">
      <c r="A13" s="131" t="s">
        <v>101</v>
      </c>
      <c r="B13" s="87">
        <v>2</v>
      </c>
      <c r="C13" s="87">
        <v>282</v>
      </c>
      <c r="D13" s="87">
        <v>24</v>
      </c>
      <c r="E13" s="87">
        <v>9</v>
      </c>
    </row>
    <row r="14" spans="1:5" x14ac:dyDescent="0.3">
      <c r="A14" s="131" t="s">
        <v>102</v>
      </c>
      <c r="B14" s="87">
        <v>2</v>
      </c>
      <c r="C14" s="87">
        <v>474</v>
      </c>
      <c r="D14" s="87">
        <v>34</v>
      </c>
      <c r="E14" s="87">
        <v>13</v>
      </c>
    </row>
    <row r="15" spans="1:5" x14ac:dyDescent="0.3">
      <c r="A15" s="131" t="s">
        <v>555</v>
      </c>
      <c r="B15" s="87">
        <v>2</v>
      </c>
      <c r="C15" s="87">
        <v>141</v>
      </c>
      <c r="D15" s="87">
        <v>22</v>
      </c>
      <c r="E15" s="87">
        <v>10</v>
      </c>
    </row>
    <row r="16" spans="1:5" x14ac:dyDescent="0.3">
      <c r="A16" s="131" t="s">
        <v>493</v>
      </c>
      <c r="B16" s="87">
        <v>4</v>
      </c>
      <c r="C16" s="87">
        <v>490</v>
      </c>
      <c r="D16" s="87">
        <v>101</v>
      </c>
      <c r="E16" s="87">
        <v>13</v>
      </c>
    </row>
    <row r="17" spans="1:5" x14ac:dyDescent="0.3">
      <c r="A17" s="131" t="s">
        <v>103</v>
      </c>
      <c r="B17" s="87">
        <v>1</v>
      </c>
      <c r="C17" s="87">
        <v>298</v>
      </c>
      <c r="D17" s="87">
        <v>12</v>
      </c>
      <c r="E17" s="87">
        <v>8</v>
      </c>
    </row>
    <row r="18" spans="1:5" x14ac:dyDescent="0.3">
      <c r="A18" s="142" t="s">
        <v>104</v>
      </c>
      <c r="B18" s="141">
        <v>32</v>
      </c>
      <c r="C18" s="141">
        <v>11242</v>
      </c>
      <c r="D18" s="141">
        <v>547</v>
      </c>
      <c r="E18" s="141">
        <v>158</v>
      </c>
    </row>
    <row r="19" spans="1:5" x14ac:dyDescent="0.3">
      <c r="A19" s="143" t="s">
        <v>567</v>
      </c>
      <c r="B19" s="144">
        <v>40</v>
      </c>
      <c r="C19" s="144">
        <v>15718</v>
      </c>
      <c r="D19" s="144">
        <v>662</v>
      </c>
      <c r="E19" s="144">
        <v>223</v>
      </c>
    </row>
    <row r="20" spans="1:5" x14ac:dyDescent="0.3">
      <c r="A20" s="8"/>
      <c r="B20" s="8"/>
      <c r="C20" s="8"/>
      <c r="D20" s="8"/>
      <c r="E20" s="8"/>
    </row>
    <row r="21" spans="1:5" ht="14.4" customHeight="1" x14ac:dyDescent="0.3">
      <c r="A21" s="146" t="s">
        <v>105</v>
      </c>
      <c r="B21" s="8"/>
      <c r="C21" s="8"/>
      <c r="D21" s="8"/>
      <c r="E21" s="8"/>
    </row>
    <row r="22" spans="1:5" ht="44.25" customHeight="1" x14ac:dyDescent="0.3">
      <c r="A22" s="139" t="s">
        <v>106</v>
      </c>
      <c r="B22" s="138" t="s">
        <v>94</v>
      </c>
      <c r="C22" s="138" t="s">
        <v>107</v>
      </c>
      <c r="D22" s="8"/>
      <c r="E22" s="8"/>
    </row>
    <row r="23" spans="1:5" x14ac:dyDescent="0.3">
      <c r="A23" s="131" t="s">
        <v>109</v>
      </c>
      <c r="B23" s="87">
        <v>163000</v>
      </c>
      <c r="C23" s="87">
        <v>863</v>
      </c>
      <c r="D23" s="8"/>
      <c r="E23" s="8"/>
    </row>
    <row r="24" spans="1:5" x14ac:dyDescent="0.3">
      <c r="A24" s="131" t="s">
        <v>108</v>
      </c>
      <c r="B24" s="87">
        <v>326000</v>
      </c>
      <c r="C24" s="87">
        <v>749</v>
      </c>
      <c r="D24" s="8"/>
      <c r="E24" s="8"/>
    </row>
    <row r="25" spans="1:5" x14ac:dyDescent="0.3">
      <c r="A25" s="145" t="s">
        <v>43</v>
      </c>
      <c r="B25" s="101">
        <v>489000</v>
      </c>
      <c r="C25" s="101">
        <v>1612</v>
      </c>
      <c r="D25" s="8"/>
      <c r="E25" s="8"/>
    </row>
  </sheetData>
  <pageMargins left="0.7" right="0.7" top="0.91666666666666696" bottom="0.75" header="0.3" footer="0.3"/>
  <pageSetup fitToHeight="0" orientation="portrait" r:id="rId1"/>
  <headerFooter>
    <oddHeader xml:space="preserve">&amp;C&amp;"Arial,Bold"&amp;16 &amp;K0000002022 Field Operations Statistics&amp;K04+000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theme="8" tint="0.39997558519241921"/>
  </sheetPr>
  <dimension ref="A1:F13"/>
  <sheetViews>
    <sheetView showGridLines="0" view="pageLayout" zoomScale="110" zoomScaleNormal="100" zoomScalePageLayoutView="110" workbookViewId="0">
      <selection activeCell="A17" sqref="A17"/>
    </sheetView>
  </sheetViews>
  <sheetFormatPr defaultRowHeight="14.4" x14ac:dyDescent="0.3"/>
  <cols>
    <col min="1" max="1" width="30.6640625" customWidth="1"/>
    <col min="2" max="2" width="12.109375" customWidth="1"/>
    <col min="3" max="6" width="12.6640625" customWidth="1"/>
  </cols>
  <sheetData>
    <row r="1" spans="1:6" ht="37.799999999999997" x14ac:dyDescent="0.3">
      <c r="A1" s="139" t="s">
        <v>580</v>
      </c>
      <c r="B1" s="128" t="s">
        <v>124</v>
      </c>
      <c r="C1" s="138" t="s">
        <v>658</v>
      </c>
      <c r="D1" s="138" t="s">
        <v>579</v>
      </c>
      <c r="E1" s="138" t="s">
        <v>679</v>
      </c>
      <c r="F1" s="138" t="s">
        <v>125</v>
      </c>
    </row>
    <row r="2" spans="1:6" x14ac:dyDescent="0.3">
      <c r="A2" s="160" t="s">
        <v>126</v>
      </c>
      <c r="B2" s="117">
        <v>1287</v>
      </c>
      <c r="C2" s="117">
        <v>1036</v>
      </c>
      <c r="D2" s="118">
        <v>0</v>
      </c>
      <c r="E2" s="117">
        <v>251</v>
      </c>
      <c r="F2" s="117">
        <v>1287</v>
      </c>
    </row>
    <row r="3" spans="1:6" x14ac:dyDescent="0.3">
      <c r="A3" s="160" t="s">
        <v>127</v>
      </c>
      <c r="B3" s="118">
        <v>0</v>
      </c>
      <c r="C3" s="118">
        <v>0</v>
      </c>
      <c r="D3" s="118">
        <v>0</v>
      </c>
      <c r="E3" s="118">
        <v>0</v>
      </c>
      <c r="F3" s="118">
        <v>0</v>
      </c>
    </row>
    <row r="4" spans="1:6" x14ac:dyDescent="0.3">
      <c r="A4" s="160" t="s">
        <v>128</v>
      </c>
      <c r="B4" s="117">
        <v>183</v>
      </c>
      <c r="C4" s="118">
        <v>0</v>
      </c>
      <c r="D4" s="117">
        <v>183</v>
      </c>
      <c r="E4" s="161">
        <v>44</v>
      </c>
      <c r="F4" s="161">
        <v>183</v>
      </c>
    </row>
    <row r="5" spans="1:6" x14ac:dyDescent="0.3">
      <c r="A5" s="160" t="s">
        <v>681</v>
      </c>
      <c r="B5" s="162">
        <v>5284</v>
      </c>
      <c r="C5" s="118">
        <v>0</v>
      </c>
      <c r="D5" s="162">
        <v>5284</v>
      </c>
      <c r="E5" s="118">
        <v>0</v>
      </c>
      <c r="F5" s="162">
        <v>5284</v>
      </c>
    </row>
    <row r="6" spans="1:6" x14ac:dyDescent="0.3">
      <c r="A6" s="160" t="s">
        <v>129</v>
      </c>
      <c r="B6" s="162">
        <v>393</v>
      </c>
      <c r="C6" s="118">
        <v>0</v>
      </c>
      <c r="D6" s="162">
        <v>393</v>
      </c>
      <c r="E6" s="161">
        <v>110</v>
      </c>
      <c r="F6" s="162">
        <v>393</v>
      </c>
    </row>
    <row r="7" spans="1:6" x14ac:dyDescent="0.3">
      <c r="A7" s="160" t="s">
        <v>130</v>
      </c>
      <c r="B7" s="117">
        <v>27</v>
      </c>
      <c r="C7" s="118">
        <v>0</v>
      </c>
      <c r="D7" s="117">
        <v>27</v>
      </c>
      <c r="E7" s="118">
        <v>0</v>
      </c>
      <c r="F7" s="117">
        <v>27</v>
      </c>
    </row>
    <row r="8" spans="1:6" ht="15.6" x14ac:dyDescent="0.3">
      <c r="A8" s="160" t="s">
        <v>683</v>
      </c>
      <c r="B8" s="118">
        <v>0</v>
      </c>
      <c r="C8" s="118">
        <v>0</v>
      </c>
      <c r="D8" s="118">
        <v>0</v>
      </c>
      <c r="E8" s="118">
        <v>0</v>
      </c>
      <c r="F8" s="118">
        <v>0</v>
      </c>
    </row>
    <row r="9" spans="1:6" x14ac:dyDescent="0.3">
      <c r="A9" s="163" t="s">
        <v>132</v>
      </c>
      <c r="B9" s="164">
        <f>SUM(B2:B8)</f>
        <v>7174</v>
      </c>
      <c r="C9" s="164">
        <f>SUM(C2:C8)</f>
        <v>1036</v>
      </c>
      <c r="D9" s="164">
        <f>SUM(D2:D8)</f>
        <v>5887</v>
      </c>
      <c r="E9" s="164">
        <f>SUM(E2:E8)</f>
        <v>405</v>
      </c>
      <c r="F9" s="164">
        <f>SUM(F2:F8)</f>
        <v>7174</v>
      </c>
    </row>
    <row r="10" spans="1:6" x14ac:dyDescent="0.3">
      <c r="A10" s="8"/>
      <c r="B10" s="8"/>
      <c r="C10" s="8"/>
      <c r="D10" s="8"/>
      <c r="E10" s="8"/>
      <c r="F10" s="8"/>
    </row>
    <row r="11" spans="1:6" x14ac:dyDescent="0.3">
      <c r="A11" s="159" t="s">
        <v>680</v>
      </c>
      <c r="B11" s="8"/>
      <c r="C11" s="8"/>
      <c r="D11" s="8"/>
      <c r="E11" s="8"/>
      <c r="F11" s="8"/>
    </row>
    <row r="12" spans="1:6" ht="24" customHeight="1" x14ac:dyDescent="0.3">
      <c r="A12" s="291" t="s">
        <v>682</v>
      </c>
      <c r="B12" s="291"/>
      <c r="C12" s="291"/>
      <c r="D12" s="291"/>
      <c r="E12" s="291"/>
      <c r="F12" s="291"/>
    </row>
    <row r="13" spans="1:6" x14ac:dyDescent="0.3">
      <c r="A13" s="159" t="s">
        <v>684</v>
      </c>
      <c r="B13" s="8"/>
      <c r="C13" s="8"/>
      <c r="D13" s="8"/>
      <c r="E13" s="8"/>
      <c r="F13" s="8"/>
    </row>
  </sheetData>
  <mergeCells count="1">
    <mergeCell ref="A12:F12"/>
  </mergeCells>
  <pageMargins left="0.7" right="0.7" top="0.875" bottom="0.75" header="0.3" footer="0.3"/>
  <pageSetup scale="96" orientation="portrait" r:id="rId1"/>
  <headerFooter>
    <oddHeader>&amp;C&amp;"Arial,Bold"&amp;16&amp;K000000 2022 Complaint Program Statistics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8" tint="0.39997558519241921"/>
    <pageSetUpPr fitToPage="1"/>
  </sheetPr>
  <dimension ref="A1:G23"/>
  <sheetViews>
    <sheetView showGridLines="0" view="pageLayout" zoomScale="110" zoomScaleNormal="100" zoomScalePageLayoutView="110" workbookViewId="0">
      <selection activeCell="E17" sqref="E17"/>
    </sheetView>
  </sheetViews>
  <sheetFormatPr defaultColWidth="9.109375" defaultRowHeight="14.4" x14ac:dyDescent="0.3"/>
  <cols>
    <col min="1" max="1" width="18.6640625" customWidth="1"/>
    <col min="2" max="2" width="15.33203125" customWidth="1"/>
    <col min="3" max="3" width="15.6640625" customWidth="1"/>
    <col min="4" max="4" width="14.88671875" customWidth="1"/>
    <col min="5" max="5" width="14.44140625" customWidth="1"/>
    <col min="6" max="6" width="12" customWidth="1"/>
  </cols>
  <sheetData>
    <row r="1" spans="1:7" ht="24.9" customHeight="1" x14ac:dyDescent="0.3">
      <c r="A1" s="293" t="s">
        <v>133</v>
      </c>
      <c r="B1" s="294"/>
      <c r="C1" s="294"/>
      <c r="D1" s="294"/>
      <c r="E1" s="294"/>
      <c r="F1" s="294"/>
      <c r="G1" s="294"/>
    </row>
    <row r="2" spans="1:7" ht="15" customHeight="1" x14ac:dyDescent="0.3">
      <c r="A2" s="6" t="s">
        <v>659</v>
      </c>
      <c r="B2" s="172"/>
      <c r="C2" s="172"/>
      <c r="D2" s="172"/>
      <c r="E2" s="172"/>
      <c r="F2" s="172"/>
      <c r="G2" s="8"/>
    </row>
    <row r="3" spans="1:7" ht="24.9" customHeight="1" x14ac:dyDescent="0.3">
      <c r="A3" s="244"/>
      <c r="B3" s="246" t="s">
        <v>134</v>
      </c>
      <c r="C3" s="246" t="s">
        <v>135</v>
      </c>
      <c r="D3" s="246" t="s">
        <v>738</v>
      </c>
      <c r="E3" s="246" t="s">
        <v>739</v>
      </c>
      <c r="F3" s="246" t="s">
        <v>740</v>
      </c>
      <c r="G3" s="8"/>
    </row>
    <row r="4" spans="1:7" x14ac:dyDescent="0.3">
      <c r="A4" s="166" t="s">
        <v>136</v>
      </c>
      <c r="B4" s="169">
        <v>2443</v>
      </c>
      <c r="C4" s="169">
        <v>6906</v>
      </c>
      <c r="D4" s="169">
        <v>5441</v>
      </c>
      <c r="E4" s="169">
        <v>1451</v>
      </c>
      <c r="F4" s="170">
        <v>14</v>
      </c>
      <c r="G4" s="8"/>
    </row>
    <row r="5" spans="1:7" x14ac:dyDescent="0.3">
      <c r="A5" s="166" t="s">
        <v>137</v>
      </c>
      <c r="B5" s="169">
        <v>1657</v>
      </c>
      <c r="C5" s="169">
        <v>4902</v>
      </c>
      <c r="D5" s="169">
        <v>3927</v>
      </c>
      <c r="E5" s="170">
        <v>962</v>
      </c>
      <c r="F5" s="170">
        <v>13</v>
      </c>
      <c r="G5" s="8"/>
    </row>
    <row r="6" spans="1:7" ht="15.6" x14ac:dyDescent="0.3">
      <c r="A6" s="166" t="s">
        <v>685</v>
      </c>
      <c r="B6" s="170">
        <v>185</v>
      </c>
      <c r="C6" s="170">
        <v>288</v>
      </c>
      <c r="D6" s="170">
        <v>149</v>
      </c>
      <c r="E6" s="170">
        <v>132</v>
      </c>
      <c r="F6" s="170">
        <v>7</v>
      </c>
      <c r="G6" s="8"/>
    </row>
    <row r="7" spans="1:7" ht="15" customHeight="1" x14ac:dyDescent="0.3">
      <c r="A7" s="173"/>
      <c r="B7" s="173"/>
      <c r="C7" s="173"/>
      <c r="D7" s="173"/>
      <c r="E7" s="173"/>
      <c r="F7" s="173"/>
      <c r="G7" s="8"/>
    </row>
    <row r="8" spans="1:7" ht="15" customHeight="1" x14ac:dyDescent="0.3">
      <c r="A8" s="6" t="s">
        <v>660</v>
      </c>
      <c r="B8" s="6"/>
      <c r="C8" s="6"/>
      <c r="D8" s="6"/>
      <c r="E8" s="6"/>
      <c r="F8" s="33"/>
      <c r="G8" s="8"/>
    </row>
    <row r="9" spans="1:7" ht="24" x14ac:dyDescent="0.3">
      <c r="A9" s="245"/>
      <c r="B9" s="246" t="s">
        <v>134</v>
      </c>
      <c r="C9" s="246" t="s">
        <v>135</v>
      </c>
      <c r="D9" s="246" t="s">
        <v>738</v>
      </c>
      <c r="E9" s="246" t="s">
        <v>739</v>
      </c>
      <c r="F9" s="33"/>
      <c r="G9" s="8"/>
    </row>
    <row r="10" spans="1:7" x14ac:dyDescent="0.3">
      <c r="A10" s="166" t="s">
        <v>687</v>
      </c>
      <c r="B10" s="169">
        <v>3112</v>
      </c>
      <c r="C10" s="169">
        <v>6367</v>
      </c>
      <c r="D10" s="169">
        <v>5446</v>
      </c>
      <c r="E10" s="170">
        <v>921</v>
      </c>
      <c r="F10" s="165"/>
      <c r="G10" s="8"/>
    </row>
    <row r="11" spans="1:7" ht="15" customHeight="1" x14ac:dyDescent="0.3">
      <c r="A11" s="166" t="s">
        <v>688</v>
      </c>
      <c r="B11" s="169">
        <v>2374</v>
      </c>
      <c r="C11" s="169">
        <v>3784</v>
      </c>
      <c r="D11" s="169">
        <v>2993</v>
      </c>
      <c r="E11" s="170">
        <v>791</v>
      </c>
      <c r="F11" s="33"/>
      <c r="G11" s="8"/>
    </row>
    <row r="12" spans="1:7" x14ac:dyDescent="0.3">
      <c r="A12" s="166" t="s">
        <v>138</v>
      </c>
      <c r="B12" s="170">
        <v>160</v>
      </c>
      <c r="C12" s="170">
        <v>217</v>
      </c>
      <c r="D12" s="170">
        <v>206</v>
      </c>
      <c r="E12" s="170">
        <v>11</v>
      </c>
      <c r="F12" s="33"/>
      <c r="G12" s="8"/>
    </row>
    <row r="13" spans="1:7" ht="15.6" x14ac:dyDescent="0.3">
      <c r="A13" s="167" t="s">
        <v>690</v>
      </c>
      <c r="B13" s="170">
        <v>37</v>
      </c>
      <c r="C13" s="170">
        <v>31</v>
      </c>
      <c r="D13" s="169">
        <v>3425</v>
      </c>
      <c r="E13" s="170">
        <v>0</v>
      </c>
      <c r="F13" s="33"/>
      <c r="G13" s="8"/>
    </row>
    <row r="14" spans="1:7" x14ac:dyDescent="0.3">
      <c r="A14" s="168"/>
      <c r="B14" s="171"/>
      <c r="C14" s="171"/>
      <c r="D14" s="171"/>
      <c r="E14" s="171"/>
      <c r="F14" s="33"/>
      <c r="G14" s="8"/>
    </row>
    <row r="15" spans="1:7" ht="15" customHeight="1" x14ac:dyDescent="0.3">
      <c r="A15" s="175" t="s">
        <v>139</v>
      </c>
      <c r="B15" s="175"/>
      <c r="C15" s="33"/>
      <c r="D15" s="33"/>
      <c r="E15" s="33"/>
      <c r="F15" s="8"/>
    </row>
    <row r="16" spans="1:7" ht="22.8" x14ac:dyDescent="0.3">
      <c r="A16" s="174" t="s">
        <v>140</v>
      </c>
      <c r="B16" s="247">
        <v>5912411.3499999996</v>
      </c>
      <c r="C16" s="33"/>
      <c r="D16" s="33"/>
      <c r="E16" s="33"/>
      <c r="F16" s="8"/>
    </row>
    <row r="17" spans="1:7" ht="22.8" x14ac:dyDescent="0.3">
      <c r="A17" s="166" t="s">
        <v>141</v>
      </c>
      <c r="B17" s="247">
        <v>5531160.3099999996</v>
      </c>
      <c r="C17" s="33"/>
      <c r="D17" s="33"/>
      <c r="E17" s="33"/>
      <c r="F17" s="8"/>
    </row>
    <row r="18" spans="1:7" ht="21" customHeight="1" x14ac:dyDescent="0.3">
      <c r="A18" s="248" t="s">
        <v>142</v>
      </c>
      <c r="B18" s="176">
        <v>11443571.66</v>
      </c>
      <c r="C18" s="33"/>
      <c r="D18" s="33"/>
      <c r="E18" s="33"/>
      <c r="F18" s="8"/>
    </row>
    <row r="19" spans="1:7" x14ac:dyDescent="0.3">
      <c r="A19" s="33"/>
      <c r="B19" s="33"/>
      <c r="C19" s="33"/>
      <c r="D19" s="33"/>
      <c r="E19" s="33"/>
      <c r="F19" s="8"/>
    </row>
    <row r="20" spans="1:7" ht="15" customHeight="1" x14ac:dyDescent="0.3">
      <c r="A20" s="173" t="s">
        <v>686</v>
      </c>
      <c r="B20" s="173"/>
      <c r="C20" s="173"/>
      <c r="D20" s="173"/>
      <c r="E20" s="173"/>
      <c r="F20" s="173"/>
      <c r="G20" s="8"/>
    </row>
    <row r="21" spans="1:7" ht="15" customHeight="1" x14ac:dyDescent="0.3">
      <c r="A21" s="173" t="s">
        <v>689</v>
      </c>
      <c r="B21" s="173"/>
      <c r="C21" s="173"/>
      <c r="D21" s="173"/>
      <c r="E21" s="173"/>
      <c r="F21" s="173"/>
      <c r="G21" s="8"/>
    </row>
    <row r="22" spans="1:7" ht="30" customHeight="1" x14ac:dyDescent="0.3">
      <c r="A22" s="292" t="s">
        <v>691</v>
      </c>
      <c r="B22" s="292"/>
      <c r="C22" s="292"/>
      <c r="D22" s="292"/>
      <c r="E22" s="292"/>
      <c r="F22" s="292"/>
      <c r="G22" s="8"/>
    </row>
    <row r="23" spans="1:7" x14ac:dyDescent="0.3">
      <c r="A23" s="173" t="s">
        <v>692</v>
      </c>
      <c r="B23" s="173"/>
      <c r="C23" s="173"/>
      <c r="D23" s="173"/>
      <c r="E23" s="173"/>
      <c r="F23" s="173"/>
      <c r="G23" s="8"/>
    </row>
  </sheetData>
  <mergeCells count="2">
    <mergeCell ref="A22:F22"/>
    <mergeCell ref="A1:G1"/>
  </mergeCells>
  <pageMargins left="0.7" right="0.7" top="0.75" bottom="0.75" header="0.3" footer="0.3"/>
  <pageSetup scale="90" orientation="portrait" r:id="rId1"/>
  <headerFooter>
    <oddHeader>&amp;C&amp;"Arial,Bold"&amp;16&amp;K000000 2022 Portable Registration Statistics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2df67be-3dcb-4b68-bf0a-c8040e9a3ded">
      <Terms xmlns="http://schemas.microsoft.com/office/infopath/2007/PartnerControls"/>
    </lcf76f155ced4ddcb4097134ff3c332f>
    <TaxCatchAll xmlns="4db49711-9e40-4712-a619-da21e098e6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A9002E1A38934DBFF78E4FBA99708A" ma:contentTypeVersion="10" ma:contentTypeDescription="Create a new document." ma:contentTypeScope="" ma:versionID="02572df60b36039084e11a975d185e06">
  <xsd:schema xmlns:xsd="http://www.w3.org/2001/XMLSchema" xmlns:xs="http://www.w3.org/2001/XMLSchema" xmlns:p="http://schemas.microsoft.com/office/2006/metadata/properties" xmlns:ns2="92df67be-3dcb-4b68-bf0a-c8040e9a3ded" xmlns:ns3="4db49711-9e40-4712-a619-da21e098e63d" targetNamespace="http://schemas.microsoft.com/office/2006/metadata/properties" ma:root="true" ma:fieldsID="55247f99fb8bc8f3aa915b64a90ee41e" ns2:_="" ns3:_="">
    <xsd:import namespace="92df67be-3dcb-4b68-bf0a-c8040e9a3ded"/>
    <xsd:import namespace="4db49711-9e40-4712-a619-da21e098e63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f67be-3dcb-4b68-bf0a-c8040e9a3de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49711-9e40-4712-a619-da21e098e63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b09f4cf-3a18-4e55-9c4e-1be445fc18b6}" ma:internalName="TaxCatchAll" ma:showField="CatchAllData" ma:web="4db49711-9e40-4712-a619-da21e098e6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EF7E2A-7DEF-434E-A345-7B42702EB5CC}">
  <ds:schemaRefs>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4db49711-9e40-4712-a619-da21e098e63d"/>
    <ds:schemaRef ds:uri="92df67be-3dcb-4b68-bf0a-c8040e9a3ded"/>
    <ds:schemaRef ds:uri="http://www.w3.org/XML/1998/namespace"/>
  </ds:schemaRefs>
</ds:datastoreItem>
</file>

<file path=customXml/itemProps2.xml><?xml version="1.0" encoding="utf-8"?>
<ds:datastoreItem xmlns:ds="http://schemas.openxmlformats.org/officeDocument/2006/customXml" ds:itemID="{24108B41-E984-4422-934B-D934640629B5}">
  <ds:schemaRefs>
    <ds:schemaRef ds:uri="http://schemas.microsoft.com/sharepoint/v3/contenttype/forms"/>
  </ds:schemaRefs>
</ds:datastoreItem>
</file>

<file path=customXml/itemProps3.xml><?xml version="1.0" encoding="utf-8"?>
<ds:datastoreItem xmlns:ds="http://schemas.openxmlformats.org/officeDocument/2006/customXml" ds:itemID="{9BAF9938-A855-479E-B9BF-5F89538B87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f67be-3dcb-4b68-bf0a-c8040e9a3ded"/>
    <ds:schemaRef ds:uri="4db49711-9e40-4712-a619-da21e098e6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15</vt:i4>
      </vt:variant>
    </vt:vector>
  </HeadingPairs>
  <TitlesOfParts>
    <vt:vector size="35" baseType="lpstr">
      <vt:lpstr>Enf Summary</vt:lpstr>
      <vt:lpstr>Detailed Summary-1</vt:lpstr>
      <vt:lpstr>Detailed Summary-2</vt:lpstr>
      <vt:lpstr>Field Ops-1</vt:lpstr>
      <vt:lpstr>Field Ops-2</vt:lpstr>
      <vt:lpstr>Field Ops-3</vt:lpstr>
      <vt:lpstr>Field Ops-4</vt:lpstr>
      <vt:lpstr>Complaints</vt:lpstr>
      <vt:lpstr>PERP</vt:lpstr>
      <vt:lpstr>Stationary-1</vt:lpstr>
      <vt:lpstr>Stationary-2</vt:lpstr>
      <vt:lpstr>Training</vt:lpstr>
      <vt:lpstr>SEPS-1</vt:lpstr>
      <vt:lpstr>SEPS-2</vt:lpstr>
      <vt:lpstr>Settlements</vt:lpstr>
      <vt:lpstr>District Agreements</vt:lpstr>
      <vt:lpstr>Compliance-1</vt:lpstr>
      <vt:lpstr>Compliance-2</vt:lpstr>
      <vt:lpstr>T&amp;B-1</vt:lpstr>
      <vt:lpstr>T&amp;B-2</vt:lpstr>
      <vt:lpstr>'District Agreements'!_ftnref1</vt:lpstr>
      <vt:lpstr>'District Agreements'!_ftnref2</vt:lpstr>
      <vt:lpstr>'Compliance-1'!Print_Area</vt:lpstr>
      <vt:lpstr>'Compliance-2'!Print_Area</vt:lpstr>
      <vt:lpstr>'Detailed Summary-1'!Print_Area</vt:lpstr>
      <vt:lpstr>'Detailed Summary-2'!Print_Area</vt:lpstr>
      <vt:lpstr>'Field Ops-1'!Print_Area</vt:lpstr>
      <vt:lpstr>'Field Ops-2'!Print_Area</vt:lpstr>
      <vt:lpstr>'Field Ops-3'!Print_Area</vt:lpstr>
      <vt:lpstr>'Field Ops-4'!Print_Area</vt:lpstr>
      <vt:lpstr>'Stationary-1'!Print_Area</vt:lpstr>
      <vt:lpstr>'Detailed Summary-1'!Print_Titles</vt:lpstr>
      <vt:lpstr>'Detailed Summary-2'!Print_Titles</vt:lpstr>
      <vt:lpstr>'Field Ops-4'!Print_Titles</vt:lpstr>
      <vt:lpstr>'Stationary-1'!Print_Titles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Lindberg</dc:creator>
  <cp:keywords/>
  <dc:description/>
  <cp:lastModifiedBy>King, Andrew@ARB</cp:lastModifiedBy>
  <cp:revision/>
  <cp:lastPrinted>2023-03-17T21:54:37Z</cp:lastPrinted>
  <dcterms:created xsi:type="dcterms:W3CDTF">2017-01-30T18:36:50Z</dcterms:created>
  <dcterms:modified xsi:type="dcterms:W3CDTF">2024-06-28T22:50:27Z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0x01010018A9002E1A38934DBFF78E4FBA99708A</vt:lpwstr>
  </property>
  <property fmtid="{D5CDD505-2E9C-101B-9397-08002B2CF9AE}" pid="3" name="MediaServiceImageTags">
    <vt:lpwstr/>
  </property>
</Properties>
</file>