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workbookProtection workbookAlgorithmName="SHA-512" workbookHashValue="5e2+Hp5PQlyFalkGmwbI2MC3hLa+lj/SaIcnMauRyxB+0ogUGMWz0yLM74RLKm6VuBTvHVyGLLQcYzx09YUjnA==" workbookSaltValue="R06XFmoL/RsCi5+fcPNtgg==" workbookSpinCount="100000" lockStructure="1"/>
  <bookViews>
    <workbookView xWindow="0" yWindow="0" windowWidth="18615" windowHeight="12570"/>
  </bookViews>
  <sheets>
    <sheet name="Read Me" sheetId="1" r:id="rId1"/>
    <sheet name="Inputs" sheetId="3" r:id="rId2"/>
    <sheet name="Co-benefits Summary" sheetId="5" r:id="rId3"/>
    <sheet name="Definitions" sheetId="6" r:id="rId4"/>
    <sheet name="Defaults &lt;HIDE&gt;" sheetId="7" state="hidden" r:id="rId5"/>
  </sheets>
  <definedNames>
    <definedName name="_xlnm.Print_Area" localSheetId="2">'Co-benefits Summary'!$C$1:$K$409</definedName>
    <definedName name="_xlnm.Print_Area" localSheetId="3">Definitions!$A$1:$C$26</definedName>
    <definedName name="TenYears">'Defaults &lt;HIDE&gt;'!$S$90</definedName>
    <definedName name="ThreeYears">'Defaults &lt;HIDE&gt;'!$S$89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89" i="7" l="1"/>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F1189" i="7"/>
  <c r="F1190" i="7"/>
  <c r="F1191" i="7"/>
  <c r="F1192" i="7"/>
  <c r="F1193" i="7"/>
  <c r="F1194" i="7"/>
  <c r="F1195" i="7"/>
  <c r="F1196" i="7"/>
  <c r="F1197" i="7"/>
  <c r="F1198" i="7"/>
  <c r="F1199" i="7"/>
  <c r="F1200" i="7"/>
  <c r="F1201" i="7"/>
  <c r="F1202" i="7"/>
  <c r="F1203" i="7"/>
  <c r="F1204" i="7"/>
  <c r="F1205" i="7"/>
  <c r="F1206" i="7"/>
  <c r="F1207" i="7"/>
  <c r="F1208" i="7"/>
  <c r="F1209" i="7"/>
  <c r="F1210" i="7"/>
  <c r="F1211" i="7"/>
  <c r="F1212" i="7"/>
  <c r="F1213" i="7"/>
  <c r="F1214" i="7"/>
  <c r="F1215" i="7"/>
  <c r="F1216" i="7"/>
  <c r="F1217" i="7"/>
  <c r="F1218" i="7"/>
  <c r="F1219" i="7"/>
  <c r="F1220" i="7"/>
  <c r="F1221" i="7"/>
  <c r="F1222" i="7"/>
  <c r="F1223" i="7"/>
  <c r="F1224" i="7"/>
  <c r="F1225" i="7"/>
  <c r="F1226" i="7"/>
  <c r="F1227" i="7"/>
  <c r="F1228" i="7"/>
  <c r="F1229" i="7"/>
  <c r="F1230" i="7"/>
  <c r="F1231" i="7"/>
  <c r="F1232" i="7"/>
  <c r="F1233" i="7"/>
  <c r="F1234" i="7"/>
  <c r="F1235" i="7"/>
  <c r="F1236" i="7"/>
  <c r="F1237" i="7"/>
  <c r="F1238" i="7"/>
  <c r="F1239" i="7"/>
  <c r="F1240" i="7"/>
  <c r="F1241" i="7"/>
  <c r="F1242" i="7"/>
  <c r="F1243" i="7"/>
  <c r="F1244" i="7"/>
  <c r="F1245" i="7"/>
  <c r="F1246" i="7"/>
  <c r="E1189" i="7"/>
  <c r="E1190" i="7"/>
  <c r="E1191" i="7"/>
  <c r="E1192" i="7"/>
  <c r="E1193" i="7"/>
  <c r="E1194" i="7"/>
  <c r="E1195" i="7"/>
  <c r="E1196" i="7"/>
  <c r="E1197" i="7"/>
  <c r="E1198" i="7"/>
  <c r="E1199" i="7"/>
  <c r="E1200" i="7"/>
  <c r="E1201" i="7"/>
  <c r="E1202" i="7"/>
  <c r="E1203" i="7"/>
  <c r="E1204" i="7"/>
  <c r="E1205" i="7"/>
  <c r="E1206" i="7"/>
  <c r="E1207" i="7"/>
  <c r="E1208" i="7"/>
  <c r="E1209" i="7"/>
  <c r="E1210" i="7"/>
  <c r="E1211" i="7"/>
  <c r="E1212" i="7"/>
  <c r="E1213" i="7"/>
  <c r="E1214" i="7"/>
  <c r="E1215" i="7"/>
  <c r="E1216" i="7"/>
  <c r="E1217" i="7"/>
  <c r="E1218" i="7"/>
  <c r="E1219" i="7"/>
  <c r="E1220" i="7"/>
  <c r="E1221" i="7"/>
  <c r="E1222" i="7"/>
  <c r="E1223" i="7"/>
  <c r="E1224" i="7"/>
  <c r="E1225" i="7"/>
  <c r="E1226" i="7"/>
  <c r="E1227" i="7"/>
  <c r="E1228" i="7"/>
  <c r="E1229" i="7"/>
  <c r="E1230" i="7"/>
  <c r="E1231" i="7"/>
  <c r="E1232" i="7"/>
  <c r="E1233" i="7"/>
  <c r="E1234" i="7"/>
  <c r="E1235" i="7"/>
  <c r="E1236" i="7"/>
  <c r="E1237" i="7"/>
  <c r="E1238" i="7"/>
  <c r="E1239" i="7"/>
  <c r="E1240" i="7"/>
  <c r="E1241" i="7"/>
  <c r="E1242" i="7"/>
  <c r="E1243" i="7"/>
  <c r="E1244" i="7"/>
  <c r="E1245" i="7"/>
  <c r="E1246"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C1190" i="7" l="1"/>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189" i="7" l="1"/>
  <c r="I15" i="3" l="1"/>
  <c r="D294" i="3" l="1"/>
  <c r="E294" i="3"/>
  <c r="B294" i="3" s="1"/>
  <c r="G294" i="3"/>
  <c r="I294" i="3"/>
  <c r="K294" i="3"/>
  <c r="D295" i="3"/>
  <c r="E295" i="3"/>
  <c r="B295" i="3" s="1"/>
  <c r="G295" i="3"/>
  <c r="I295" i="3"/>
  <c r="K295" i="3"/>
  <c r="D296" i="3"/>
  <c r="E296" i="3"/>
  <c r="B296" i="3" s="1"/>
  <c r="G296" i="3"/>
  <c r="I296" i="3"/>
  <c r="K296" i="3"/>
  <c r="D297" i="3"/>
  <c r="E297" i="3"/>
  <c r="B297" i="3" s="1"/>
  <c r="G297" i="3"/>
  <c r="I297" i="3"/>
  <c r="K297" i="3"/>
  <c r="D298" i="3"/>
  <c r="E298" i="3"/>
  <c r="B298" i="3" s="1"/>
  <c r="G298" i="3"/>
  <c r="I298" i="3"/>
  <c r="K298" i="3"/>
  <c r="D299" i="3"/>
  <c r="E299" i="3"/>
  <c r="B299" i="3" s="1"/>
  <c r="G299" i="3"/>
  <c r="I299" i="3"/>
  <c r="K299" i="3"/>
  <c r="D300" i="3"/>
  <c r="E300" i="3"/>
  <c r="B300" i="3" s="1"/>
  <c r="G300" i="3"/>
  <c r="I300" i="3"/>
  <c r="K300" i="3"/>
  <c r="D301" i="3"/>
  <c r="E301" i="3"/>
  <c r="B301" i="3" s="1"/>
  <c r="G301" i="3"/>
  <c r="I301" i="3"/>
  <c r="K301" i="3"/>
  <c r="D302" i="3"/>
  <c r="E302" i="3"/>
  <c r="B302" i="3" s="1"/>
  <c r="G302" i="3"/>
  <c r="I302" i="3"/>
  <c r="K302" i="3"/>
  <c r="D303" i="3"/>
  <c r="E303" i="3"/>
  <c r="B303" i="3" s="1"/>
  <c r="G303" i="3"/>
  <c r="I303" i="3"/>
  <c r="K303" i="3"/>
  <c r="D304" i="3"/>
  <c r="E304" i="3"/>
  <c r="B304" i="3" s="1"/>
  <c r="G304" i="3"/>
  <c r="I304" i="3"/>
  <c r="K304" i="3"/>
  <c r="D305" i="3"/>
  <c r="E305" i="3"/>
  <c r="B305" i="3" s="1"/>
  <c r="G305" i="3"/>
  <c r="I305" i="3"/>
  <c r="K305" i="3"/>
  <c r="D306" i="3"/>
  <c r="E306" i="3"/>
  <c r="B306" i="3" s="1"/>
  <c r="G306" i="3"/>
  <c r="I306" i="3"/>
  <c r="K306" i="3"/>
  <c r="D307" i="3"/>
  <c r="E307" i="3"/>
  <c r="B307" i="3" s="1"/>
  <c r="G307" i="3"/>
  <c r="I307" i="3"/>
  <c r="K307" i="3"/>
  <c r="D308" i="3"/>
  <c r="E308" i="3"/>
  <c r="B308" i="3" s="1"/>
  <c r="G308" i="3"/>
  <c r="I308" i="3"/>
  <c r="K308" i="3"/>
  <c r="D309" i="3"/>
  <c r="E309" i="3"/>
  <c r="B309" i="3" s="1"/>
  <c r="G309" i="3"/>
  <c r="I309" i="3"/>
  <c r="K309" i="3"/>
  <c r="D310" i="3"/>
  <c r="E310" i="3"/>
  <c r="B310" i="3" s="1"/>
  <c r="G310" i="3"/>
  <c r="I310" i="3"/>
  <c r="K310" i="3"/>
  <c r="D311" i="3"/>
  <c r="E311" i="3"/>
  <c r="B311" i="3" s="1"/>
  <c r="G311" i="3"/>
  <c r="I311" i="3"/>
  <c r="K311" i="3"/>
  <c r="D312" i="3"/>
  <c r="E312" i="3"/>
  <c r="B312" i="3" s="1"/>
  <c r="G312" i="3"/>
  <c r="I312" i="3"/>
  <c r="K312" i="3"/>
  <c r="D313" i="3"/>
  <c r="E313" i="3"/>
  <c r="B313" i="3" s="1"/>
  <c r="G313" i="3"/>
  <c r="I313" i="3"/>
  <c r="K313" i="3"/>
  <c r="D314" i="3"/>
  <c r="E314" i="3"/>
  <c r="B314" i="3" s="1"/>
  <c r="G314" i="3"/>
  <c r="I314" i="3"/>
  <c r="K314" i="3"/>
  <c r="D315" i="3"/>
  <c r="E315" i="3"/>
  <c r="B315" i="3" s="1"/>
  <c r="G315" i="3"/>
  <c r="I315" i="3"/>
  <c r="K315" i="3"/>
  <c r="D316" i="3"/>
  <c r="E316" i="3"/>
  <c r="B316" i="3" s="1"/>
  <c r="G316" i="3"/>
  <c r="I316" i="3"/>
  <c r="K316" i="3"/>
  <c r="D317" i="3"/>
  <c r="E317" i="3"/>
  <c r="B317" i="3" s="1"/>
  <c r="G317" i="3"/>
  <c r="I317" i="3"/>
  <c r="K317" i="3"/>
  <c r="D318" i="3"/>
  <c r="E318" i="3"/>
  <c r="B318" i="3" s="1"/>
  <c r="G318" i="3"/>
  <c r="I318" i="3"/>
  <c r="K318" i="3"/>
  <c r="D319" i="3"/>
  <c r="E319" i="3"/>
  <c r="B319" i="3" s="1"/>
  <c r="G319" i="3"/>
  <c r="I319" i="3"/>
  <c r="K319" i="3"/>
  <c r="D320" i="3"/>
  <c r="E320" i="3"/>
  <c r="B320" i="3" s="1"/>
  <c r="G320" i="3"/>
  <c r="I320" i="3"/>
  <c r="K320" i="3"/>
  <c r="D321" i="3"/>
  <c r="E321" i="3"/>
  <c r="B321" i="3" s="1"/>
  <c r="G321" i="3"/>
  <c r="I321" i="3"/>
  <c r="K321" i="3"/>
  <c r="D322" i="3"/>
  <c r="E322" i="3"/>
  <c r="B322" i="3" s="1"/>
  <c r="G322" i="3"/>
  <c r="I322" i="3"/>
  <c r="K322" i="3"/>
  <c r="D323" i="3"/>
  <c r="E323" i="3"/>
  <c r="B323" i="3" s="1"/>
  <c r="G323" i="3"/>
  <c r="I323" i="3"/>
  <c r="K323" i="3"/>
  <c r="D324" i="3"/>
  <c r="E324" i="3"/>
  <c r="B324" i="3" s="1"/>
  <c r="G324" i="3"/>
  <c r="I324" i="3"/>
  <c r="K324" i="3"/>
  <c r="D325" i="3"/>
  <c r="E325" i="3"/>
  <c r="B325" i="3" s="1"/>
  <c r="G325" i="3"/>
  <c r="I325" i="3"/>
  <c r="K325" i="3"/>
  <c r="D326" i="3"/>
  <c r="E326" i="3"/>
  <c r="B326" i="3" s="1"/>
  <c r="G326" i="3"/>
  <c r="I326" i="3"/>
  <c r="K326" i="3"/>
  <c r="D327" i="3"/>
  <c r="E327" i="3"/>
  <c r="B327" i="3" s="1"/>
  <c r="G327" i="3"/>
  <c r="I327" i="3"/>
  <c r="K327" i="3"/>
  <c r="D328" i="3"/>
  <c r="E328" i="3"/>
  <c r="B328" i="3" s="1"/>
  <c r="G328" i="3"/>
  <c r="I328" i="3"/>
  <c r="K328" i="3"/>
  <c r="D329" i="3"/>
  <c r="E329" i="3"/>
  <c r="B329" i="3" s="1"/>
  <c r="G329" i="3"/>
  <c r="I329" i="3"/>
  <c r="K329" i="3"/>
  <c r="D330" i="3"/>
  <c r="E330" i="3"/>
  <c r="B330" i="3" s="1"/>
  <c r="G330" i="3"/>
  <c r="I330" i="3"/>
  <c r="K330" i="3"/>
  <c r="D331" i="3"/>
  <c r="E331" i="3"/>
  <c r="B331" i="3" s="1"/>
  <c r="G331" i="3"/>
  <c r="I331" i="3"/>
  <c r="K331" i="3"/>
  <c r="D332" i="3"/>
  <c r="E332" i="3"/>
  <c r="B332" i="3" s="1"/>
  <c r="G332" i="3"/>
  <c r="I332" i="3"/>
  <c r="K332" i="3"/>
  <c r="D333" i="3"/>
  <c r="E333" i="3"/>
  <c r="B333" i="3" s="1"/>
  <c r="G333" i="3"/>
  <c r="I333" i="3"/>
  <c r="K333" i="3"/>
  <c r="D334" i="3"/>
  <c r="E334" i="3"/>
  <c r="B334" i="3" s="1"/>
  <c r="G334" i="3"/>
  <c r="I334" i="3"/>
  <c r="K334" i="3"/>
  <c r="D335" i="3"/>
  <c r="E335" i="3"/>
  <c r="B335" i="3" s="1"/>
  <c r="G335" i="3"/>
  <c r="I335" i="3"/>
  <c r="K335" i="3"/>
  <c r="D336" i="3"/>
  <c r="E336" i="3"/>
  <c r="B336" i="3" s="1"/>
  <c r="G336" i="3"/>
  <c r="I336" i="3"/>
  <c r="K336" i="3"/>
  <c r="D337" i="3"/>
  <c r="E337" i="3"/>
  <c r="B337" i="3" s="1"/>
  <c r="G337" i="3"/>
  <c r="I337" i="3"/>
  <c r="K337" i="3"/>
  <c r="D338" i="3"/>
  <c r="E338" i="3"/>
  <c r="B338" i="3" s="1"/>
  <c r="G338" i="3"/>
  <c r="I338" i="3"/>
  <c r="K338" i="3"/>
  <c r="D339" i="3"/>
  <c r="E339" i="3"/>
  <c r="B339" i="3" s="1"/>
  <c r="G339" i="3"/>
  <c r="I339" i="3"/>
  <c r="K339" i="3"/>
  <c r="D340" i="3"/>
  <c r="E340" i="3"/>
  <c r="B340" i="3" s="1"/>
  <c r="G340" i="3"/>
  <c r="I340" i="3"/>
  <c r="K340" i="3"/>
  <c r="D341" i="3"/>
  <c r="E341" i="3"/>
  <c r="B341" i="3" s="1"/>
  <c r="G341" i="3"/>
  <c r="I341" i="3"/>
  <c r="K341" i="3"/>
  <c r="D342" i="3"/>
  <c r="E342" i="3"/>
  <c r="B342" i="3" s="1"/>
  <c r="G342" i="3"/>
  <c r="I342" i="3"/>
  <c r="K342" i="3"/>
  <c r="D343" i="3"/>
  <c r="E343" i="3"/>
  <c r="B343" i="3" s="1"/>
  <c r="G343" i="3"/>
  <c r="I343" i="3"/>
  <c r="K343" i="3"/>
  <c r="D344" i="3"/>
  <c r="E344" i="3"/>
  <c r="B344" i="3" s="1"/>
  <c r="G344" i="3"/>
  <c r="I344" i="3"/>
  <c r="K344" i="3"/>
  <c r="D345" i="3"/>
  <c r="E345" i="3"/>
  <c r="B345" i="3" s="1"/>
  <c r="G345" i="3"/>
  <c r="I345" i="3"/>
  <c r="K345" i="3"/>
  <c r="D346" i="3"/>
  <c r="E346" i="3"/>
  <c r="B346" i="3" s="1"/>
  <c r="G346" i="3"/>
  <c r="I346" i="3"/>
  <c r="K346" i="3"/>
  <c r="D347" i="3"/>
  <c r="E347" i="3"/>
  <c r="B347" i="3" s="1"/>
  <c r="G347" i="3"/>
  <c r="I347" i="3"/>
  <c r="K347" i="3"/>
  <c r="D348" i="3"/>
  <c r="E348" i="3"/>
  <c r="B348" i="3" s="1"/>
  <c r="G348" i="3"/>
  <c r="I348" i="3"/>
  <c r="K348" i="3"/>
  <c r="D349" i="3"/>
  <c r="E349" i="3"/>
  <c r="B349" i="3" s="1"/>
  <c r="G349" i="3"/>
  <c r="I349" i="3"/>
  <c r="K349" i="3"/>
  <c r="D350" i="3"/>
  <c r="E350" i="3"/>
  <c r="B350" i="3" s="1"/>
  <c r="G350" i="3"/>
  <c r="I350" i="3"/>
  <c r="K350" i="3"/>
  <c r="D351" i="3"/>
  <c r="E351" i="3"/>
  <c r="B351" i="3" s="1"/>
  <c r="G351" i="3"/>
  <c r="I351" i="3"/>
  <c r="K351" i="3"/>
  <c r="D352" i="3"/>
  <c r="E352" i="3"/>
  <c r="B352" i="3" s="1"/>
  <c r="G352" i="3"/>
  <c r="I352" i="3"/>
  <c r="K352" i="3"/>
  <c r="D353" i="3"/>
  <c r="E353" i="3"/>
  <c r="B353" i="3" s="1"/>
  <c r="G353" i="3"/>
  <c r="I353" i="3"/>
  <c r="K353" i="3"/>
  <c r="D354" i="3"/>
  <c r="E354" i="3"/>
  <c r="B354" i="3" s="1"/>
  <c r="G354" i="3"/>
  <c r="I354" i="3"/>
  <c r="K354" i="3"/>
  <c r="D355" i="3"/>
  <c r="E355" i="3"/>
  <c r="B355" i="3" s="1"/>
  <c r="G355" i="3"/>
  <c r="I355" i="3"/>
  <c r="K355" i="3"/>
  <c r="D356" i="3"/>
  <c r="E356" i="3"/>
  <c r="B356" i="3" s="1"/>
  <c r="G356" i="3"/>
  <c r="I356" i="3"/>
  <c r="K356" i="3"/>
  <c r="D357" i="3"/>
  <c r="E357" i="3"/>
  <c r="B357" i="3" s="1"/>
  <c r="G357" i="3"/>
  <c r="I357" i="3"/>
  <c r="K357" i="3"/>
  <c r="D358" i="3"/>
  <c r="E358" i="3"/>
  <c r="B358" i="3" s="1"/>
  <c r="G358" i="3"/>
  <c r="I358" i="3"/>
  <c r="K358" i="3"/>
  <c r="D359" i="3"/>
  <c r="E359" i="3"/>
  <c r="B359" i="3" s="1"/>
  <c r="G359" i="3"/>
  <c r="I359" i="3"/>
  <c r="K359" i="3"/>
  <c r="D360" i="3"/>
  <c r="E360" i="3"/>
  <c r="B360" i="3" s="1"/>
  <c r="G360" i="3"/>
  <c r="I360" i="3"/>
  <c r="K360" i="3"/>
  <c r="D361" i="3"/>
  <c r="E361" i="3"/>
  <c r="B361" i="3" s="1"/>
  <c r="G361" i="3"/>
  <c r="I361" i="3"/>
  <c r="K361" i="3"/>
  <c r="D362" i="3"/>
  <c r="E362" i="3"/>
  <c r="B362" i="3" s="1"/>
  <c r="G362" i="3"/>
  <c r="I362" i="3"/>
  <c r="K362" i="3"/>
  <c r="D363" i="3"/>
  <c r="E363" i="3"/>
  <c r="B363" i="3" s="1"/>
  <c r="G363" i="3"/>
  <c r="I363" i="3"/>
  <c r="K363" i="3"/>
  <c r="D364" i="3"/>
  <c r="E364" i="3"/>
  <c r="B364" i="3" s="1"/>
  <c r="G364" i="3"/>
  <c r="I364" i="3"/>
  <c r="K364" i="3"/>
  <c r="D365" i="3"/>
  <c r="E365" i="3"/>
  <c r="B365" i="3" s="1"/>
  <c r="G365" i="3"/>
  <c r="I365" i="3"/>
  <c r="K365" i="3"/>
  <c r="D366" i="3"/>
  <c r="E366" i="3"/>
  <c r="B366" i="3" s="1"/>
  <c r="G366" i="3"/>
  <c r="I366" i="3"/>
  <c r="K366" i="3"/>
  <c r="D367" i="3"/>
  <c r="E367" i="3"/>
  <c r="B367" i="3" s="1"/>
  <c r="G367" i="3"/>
  <c r="I367" i="3"/>
  <c r="K367" i="3"/>
  <c r="D368" i="3"/>
  <c r="E368" i="3"/>
  <c r="B368" i="3" s="1"/>
  <c r="G368" i="3"/>
  <c r="I368" i="3"/>
  <c r="K368" i="3"/>
  <c r="D369" i="3"/>
  <c r="E369" i="3"/>
  <c r="B369" i="3" s="1"/>
  <c r="G369" i="3"/>
  <c r="I369" i="3"/>
  <c r="K369" i="3"/>
  <c r="D370" i="3"/>
  <c r="E370" i="3"/>
  <c r="B370" i="3" s="1"/>
  <c r="G370" i="3"/>
  <c r="I370" i="3"/>
  <c r="K370" i="3"/>
  <c r="D371" i="3"/>
  <c r="E371" i="3"/>
  <c r="B371" i="3" s="1"/>
  <c r="G371" i="3"/>
  <c r="I371" i="3"/>
  <c r="K371" i="3"/>
  <c r="D372" i="3"/>
  <c r="E372" i="3"/>
  <c r="B372" i="3" s="1"/>
  <c r="G372" i="3"/>
  <c r="I372" i="3"/>
  <c r="K372" i="3"/>
  <c r="D373" i="3"/>
  <c r="E373" i="3"/>
  <c r="B373" i="3" s="1"/>
  <c r="G373" i="3"/>
  <c r="I373" i="3"/>
  <c r="K373" i="3"/>
  <c r="D374" i="3"/>
  <c r="E374" i="3"/>
  <c r="B374" i="3" s="1"/>
  <c r="G374" i="3"/>
  <c r="I374" i="3"/>
  <c r="K374" i="3"/>
  <c r="D375" i="3"/>
  <c r="E375" i="3"/>
  <c r="B375" i="3" s="1"/>
  <c r="G375" i="3"/>
  <c r="I375" i="3"/>
  <c r="K375" i="3"/>
  <c r="D376" i="3"/>
  <c r="E376" i="3"/>
  <c r="B376" i="3" s="1"/>
  <c r="G376" i="3"/>
  <c r="I376" i="3"/>
  <c r="K376" i="3"/>
  <c r="D377" i="3"/>
  <c r="E377" i="3"/>
  <c r="B377" i="3" s="1"/>
  <c r="G377" i="3"/>
  <c r="I377" i="3"/>
  <c r="K377" i="3"/>
  <c r="D378" i="3"/>
  <c r="E378" i="3"/>
  <c r="B378" i="3" s="1"/>
  <c r="G378" i="3"/>
  <c r="I378" i="3"/>
  <c r="K378" i="3"/>
  <c r="D379" i="3"/>
  <c r="E379" i="3"/>
  <c r="B379" i="3" s="1"/>
  <c r="G379" i="3"/>
  <c r="I379" i="3"/>
  <c r="K379" i="3"/>
  <c r="D380" i="3"/>
  <c r="E380" i="3"/>
  <c r="B380" i="3" s="1"/>
  <c r="G380" i="3"/>
  <c r="I380" i="3"/>
  <c r="K380" i="3"/>
  <c r="D381" i="3"/>
  <c r="E381" i="3"/>
  <c r="B381" i="3" s="1"/>
  <c r="G381" i="3"/>
  <c r="I381" i="3"/>
  <c r="K381" i="3"/>
  <c r="D382" i="3"/>
  <c r="E382" i="3"/>
  <c r="B382" i="3" s="1"/>
  <c r="G382" i="3"/>
  <c r="I382" i="3"/>
  <c r="K382" i="3"/>
  <c r="D383" i="3"/>
  <c r="E383" i="3"/>
  <c r="B383" i="3" s="1"/>
  <c r="G383" i="3"/>
  <c r="I383" i="3"/>
  <c r="K383" i="3"/>
  <c r="D384" i="3"/>
  <c r="E384" i="3"/>
  <c r="B384" i="3" s="1"/>
  <c r="G384" i="3"/>
  <c r="I384" i="3"/>
  <c r="K384" i="3"/>
  <c r="D385" i="3"/>
  <c r="E385" i="3"/>
  <c r="B385" i="3" s="1"/>
  <c r="G385" i="3"/>
  <c r="I385" i="3"/>
  <c r="K385" i="3"/>
  <c r="D386" i="3"/>
  <c r="E386" i="3"/>
  <c r="B386" i="3" s="1"/>
  <c r="G386" i="3"/>
  <c r="I386" i="3"/>
  <c r="K386" i="3"/>
  <c r="D387" i="3"/>
  <c r="E387" i="3"/>
  <c r="B387" i="3" s="1"/>
  <c r="G387" i="3"/>
  <c r="I387" i="3"/>
  <c r="K387" i="3"/>
  <c r="D388" i="3"/>
  <c r="E388" i="3"/>
  <c r="B388" i="3" s="1"/>
  <c r="G388" i="3"/>
  <c r="I388" i="3"/>
  <c r="K388" i="3"/>
  <c r="D389" i="3"/>
  <c r="E389" i="3"/>
  <c r="B389" i="3" s="1"/>
  <c r="G389" i="3"/>
  <c r="I389" i="3"/>
  <c r="K389" i="3"/>
  <c r="D390" i="3"/>
  <c r="E390" i="3"/>
  <c r="B390" i="3" s="1"/>
  <c r="G390" i="3"/>
  <c r="I390" i="3"/>
  <c r="K390" i="3"/>
  <c r="D391" i="3"/>
  <c r="E391" i="3"/>
  <c r="B391" i="3" s="1"/>
  <c r="G391" i="3"/>
  <c r="I391" i="3"/>
  <c r="K391" i="3"/>
  <c r="D392" i="3"/>
  <c r="E392" i="3"/>
  <c r="B392" i="3" s="1"/>
  <c r="G392" i="3"/>
  <c r="I392" i="3"/>
  <c r="K392" i="3"/>
  <c r="D393" i="3"/>
  <c r="E393" i="3"/>
  <c r="B393" i="3" s="1"/>
  <c r="G393" i="3"/>
  <c r="I393" i="3"/>
  <c r="K393" i="3"/>
  <c r="D394" i="3"/>
  <c r="E394" i="3"/>
  <c r="B394" i="3" s="1"/>
  <c r="G394" i="3"/>
  <c r="I394" i="3"/>
  <c r="K394" i="3"/>
  <c r="D395" i="3"/>
  <c r="E395" i="3"/>
  <c r="B395" i="3" s="1"/>
  <c r="G395" i="3"/>
  <c r="I395" i="3"/>
  <c r="K395" i="3"/>
  <c r="D396" i="3"/>
  <c r="E396" i="3"/>
  <c r="B396" i="3" s="1"/>
  <c r="G396" i="3"/>
  <c r="I396" i="3"/>
  <c r="K396" i="3"/>
  <c r="D397" i="3"/>
  <c r="E397" i="3"/>
  <c r="B397" i="3" s="1"/>
  <c r="G397" i="3"/>
  <c r="I397" i="3"/>
  <c r="K397" i="3"/>
  <c r="D398" i="3"/>
  <c r="E398" i="3"/>
  <c r="B398" i="3" s="1"/>
  <c r="G398" i="3"/>
  <c r="I398" i="3"/>
  <c r="K398" i="3"/>
  <c r="D399" i="3"/>
  <c r="E399" i="3"/>
  <c r="B399" i="3" s="1"/>
  <c r="G399" i="3"/>
  <c r="I399" i="3"/>
  <c r="K399" i="3"/>
  <c r="D400" i="3"/>
  <c r="E400" i="3"/>
  <c r="B400" i="3" s="1"/>
  <c r="G400" i="3"/>
  <c r="I400" i="3"/>
  <c r="K400" i="3"/>
  <c r="D401" i="3"/>
  <c r="E401" i="3"/>
  <c r="B401" i="3" s="1"/>
  <c r="G401" i="3"/>
  <c r="I401" i="3"/>
  <c r="K401" i="3"/>
  <c r="D402" i="3"/>
  <c r="E402" i="3"/>
  <c r="B402" i="3" s="1"/>
  <c r="G402" i="3"/>
  <c r="I402" i="3"/>
  <c r="K402" i="3"/>
  <c r="D403" i="3"/>
  <c r="E403" i="3"/>
  <c r="B403" i="3" s="1"/>
  <c r="G403" i="3"/>
  <c r="I403" i="3"/>
  <c r="K403" i="3"/>
  <c r="D404" i="3"/>
  <c r="E404" i="3"/>
  <c r="B404" i="3" s="1"/>
  <c r="G404" i="3"/>
  <c r="I404" i="3"/>
  <c r="K404" i="3"/>
  <c r="D405" i="3"/>
  <c r="E405" i="3"/>
  <c r="B405" i="3" s="1"/>
  <c r="G405" i="3"/>
  <c r="I405" i="3"/>
  <c r="K405" i="3"/>
  <c r="D406" i="3"/>
  <c r="E406" i="3"/>
  <c r="B406" i="3" s="1"/>
  <c r="G406" i="3"/>
  <c r="I406" i="3"/>
  <c r="K406" i="3"/>
  <c r="D407" i="3"/>
  <c r="E407" i="3"/>
  <c r="B407" i="3" s="1"/>
  <c r="G407" i="3"/>
  <c r="I407" i="3"/>
  <c r="K407" i="3"/>
  <c r="D408" i="3"/>
  <c r="E408" i="3"/>
  <c r="B408" i="3" s="1"/>
  <c r="G408" i="3"/>
  <c r="I408" i="3"/>
  <c r="K408" i="3"/>
  <c r="D409" i="3"/>
  <c r="E409" i="3"/>
  <c r="B409" i="3" s="1"/>
  <c r="G409" i="3"/>
  <c r="I409" i="3"/>
  <c r="K409" i="3"/>
  <c r="D410" i="3"/>
  <c r="E410" i="3"/>
  <c r="B410" i="3" s="1"/>
  <c r="G410" i="3"/>
  <c r="I410" i="3"/>
  <c r="K410" i="3"/>
  <c r="D411" i="3"/>
  <c r="E411" i="3"/>
  <c r="B411" i="3" s="1"/>
  <c r="G411" i="3"/>
  <c r="I411" i="3"/>
  <c r="K411" i="3"/>
  <c r="D412" i="3"/>
  <c r="E412" i="3"/>
  <c r="B412" i="3" s="1"/>
  <c r="G412" i="3"/>
  <c r="I412" i="3"/>
  <c r="K412" i="3"/>
  <c r="D413" i="3"/>
  <c r="E413" i="3"/>
  <c r="B413" i="3" s="1"/>
  <c r="G413" i="3"/>
  <c r="I413" i="3"/>
  <c r="K413" i="3"/>
  <c r="D414" i="3"/>
  <c r="E414" i="3"/>
  <c r="B414" i="3" s="1"/>
  <c r="G414" i="3"/>
  <c r="I414" i="3"/>
  <c r="K414" i="3"/>
  <c r="D415" i="3"/>
  <c r="E415" i="3"/>
  <c r="B415" i="3" s="1"/>
  <c r="G415" i="3"/>
  <c r="I415" i="3"/>
  <c r="K415" i="3"/>
  <c r="D416" i="3"/>
  <c r="E416" i="3"/>
  <c r="B416" i="3" s="1"/>
  <c r="G416" i="3"/>
  <c r="I416" i="3"/>
  <c r="K416" i="3"/>
  <c r="D417" i="3"/>
  <c r="E417" i="3"/>
  <c r="B417" i="3" s="1"/>
  <c r="G417" i="3"/>
  <c r="I417" i="3"/>
  <c r="K417" i="3"/>
  <c r="D418" i="3"/>
  <c r="E418" i="3"/>
  <c r="B418" i="3" s="1"/>
  <c r="G418" i="3"/>
  <c r="I418" i="3"/>
  <c r="K418" i="3"/>
  <c r="D419" i="3"/>
  <c r="E419" i="3"/>
  <c r="B419" i="3" s="1"/>
  <c r="G419" i="3"/>
  <c r="I419" i="3"/>
  <c r="K419" i="3"/>
  <c r="D420" i="3"/>
  <c r="E420" i="3"/>
  <c r="B420" i="3" s="1"/>
  <c r="G420" i="3"/>
  <c r="I420" i="3"/>
  <c r="K420" i="3"/>
  <c r="D421" i="3"/>
  <c r="E421" i="3"/>
  <c r="B421" i="3" s="1"/>
  <c r="G421" i="3"/>
  <c r="I421" i="3"/>
  <c r="K421" i="3"/>
  <c r="D422" i="3"/>
  <c r="E422" i="3"/>
  <c r="B422" i="3" s="1"/>
  <c r="G422" i="3"/>
  <c r="I422" i="3"/>
  <c r="K422" i="3"/>
  <c r="D423" i="3"/>
  <c r="E423" i="3"/>
  <c r="B423" i="3" s="1"/>
  <c r="G423" i="3"/>
  <c r="I423" i="3"/>
  <c r="K423" i="3"/>
  <c r="D424" i="3"/>
  <c r="E424" i="3"/>
  <c r="B424" i="3" s="1"/>
  <c r="G424" i="3"/>
  <c r="I424" i="3"/>
  <c r="K424" i="3"/>
  <c r="D425" i="3"/>
  <c r="E425" i="3"/>
  <c r="B425" i="3" s="1"/>
  <c r="G425" i="3"/>
  <c r="I425" i="3"/>
  <c r="K425" i="3"/>
  <c r="D426" i="3"/>
  <c r="E426" i="3"/>
  <c r="B426" i="3" s="1"/>
  <c r="G426" i="3"/>
  <c r="I426" i="3"/>
  <c r="K426" i="3"/>
  <c r="D427" i="3"/>
  <c r="E427" i="3"/>
  <c r="B427" i="3" s="1"/>
  <c r="G427" i="3"/>
  <c r="I427" i="3"/>
  <c r="K427" i="3"/>
  <c r="D428" i="3"/>
  <c r="E428" i="3"/>
  <c r="B428" i="3" s="1"/>
  <c r="G428" i="3"/>
  <c r="I428" i="3"/>
  <c r="K428" i="3"/>
  <c r="D429" i="3"/>
  <c r="E429" i="3"/>
  <c r="B429" i="3" s="1"/>
  <c r="G429" i="3"/>
  <c r="I429" i="3"/>
  <c r="K429" i="3"/>
  <c r="D430" i="3"/>
  <c r="E430" i="3"/>
  <c r="B430" i="3" s="1"/>
  <c r="G430" i="3"/>
  <c r="I430" i="3"/>
  <c r="K430" i="3"/>
  <c r="D431" i="3"/>
  <c r="E431" i="3"/>
  <c r="B431" i="3" s="1"/>
  <c r="G431" i="3"/>
  <c r="I431" i="3"/>
  <c r="K431" i="3"/>
  <c r="D432" i="3"/>
  <c r="E432" i="3"/>
  <c r="B432" i="3" s="1"/>
  <c r="G432" i="3"/>
  <c r="I432" i="3"/>
  <c r="K432" i="3"/>
  <c r="D433" i="3"/>
  <c r="E433" i="3"/>
  <c r="B433" i="3" s="1"/>
  <c r="G433" i="3"/>
  <c r="I433" i="3"/>
  <c r="K433" i="3"/>
  <c r="D434" i="3"/>
  <c r="E434" i="3"/>
  <c r="B434" i="3" s="1"/>
  <c r="G434" i="3"/>
  <c r="I434" i="3"/>
  <c r="K434" i="3"/>
  <c r="D435" i="3"/>
  <c r="E435" i="3"/>
  <c r="B435" i="3" s="1"/>
  <c r="G435" i="3"/>
  <c r="I435" i="3"/>
  <c r="K435" i="3"/>
  <c r="D436" i="3"/>
  <c r="E436" i="3"/>
  <c r="B436" i="3" s="1"/>
  <c r="G436" i="3"/>
  <c r="I436" i="3"/>
  <c r="K436" i="3"/>
  <c r="D437" i="3"/>
  <c r="E437" i="3"/>
  <c r="B437" i="3" s="1"/>
  <c r="G437" i="3"/>
  <c r="I437" i="3"/>
  <c r="K437" i="3"/>
  <c r="D438" i="3"/>
  <c r="E438" i="3"/>
  <c r="B438" i="3" s="1"/>
  <c r="G438" i="3"/>
  <c r="I438" i="3"/>
  <c r="K438" i="3"/>
  <c r="D439" i="3"/>
  <c r="E439" i="3"/>
  <c r="B439" i="3" s="1"/>
  <c r="G439" i="3"/>
  <c r="I439" i="3"/>
  <c r="K439" i="3"/>
  <c r="D440" i="3"/>
  <c r="E440" i="3"/>
  <c r="B440" i="3" s="1"/>
  <c r="G440" i="3"/>
  <c r="I440" i="3"/>
  <c r="K440" i="3"/>
  <c r="D441" i="3"/>
  <c r="E441" i="3"/>
  <c r="B441" i="3" s="1"/>
  <c r="G441" i="3"/>
  <c r="I441" i="3"/>
  <c r="K441" i="3"/>
  <c r="D442" i="3"/>
  <c r="E442" i="3"/>
  <c r="B442" i="3" s="1"/>
  <c r="G442" i="3"/>
  <c r="I442" i="3"/>
  <c r="K442" i="3"/>
  <c r="D443" i="3"/>
  <c r="E443" i="3"/>
  <c r="B443" i="3" s="1"/>
  <c r="G443" i="3"/>
  <c r="I443" i="3"/>
  <c r="K443" i="3"/>
  <c r="D444" i="3"/>
  <c r="E444" i="3"/>
  <c r="B444" i="3" s="1"/>
  <c r="G444" i="3"/>
  <c r="I444" i="3"/>
  <c r="K444" i="3"/>
  <c r="D445" i="3"/>
  <c r="E445" i="3"/>
  <c r="B445" i="3" s="1"/>
  <c r="G445" i="3"/>
  <c r="I445" i="3"/>
  <c r="K445" i="3"/>
  <c r="D446" i="3"/>
  <c r="E446" i="3"/>
  <c r="B446" i="3" s="1"/>
  <c r="G446" i="3"/>
  <c r="I446" i="3"/>
  <c r="K446" i="3"/>
  <c r="D447" i="3"/>
  <c r="E447" i="3"/>
  <c r="B447" i="3" s="1"/>
  <c r="G447" i="3"/>
  <c r="I447" i="3"/>
  <c r="K447" i="3"/>
  <c r="D448" i="3"/>
  <c r="E448" i="3"/>
  <c r="B448" i="3" s="1"/>
  <c r="G448" i="3"/>
  <c r="I448" i="3"/>
  <c r="K448" i="3"/>
  <c r="D449" i="3"/>
  <c r="E449" i="3"/>
  <c r="B449" i="3" s="1"/>
  <c r="G449" i="3"/>
  <c r="I449" i="3"/>
  <c r="K449" i="3"/>
  <c r="D450" i="3"/>
  <c r="E450" i="3"/>
  <c r="B450" i="3" s="1"/>
  <c r="G450" i="3"/>
  <c r="I450" i="3"/>
  <c r="K450" i="3"/>
  <c r="D451" i="3"/>
  <c r="E451" i="3"/>
  <c r="B451" i="3" s="1"/>
  <c r="G451" i="3"/>
  <c r="I451" i="3"/>
  <c r="K451" i="3"/>
  <c r="D452" i="3"/>
  <c r="E452" i="3"/>
  <c r="B452" i="3" s="1"/>
  <c r="G452" i="3"/>
  <c r="I452" i="3"/>
  <c r="K452" i="3"/>
  <c r="D453" i="3"/>
  <c r="E453" i="3"/>
  <c r="B453" i="3" s="1"/>
  <c r="G453" i="3"/>
  <c r="I453" i="3"/>
  <c r="K453" i="3"/>
  <c r="D454" i="3"/>
  <c r="E454" i="3"/>
  <c r="B454" i="3" s="1"/>
  <c r="G454" i="3"/>
  <c r="I454" i="3"/>
  <c r="K454" i="3"/>
  <c r="D455" i="3"/>
  <c r="E455" i="3"/>
  <c r="B455" i="3" s="1"/>
  <c r="G455" i="3"/>
  <c r="I455" i="3"/>
  <c r="K455" i="3"/>
  <c r="D456" i="3"/>
  <c r="E456" i="3"/>
  <c r="B456" i="3" s="1"/>
  <c r="G456" i="3"/>
  <c r="I456" i="3"/>
  <c r="K456" i="3"/>
  <c r="D457" i="3"/>
  <c r="E457" i="3"/>
  <c r="B457" i="3" s="1"/>
  <c r="G457" i="3"/>
  <c r="I457" i="3"/>
  <c r="K457" i="3"/>
  <c r="D458" i="3"/>
  <c r="E458" i="3"/>
  <c r="B458" i="3" s="1"/>
  <c r="G458" i="3"/>
  <c r="I458" i="3"/>
  <c r="K458" i="3"/>
  <c r="D459" i="3"/>
  <c r="E459" i="3"/>
  <c r="B459" i="3" s="1"/>
  <c r="G459" i="3"/>
  <c r="I459" i="3"/>
  <c r="K459" i="3"/>
  <c r="D460" i="3"/>
  <c r="E460" i="3"/>
  <c r="B460" i="3" s="1"/>
  <c r="G460" i="3"/>
  <c r="I460" i="3"/>
  <c r="K460" i="3"/>
  <c r="D461" i="3"/>
  <c r="E461" i="3"/>
  <c r="B461" i="3" s="1"/>
  <c r="G461" i="3"/>
  <c r="I461" i="3"/>
  <c r="K461" i="3"/>
  <c r="D462" i="3"/>
  <c r="E462" i="3"/>
  <c r="B462" i="3" s="1"/>
  <c r="G462" i="3"/>
  <c r="I462" i="3"/>
  <c r="K462" i="3"/>
  <c r="D463" i="3"/>
  <c r="E463" i="3"/>
  <c r="B463" i="3" s="1"/>
  <c r="G463" i="3"/>
  <c r="I463" i="3"/>
  <c r="K463" i="3"/>
  <c r="D464" i="3"/>
  <c r="E464" i="3"/>
  <c r="B464" i="3" s="1"/>
  <c r="G464" i="3"/>
  <c r="I464" i="3"/>
  <c r="K464" i="3"/>
  <c r="D465" i="3"/>
  <c r="E465" i="3"/>
  <c r="B465" i="3" s="1"/>
  <c r="G465" i="3"/>
  <c r="I465" i="3"/>
  <c r="K465" i="3"/>
  <c r="D466" i="3"/>
  <c r="E466" i="3"/>
  <c r="B466" i="3" s="1"/>
  <c r="G466" i="3"/>
  <c r="I466" i="3"/>
  <c r="K466" i="3"/>
  <c r="D467" i="3"/>
  <c r="E467" i="3"/>
  <c r="B467" i="3" s="1"/>
  <c r="G467" i="3"/>
  <c r="I467" i="3"/>
  <c r="K467" i="3"/>
  <c r="D468" i="3"/>
  <c r="E468" i="3"/>
  <c r="B468" i="3" s="1"/>
  <c r="G468" i="3"/>
  <c r="I468" i="3"/>
  <c r="K468" i="3"/>
  <c r="D469" i="3"/>
  <c r="E469" i="3"/>
  <c r="B469" i="3" s="1"/>
  <c r="G469" i="3"/>
  <c r="I469" i="3"/>
  <c r="K469" i="3"/>
  <c r="D470" i="3"/>
  <c r="E470" i="3"/>
  <c r="B470" i="3" s="1"/>
  <c r="G470" i="3"/>
  <c r="I470" i="3"/>
  <c r="K470" i="3"/>
  <c r="D471" i="3"/>
  <c r="E471" i="3"/>
  <c r="B471" i="3" s="1"/>
  <c r="G471" i="3"/>
  <c r="I471" i="3"/>
  <c r="K471" i="3"/>
  <c r="D472" i="3"/>
  <c r="E472" i="3"/>
  <c r="B472" i="3" s="1"/>
  <c r="G472" i="3"/>
  <c r="I472" i="3"/>
  <c r="K472" i="3"/>
  <c r="D473" i="3"/>
  <c r="E473" i="3"/>
  <c r="B473" i="3" s="1"/>
  <c r="G473" i="3"/>
  <c r="I473" i="3"/>
  <c r="K473" i="3"/>
  <c r="D474" i="3"/>
  <c r="E474" i="3"/>
  <c r="B474" i="3" s="1"/>
  <c r="G474" i="3"/>
  <c r="I474" i="3"/>
  <c r="K474" i="3"/>
  <c r="D475" i="3"/>
  <c r="E475" i="3"/>
  <c r="B475" i="3" s="1"/>
  <c r="G475" i="3"/>
  <c r="I475" i="3"/>
  <c r="K475" i="3"/>
  <c r="D476" i="3"/>
  <c r="E476" i="3"/>
  <c r="B476" i="3" s="1"/>
  <c r="G476" i="3"/>
  <c r="I476" i="3"/>
  <c r="K476" i="3"/>
  <c r="D477" i="3"/>
  <c r="E477" i="3"/>
  <c r="B477" i="3" s="1"/>
  <c r="G477" i="3"/>
  <c r="I477" i="3"/>
  <c r="K477" i="3"/>
  <c r="D478" i="3"/>
  <c r="E478" i="3"/>
  <c r="B478" i="3" s="1"/>
  <c r="G478" i="3"/>
  <c r="I478" i="3"/>
  <c r="K478" i="3"/>
  <c r="D479" i="3"/>
  <c r="E479" i="3"/>
  <c r="B479" i="3" s="1"/>
  <c r="G479" i="3"/>
  <c r="I479" i="3"/>
  <c r="K479" i="3"/>
  <c r="D480" i="3"/>
  <c r="E480" i="3"/>
  <c r="B480" i="3" s="1"/>
  <c r="G480" i="3"/>
  <c r="I480" i="3"/>
  <c r="K480" i="3"/>
  <c r="D18" i="3" l="1"/>
  <c r="G18" i="3"/>
  <c r="I18" i="3"/>
  <c r="K18" i="3"/>
  <c r="D19" i="3"/>
  <c r="G19" i="3"/>
  <c r="I19" i="3"/>
  <c r="K19" i="3"/>
  <c r="D20" i="3"/>
  <c r="G20" i="3"/>
  <c r="I20" i="3"/>
  <c r="K20" i="3"/>
  <c r="D21" i="3"/>
  <c r="G21" i="3"/>
  <c r="I21" i="3"/>
  <c r="K21" i="3"/>
  <c r="D22" i="3"/>
  <c r="G22" i="3"/>
  <c r="I22" i="3"/>
  <c r="K22" i="3"/>
  <c r="D23" i="3"/>
  <c r="G23" i="3"/>
  <c r="I23" i="3"/>
  <c r="K23" i="3"/>
  <c r="D24" i="3"/>
  <c r="G24" i="3"/>
  <c r="I24" i="3"/>
  <c r="K24" i="3"/>
  <c r="D25" i="3"/>
  <c r="G25" i="3"/>
  <c r="I25" i="3"/>
  <c r="K25" i="3"/>
  <c r="D26" i="3"/>
  <c r="G26" i="3"/>
  <c r="I26" i="3"/>
  <c r="K26" i="3"/>
  <c r="D27" i="3"/>
  <c r="G27" i="3"/>
  <c r="I27" i="3"/>
  <c r="K27" i="3"/>
  <c r="D28" i="3"/>
  <c r="G28" i="3"/>
  <c r="I28" i="3"/>
  <c r="K28" i="3"/>
  <c r="D29" i="3"/>
  <c r="G29" i="3"/>
  <c r="I29" i="3"/>
  <c r="K29" i="3"/>
  <c r="D30" i="3"/>
  <c r="G30" i="3"/>
  <c r="I30" i="3"/>
  <c r="K30" i="3"/>
  <c r="D31" i="3"/>
  <c r="G31" i="3"/>
  <c r="I31" i="3"/>
  <c r="K31" i="3"/>
  <c r="D32" i="3"/>
  <c r="G32" i="3"/>
  <c r="I32" i="3"/>
  <c r="K32" i="3"/>
  <c r="D33" i="3"/>
  <c r="G33" i="3"/>
  <c r="I33" i="3"/>
  <c r="K33" i="3"/>
  <c r="D34" i="3"/>
  <c r="G34" i="3"/>
  <c r="I34" i="3"/>
  <c r="K34" i="3"/>
  <c r="D35" i="3"/>
  <c r="G35" i="3"/>
  <c r="I35" i="3"/>
  <c r="K35" i="3"/>
  <c r="D36" i="3"/>
  <c r="G36" i="3"/>
  <c r="I36" i="3"/>
  <c r="K36" i="3"/>
  <c r="D37" i="3"/>
  <c r="G37" i="3"/>
  <c r="I37" i="3"/>
  <c r="K37" i="3"/>
  <c r="D38" i="3"/>
  <c r="G38" i="3"/>
  <c r="I38" i="3"/>
  <c r="K38" i="3"/>
  <c r="D39" i="3"/>
  <c r="G39" i="3"/>
  <c r="I39" i="3"/>
  <c r="K39" i="3"/>
  <c r="D40" i="3"/>
  <c r="G40" i="3"/>
  <c r="I40" i="3"/>
  <c r="K40" i="3"/>
  <c r="D41" i="3"/>
  <c r="G41" i="3"/>
  <c r="I41" i="3"/>
  <c r="K41" i="3"/>
  <c r="D42" i="3"/>
  <c r="G42" i="3"/>
  <c r="I42" i="3"/>
  <c r="K42" i="3"/>
  <c r="D43" i="3"/>
  <c r="G43" i="3"/>
  <c r="I43" i="3"/>
  <c r="K43" i="3"/>
  <c r="D44" i="3"/>
  <c r="G44" i="3"/>
  <c r="I44" i="3"/>
  <c r="K44" i="3"/>
  <c r="D45" i="3"/>
  <c r="G45" i="3"/>
  <c r="I45" i="3"/>
  <c r="K45" i="3"/>
  <c r="D46" i="3"/>
  <c r="G46" i="3"/>
  <c r="I46" i="3"/>
  <c r="K46" i="3"/>
  <c r="D47" i="3"/>
  <c r="G47" i="3"/>
  <c r="I47" i="3"/>
  <c r="K47" i="3"/>
  <c r="D48" i="3"/>
  <c r="G48" i="3"/>
  <c r="I48" i="3"/>
  <c r="K48" i="3"/>
  <c r="D49" i="3"/>
  <c r="G49" i="3"/>
  <c r="I49" i="3"/>
  <c r="K49" i="3"/>
  <c r="D50" i="3"/>
  <c r="G50" i="3"/>
  <c r="I50" i="3"/>
  <c r="K50" i="3"/>
  <c r="D51" i="3"/>
  <c r="G51" i="3"/>
  <c r="I51" i="3"/>
  <c r="K51" i="3"/>
  <c r="D52" i="3"/>
  <c r="G52" i="3"/>
  <c r="I52" i="3"/>
  <c r="K52" i="3"/>
  <c r="D53" i="3"/>
  <c r="G53" i="3"/>
  <c r="I53" i="3"/>
  <c r="K53" i="3"/>
  <c r="D54" i="3"/>
  <c r="G54" i="3"/>
  <c r="I54" i="3"/>
  <c r="K54" i="3"/>
  <c r="D55" i="3"/>
  <c r="G55" i="3"/>
  <c r="I55" i="3"/>
  <c r="K55" i="3"/>
  <c r="D56" i="3"/>
  <c r="G56" i="3"/>
  <c r="I56" i="3"/>
  <c r="K56" i="3"/>
  <c r="D57" i="3"/>
  <c r="G57" i="3"/>
  <c r="I57" i="3"/>
  <c r="K57" i="3"/>
  <c r="D58" i="3"/>
  <c r="G58" i="3"/>
  <c r="I58" i="3"/>
  <c r="K58" i="3"/>
  <c r="D59" i="3"/>
  <c r="G59" i="3"/>
  <c r="I59" i="3"/>
  <c r="K59" i="3"/>
  <c r="D60" i="3"/>
  <c r="G60" i="3"/>
  <c r="I60" i="3"/>
  <c r="K60" i="3"/>
  <c r="D61" i="3"/>
  <c r="G61" i="3"/>
  <c r="I61" i="3"/>
  <c r="K61" i="3"/>
  <c r="D62" i="3"/>
  <c r="G62" i="3"/>
  <c r="I62" i="3"/>
  <c r="K62" i="3"/>
  <c r="D63" i="3"/>
  <c r="G63" i="3"/>
  <c r="I63" i="3"/>
  <c r="K63" i="3"/>
  <c r="D64" i="3"/>
  <c r="G64" i="3"/>
  <c r="I64" i="3"/>
  <c r="K64" i="3"/>
  <c r="D65" i="3"/>
  <c r="G65" i="3"/>
  <c r="I65" i="3"/>
  <c r="K65" i="3"/>
  <c r="D66" i="3"/>
  <c r="G66" i="3"/>
  <c r="I66" i="3"/>
  <c r="K66" i="3"/>
  <c r="D67" i="3"/>
  <c r="G67" i="3"/>
  <c r="I67" i="3"/>
  <c r="K67" i="3"/>
  <c r="D68" i="3"/>
  <c r="G68" i="3"/>
  <c r="I68" i="3"/>
  <c r="K68" i="3"/>
  <c r="D69" i="3"/>
  <c r="G69" i="3"/>
  <c r="I69" i="3"/>
  <c r="K69" i="3"/>
  <c r="D70" i="3"/>
  <c r="G70" i="3"/>
  <c r="I70" i="3"/>
  <c r="K70" i="3"/>
  <c r="D71" i="3"/>
  <c r="G71" i="3"/>
  <c r="I71" i="3"/>
  <c r="K71" i="3"/>
  <c r="D72" i="3"/>
  <c r="G72" i="3"/>
  <c r="I72" i="3"/>
  <c r="K72" i="3"/>
  <c r="D73" i="3"/>
  <c r="E73" i="3"/>
  <c r="B73" i="3" s="1"/>
  <c r="G73" i="3"/>
  <c r="I73" i="3"/>
  <c r="K73" i="3"/>
  <c r="D74" i="3"/>
  <c r="E74" i="3"/>
  <c r="B74" i="3" s="1"/>
  <c r="G74" i="3"/>
  <c r="I74" i="3"/>
  <c r="K74" i="3"/>
  <c r="D75" i="3"/>
  <c r="E75" i="3"/>
  <c r="B75" i="3" s="1"/>
  <c r="G75" i="3"/>
  <c r="I75" i="3"/>
  <c r="K75" i="3"/>
  <c r="D76" i="3"/>
  <c r="E76" i="3"/>
  <c r="B76" i="3" s="1"/>
  <c r="G76" i="3"/>
  <c r="I76" i="3"/>
  <c r="K76" i="3"/>
  <c r="D77" i="3"/>
  <c r="E77" i="3"/>
  <c r="B77" i="3" s="1"/>
  <c r="G77" i="3"/>
  <c r="I77" i="3"/>
  <c r="K77" i="3"/>
  <c r="D78" i="3"/>
  <c r="E78" i="3"/>
  <c r="B78" i="3" s="1"/>
  <c r="G78" i="3"/>
  <c r="I78" i="3"/>
  <c r="K78" i="3"/>
  <c r="D79" i="3"/>
  <c r="E79" i="3"/>
  <c r="B79" i="3" s="1"/>
  <c r="G79" i="3"/>
  <c r="I79" i="3"/>
  <c r="K79" i="3"/>
  <c r="D80" i="3"/>
  <c r="E80" i="3"/>
  <c r="B80" i="3" s="1"/>
  <c r="G80" i="3"/>
  <c r="I80" i="3"/>
  <c r="K80" i="3"/>
  <c r="D81" i="3"/>
  <c r="E81" i="3"/>
  <c r="B81" i="3" s="1"/>
  <c r="G81" i="3"/>
  <c r="I81" i="3"/>
  <c r="K81" i="3"/>
  <c r="D82" i="3"/>
  <c r="E82" i="3"/>
  <c r="B82" i="3" s="1"/>
  <c r="G82" i="3"/>
  <c r="I82" i="3"/>
  <c r="K82" i="3"/>
  <c r="D83" i="3"/>
  <c r="E83" i="3"/>
  <c r="B83" i="3" s="1"/>
  <c r="G83" i="3"/>
  <c r="I83" i="3"/>
  <c r="K83" i="3"/>
  <c r="D84" i="3"/>
  <c r="E84" i="3"/>
  <c r="B84" i="3" s="1"/>
  <c r="G84" i="3"/>
  <c r="I84" i="3"/>
  <c r="K84" i="3"/>
  <c r="D85" i="3"/>
  <c r="E85" i="3"/>
  <c r="B85" i="3" s="1"/>
  <c r="G85" i="3"/>
  <c r="I85" i="3"/>
  <c r="K85" i="3"/>
  <c r="D86" i="3"/>
  <c r="E86" i="3"/>
  <c r="B86" i="3" s="1"/>
  <c r="G86" i="3"/>
  <c r="I86" i="3"/>
  <c r="K86" i="3"/>
  <c r="D87" i="3"/>
  <c r="E87" i="3"/>
  <c r="B87" i="3" s="1"/>
  <c r="G87" i="3"/>
  <c r="I87" i="3"/>
  <c r="K87" i="3"/>
  <c r="D88" i="3"/>
  <c r="E88" i="3"/>
  <c r="B88" i="3" s="1"/>
  <c r="G88" i="3"/>
  <c r="I88" i="3"/>
  <c r="K88" i="3"/>
  <c r="D89" i="3"/>
  <c r="E89" i="3"/>
  <c r="B89" i="3" s="1"/>
  <c r="G89" i="3"/>
  <c r="I89" i="3"/>
  <c r="K89" i="3"/>
  <c r="D90" i="3"/>
  <c r="E90" i="3"/>
  <c r="B90" i="3" s="1"/>
  <c r="G90" i="3"/>
  <c r="I90" i="3"/>
  <c r="K90" i="3"/>
  <c r="D91" i="3"/>
  <c r="E91" i="3"/>
  <c r="B91" i="3" s="1"/>
  <c r="G91" i="3"/>
  <c r="I91" i="3"/>
  <c r="K91" i="3"/>
  <c r="D92" i="3"/>
  <c r="E92" i="3"/>
  <c r="B92" i="3" s="1"/>
  <c r="G92" i="3"/>
  <c r="I92" i="3"/>
  <c r="K92" i="3"/>
  <c r="D93" i="3"/>
  <c r="E93" i="3"/>
  <c r="B93" i="3" s="1"/>
  <c r="G93" i="3"/>
  <c r="I93" i="3"/>
  <c r="K93" i="3"/>
  <c r="D94" i="3"/>
  <c r="E94" i="3"/>
  <c r="B94" i="3" s="1"/>
  <c r="G94" i="3"/>
  <c r="I94" i="3"/>
  <c r="K94" i="3"/>
  <c r="D95" i="3"/>
  <c r="E95" i="3"/>
  <c r="B95" i="3" s="1"/>
  <c r="G95" i="3"/>
  <c r="I95" i="3"/>
  <c r="K95" i="3"/>
  <c r="D96" i="3"/>
  <c r="E96" i="3"/>
  <c r="B96" i="3" s="1"/>
  <c r="G96" i="3"/>
  <c r="I96" i="3"/>
  <c r="K96" i="3"/>
  <c r="D97" i="3"/>
  <c r="E97" i="3"/>
  <c r="B97" i="3" s="1"/>
  <c r="G97" i="3"/>
  <c r="I97" i="3"/>
  <c r="K97" i="3"/>
  <c r="D98" i="3"/>
  <c r="E98" i="3"/>
  <c r="B98" i="3" s="1"/>
  <c r="G98" i="3"/>
  <c r="I98" i="3"/>
  <c r="K98" i="3"/>
  <c r="D99" i="3"/>
  <c r="E99" i="3"/>
  <c r="B99" i="3" s="1"/>
  <c r="G99" i="3"/>
  <c r="I99" i="3"/>
  <c r="K99" i="3"/>
  <c r="D100" i="3"/>
  <c r="E100" i="3"/>
  <c r="B100" i="3" s="1"/>
  <c r="G100" i="3"/>
  <c r="I100" i="3"/>
  <c r="K100" i="3"/>
  <c r="D101" i="3"/>
  <c r="E101" i="3"/>
  <c r="B101" i="3" s="1"/>
  <c r="G101" i="3"/>
  <c r="I101" i="3"/>
  <c r="K101" i="3"/>
  <c r="D102" i="3"/>
  <c r="E102" i="3"/>
  <c r="B102" i="3" s="1"/>
  <c r="G102" i="3"/>
  <c r="I102" i="3"/>
  <c r="K102" i="3"/>
  <c r="D103" i="3"/>
  <c r="E103" i="3"/>
  <c r="B103" i="3" s="1"/>
  <c r="G103" i="3"/>
  <c r="I103" i="3"/>
  <c r="K103" i="3"/>
  <c r="D104" i="3"/>
  <c r="E104" i="3"/>
  <c r="B104" i="3" s="1"/>
  <c r="G104" i="3"/>
  <c r="I104" i="3"/>
  <c r="K104" i="3"/>
  <c r="D105" i="3"/>
  <c r="E105" i="3"/>
  <c r="B105" i="3" s="1"/>
  <c r="G105" i="3"/>
  <c r="I105" i="3"/>
  <c r="K105" i="3"/>
  <c r="D106" i="3"/>
  <c r="E106" i="3"/>
  <c r="B106" i="3" s="1"/>
  <c r="G106" i="3"/>
  <c r="I106" i="3"/>
  <c r="K106" i="3"/>
  <c r="D107" i="3"/>
  <c r="E107" i="3"/>
  <c r="B107" i="3" s="1"/>
  <c r="G107" i="3"/>
  <c r="I107" i="3"/>
  <c r="K107" i="3"/>
  <c r="D108" i="3"/>
  <c r="E108" i="3"/>
  <c r="B108" i="3" s="1"/>
  <c r="G108" i="3"/>
  <c r="I108" i="3"/>
  <c r="K108" i="3"/>
  <c r="D109" i="3"/>
  <c r="E109" i="3"/>
  <c r="B109" i="3" s="1"/>
  <c r="G109" i="3"/>
  <c r="I109" i="3"/>
  <c r="K109" i="3"/>
  <c r="D110" i="3"/>
  <c r="E110" i="3"/>
  <c r="B110" i="3" s="1"/>
  <c r="G110" i="3"/>
  <c r="I110" i="3"/>
  <c r="K110" i="3"/>
  <c r="D111" i="3"/>
  <c r="E111" i="3"/>
  <c r="B111" i="3" s="1"/>
  <c r="G111" i="3"/>
  <c r="I111" i="3"/>
  <c r="K111" i="3"/>
  <c r="D112" i="3"/>
  <c r="E112" i="3"/>
  <c r="B112" i="3" s="1"/>
  <c r="G112" i="3"/>
  <c r="I112" i="3"/>
  <c r="K112" i="3"/>
  <c r="D113" i="3"/>
  <c r="E113" i="3"/>
  <c r="B113" i="3" s="1"/>
  <c r="G113" i="3"/>
  <c r="I113" i="3"/>
  <c r="K113" i="3"/>
  <c r="D114" i="3"/>
  <c r="E114" i="3"/>
  <c r="B114" i="3" s="1"/>
  <c r="G114" i="3"/>
  <c r="I114" i="3"/>
  <c r="K114" i="3"/>
  <c r="D115" i="3"/>
  <c r="E115" i="3"/>
  <c r="B115" i="3" s="1"/>
  <c r="G115" i="3"/>
  <c r="I115" i="3"/>
  <c r="K115" i="3"/>
  <c r="D116" i="3"/>
  <c r="E116" i="3"/>
  <c r="B116" i="3" s="1"/>
  <c r="G116" i="3"/>
  <c r="I116" i="3"/>
  <c r="K116" i="3"/>
  <c r="D117" i="3"/>
  <c r="E117" i="3"/>
  <c r="B117" i="3" s="1"/>
  <c r="G117" i="3"/>
  <c r="I117" i="3"/>
  <c r="K117" i="3"/>
  <c r="D118" i="3"/>
  <c r="E118" i="3"/>
  <c r="B118" i="3" s="1"/>
  <c r="G118" i="3"/>
  <c r="I118" i="3"/>
  <c r="K118" i="3"/>
  <c r="D119" i="3"/>
  <c r="E119" i="3"/>
  <c r="B119" i="3" s="1"/>
  <c r="G119" i="3"/>
  <c r="I119" i="3"/>
  <c r="K119" i="3"/>
  <c r="D120" i="3"/>
  <c r="E120" i="3"/>
  <c r="B120" i="3" s="1"/>
  <c r="G120" i="3"/>
  <c r="I120" i="3"/>
  <c r="K120" i="3"/>
  <c r="D121" i="3"/>
  <c r="E121" i="3"/>
  <c r="B121" i="3" s="1"/>
  <c r="G121" i="3"/>
  <c r="I121" i="3"/>
  <c r="K121" i="3"/>
  <c r="D122" i="3"/>
  <c r="E122" i="3"/>
  <c r="B122" i="3" s="1"/>
  <c r="G122" i="3"/>
  <c r="I122" i="3"/>
  <c r="K122" i="3"/>
  <c r="D123" i="3"/>
  <c r="E123" i="3"/>
  <c r="B123" i="3" s="1"/>
  <c r="G123" i="3"/>
  <c r="I123" i="3"/>
  <c r="K123" i="3"/>
  <c r="D124" i="3"/>
  <c r="E124" i="3"/>
  <c r="B124" i="3" s="1"/>
  <c r="G124" i="3"/>
  <c r="I124" i="3"/>
  <c r="K124" i="3"/>
  <c r="D125" i="3"/>
  <c r="E125" i="3"/>
  <c r="B125" i="3" s="1"/>
  <c r="G125" i="3"/>
  <c r="I125" i="3"/>
  <c r="K125" i="3"/>
  <c r="D126" i="3"/>
  <c r="E126" i="3"/>
  <c r="B126" i="3" s="1"/>
  <c r="G126" i="3"/>
  <c r="I126" i="3"/>
  <c r="K126" i="3"/>
  <c r="D127" i="3"/>
  <c r="E127" i="3"/>
  <c r="B127" i="3" s="1"/>
  <c r="G127" i="3"/>
  <c r="I127" i="3"/>
  <c r="K127" i="3"/>
  <c r="D128" i="3"/>
  <c r="E128" i="3"/>
  <c r="B128" i="3" s="1"/>
  <c r="G128" i="3"/>
  <c r="I128" i="3"/>
  <c r="K128" i="3"/>
  <c r="D129" i="3"/>
  <c r="E129" i="3"/>
  <c r="B129" i="3" s="1"/>
  <c r="G129" i="3"/>
  <c r="I129" i="3"/>
  <c r="K129" i="3"/>
  <c r="D130" i="3"/>
  <c r="E130" i="3"/>
  <c r="B130" i="3" s="1"/>
  <c r="G130" i="3"/>
  <c r="I130" i="3"/>
  <c r="K130" i="3"/>
  <c r="D131" i="3"/>
  <c r="E131" i="3"/>
  <c r="B131" i="3" s="1"/>
  <c r="G131" i="3"/>
  <c r="I131" i="3"/>
  <c r="K131" i="3"/>
  <c r="D132" i="3"/>
  <c r="E132" i="3"/>
  <c r="B132" i="3" s="1"/>
  <c r="G132" i="3"/>
  <c r="I132" i="3"/>
  <c r="K132" i="3"/>
  <c r="D133" i="3"/>
  <c r="E133" i="3"/>
  <c r="B133" i="3" s="1"/>
  <c r="G133" i="3"/>
  <c r="I133" i="3"/>
  <c r="K133" i="3"/>
  <c r="D134" i="3"/>
  <c r="E134" i="3"/>
  <c r="B134" i="3" s="1"/>
  <c r="G134" i="3"/>
  <c r="I134" i="3"/>
  <c r="K134" i="3"/>
  <c r="D135" i="3"/>
  <c r="E135" i="3"/>
  <c r="B135" i="3" s="1"/>
  <c r="G135" i="3"/>
  <c r="I135" i="3"/>
  <c r="K135" i="3"/>
  <c r="D136" i="3"/>
  <c r="E136" i="3"/>
  <c r="B136" i="3" s="1"/>
  <c r="G136" i="3"/>
  <c r="I136" i="3"/>
  <c r="K136" i="3"/>
  <c r="D137" i="3"/>
  <c r="E137" i="3"/>
  <c r="B137" i="3" s="1"/>
  <c r="G137" i="3"/>
  <c r="I137" i="3"/>
  <c r="K137" i="3"/>
  <c r="D138" i="3"/>
  <c r="E138" i="3"/>
  <c r="B138" i="3" s="1"/>
  <c r="G138" i="3"/>
  <c r="I138" i="3"/>
  <c r="K138" i="3"/>
  <c r="D139" i="3"/>
  <c r="E139" i="3"/>
  <c r="B139" i="3" s="1"/>
  <c r="G139" i="3"/>
  <c r="I139" i="3"/>
  <c r="K139" i="3"/>
  <c r="D140" i="3"/>
  <c r="E140" i="3"/>
  <c r="B140" i="3" s="1"/>
  <c r="G140" i="3"/>
  <c r="I140" i="3"/>
  <c r="K140" i="3"/>
  <c r="D141" i="3"/>
  <c r="E141" i="3"/>
  <c r="B141" i="3" s="1"/>
  <c r="G141" i="3"/>
  <c r="I141" i="3"/>
  <c r="K141" i="3"/>
  <c r="D142" i="3"/>
  <c r="E142" i="3"/>
  <c r="B142" i="3" s="1"/>
  <c r="G142" i="3"/>
  <c r="I142" i="3"/>
  <c r="K142" i="3"/>
  <c r="D143" i="3"/>
  <c r="E143" i="3"/>
  <c r="B143" i="3" s="1"/>
  <c r="G143" i="3"/>
  <c r="I143" i="3"/>
  <c r="K143" i="3"/>
  <c r="D144" i="3"/>
  <c r="E144" i="3"/>
  <c r="B144" i="3" s="1"/>
  <c r="G144" i="3"/>
  <c r="I144" i="3"/>
  <c r="K144" i="3"/>
  <c r="D145" i="3"/>
  <c r="E145" i="3"/>
  <c r="B145" i="3" s="1"/>
  <c r="G145" i="3"/>
  <c r="I145" i="3"/>
  <c r="K145" i="3"/>
  <c r="D146" i="3"/>
  <c r="E146" i="3"/>
  <c r="B146" i="3" s="1"/>
  <c r="G146" i="3"/>
  <c r="I146" i="3"/>
  <c r="K146" i="3"/>
  <c r="D147" i="3"/>
  <c r="E147" i="3"/>
  <c r="B147" i="3" s="1"/>
  <c r="G147" i="3"/>
  <c r="I147" i="3"/>
  <c r="K147" i="3"/>
  <c r="D148" i="3"/>
  <c r="E148" i="3"/>
  <c r="B148" i="3" s="1"/>
  <c r="G148" i="3"/>
  <c r="I148" i="3"/>
  <c r="K148" i="3"/>
  <c r="D149" i="3"/>
  <c r="E149" i="3"/>
  <c r="B149" i="3" s="1"/>
  <c r="G149" i="3"/>
  <c r="I149" i="3"/>
  <c r="K149" i="3"/>
  <c r="D150" i="3"/>
  <c r="E150" i="3"/>
  <c r="B150" i="3" s="1"/>
  <c r="G150" i="3"/>
  <c r="I150" i="3"/>
  <c r="K150" i="3"/>
  <c r="D151" i="3"/>
  <c r="E151" i="3"/>
  <c r="B151" i="3" s="1"/>
  <c r="G151" i="3"/>
  <c r="I151" i="3"/>
  <c r="K151" i="3"/>
  <c r="D152" i="3"/>
  <c r="E152" i="3"/>
  <c r="B152" i="3" s="1"/>
  <c r="G152" i="3"/>
  <c r="I152" i="3"/>
  <c r="K152" i="3"/>
  <c r="D153" i="3"/>
  <c r="E153" i="3"/>
  <c r="B153" i="3" s="1"/>
  <c r="G153" i="3"/>
  <c r="I153" i="3"/>
  <c r="K153" i="3"/>
  <c r="D154" i="3"/>
  <c r="E154" i="3"/>
  <c r="B154" i="3" s="1"/>
  <c r="G154" i="3"/>
  <c r="I154" i="3"/>
  <c r="K154" i="3"/>
  <c r="D155" i="3"/>
  <c r="E155" i="3"/>
  <c r="B155" i="3" s="1"/>
  <c r="G155" i="3"/>
  <c r="I155" i="3"/>
  <c r="K155" i="3"/>
  <c r="D156" i="3"/>
  <c r="E156" i="3"/>
  <c r="B156" i="3" s="1"/>
  <c r="G156" i="3"/>
  <c r="I156" i="3"/>
  <c r="K156" i="3"/>
  <c r="D157" i="3"/>
  <c r="E157" i="3"/>
  <c r="B157" i="3" s="1"/>
  <c r="G157" i="3"/>
  <c r="I157" i="3"/>
  <c r="K157" i="3"/>
  <c r="D158" i="3"/>
  <c r="E158" i="3"/>
  <c r="B158" i="3" s="1"/>
  <c r="G158" i="3"/>
  <c r="I158" i="3"/>
  <c r="K158" i="3"/>
  <c r="D159" i="3"/>
  <c r="E159" i="3"/>
  <c r="B159" i="3" s="1"/>
  <c r="G159" i="3"/>
  <c r="I159" i="3"/>
  <c r="K159" i="3"/>
  <c r="D160" i="3"/>
  <c r="E160" i="3"/>
  <c r="B160" i="3" s="1"/>
  <c r="G160" i="3"/>
  <c r="I160" i="3"/>
  <c r="K160" i="3"/>
  <c r="D161" i="3"/>
  <c r="E161" i="3"/>
  <c r="B161" i="3" s="1"/>
  <c r="G161" i="3"/>
  <c r="I161" i="3"/>
  <c r="K161" i="3"/>
  <c r="D162" i="3"/>
  <c r="E162" i="3"/>
  <c r="B162" i="3" s="1"/>
  <c r="G162" i="3"/>
  <c r="I162" i="3"/>
  <c r="K162" i="3"/>
  <c r="D163" i="3"/>
  <c r="E163" i="3"/>
  <c r="B163" i="3" s="1"/>
  <c r="G163" i="3"/>
  <c r="I163" i="3"/>
  <c r="K163" i="3"/>
  <c r="D164" i="3"/>
  <c r="E164" i="3"/>
  <c r="B164" i="3" s="1"/>
  <c r="G164" i="3"/>
  <c r="I164" i="3"/>
  <c r="K164" i="3"/>
  <c r="D165" i="3"/>
  <c r="E165" i="3"/>
  <c r="B165" i="3" s="1"/>
  <c r="G165" i="3"/>
  <c r="I165" i="3"/>
  <c r="K165" i="3"/>
  <c r="D166" i="3"/>
  <c r="E166" i="3"/>
  <c r="B166" i="3" s="1"/>
  <c r="G166" i="3"/>
  <c r="I166" i="3"/>
  <c r="K166" i="3"/>
  <c r="D167" i="3"/>
  <c r="E167" i="3"/>
  <c r="B167" i="3" s="1"/>
  <c r="G167" i="3"/>
  <c r="I167" i="3"/>
  <c r="K167" i="3"/>
  <c r="D168" i="3"/>
  <c r="E168" i="3"/>
  <c r="B168" i="3" s="1"/>
  <c r="G168" i="3"/>
  <c r="I168" i="3"/>
  <c r="K168" i="3"/>
  <c r="D169" i="3"/>
  <c r="E169" i="3"/>
  <c r="B169" i="3" s="1"/>
  <c r="G169" i="3"/>
  <c r="I169" i="3"/>
  <c r="K169" i="3"/>
  <c r="D170" i="3"/>
  <c r="E170" i="3"/>
  <c r="B170" i="3" s="1"/>
  <c r="G170" i="3"/>
  <c r="I170" i="3"/>
  <c r="K170" i="3"/>
  <c r="D171" i="3"/>
  <c r="E171" i="3"/>
  <c r="B171" i="3" s="1"/>
  <c r="G171" i="3"/>
  <c r="I171" i="3"/>
  <c r="K171" i="3"/>
  <c r="D172" i="3"/>
  <c r="E172" i="3"/>
  <c r="B172" i="3" s="1"/>
  <c r="G172" i="3"/>
  <c r="I172" i="3"/>
  <c r="K172" i="3"/>
  <c r="D173" i="3"/>
  <c r="E173" i="3"/>
  <c r="B173" i="3" s="1"/>
  <c r="G173" i="3"/>
  <c r="I173" i="3"/>
  <c r="K173" i="3"/>
  <c r="D174" i="3"/>
  <c r="E174" i="3"/>
  <c r="B174" i="3" s="1"/>
  <c r="G174" i="3"/>
  <c r="I174" i="3"/>
  <c r="K174" i="3"/>
  <c r="D175" i="3"/>
  <c r="E175" i="3"/>
  <c r="B175" i="3" s="1"/>
  <c r="G175" i="3"/>
  <c r="I175" i="3"/>
  <c r="K175" i="3"/>
  <c r="D176" i="3"/>
  <c r="E176" i="3"/>
  <c r="B176" i="3" s="1"/>
  <c r="G176" i="3"/>
  <c r="I176" i="3"/>
  <c r="K176" i="3"/>
  <c r="D177" i="3"/>
  <c r="E177" i="3"/>
  <c r="B177" i="3" s="1"/>
  <c r="G177" i="3"/>
  <c r="I177" i="3"/>
  <c r="K177" i="3"/>
  <c r="D178" i="3"/>
  <c r="E178" i="3"/>
  <c r="B178" i="3" s="1"/>
  <c r="G178" i="3"/>
  <c r="I178" i="3"/>
  <c r="K178" i="3"/>
  <c r="D179" i="3"/>
  <c r="E179" i="3"/>
  <c r="B179" i="3" s="1"/>
  <c r="G179" i="3"/>
  <c r="I179" i="3"/>
  <c r="K179" i="3"/>
  <c r="D180" i="3"/>
  <c r="E180" i="3"/>
  <c r="B180" i="3" s="1"/>
  <c r="G180" i="3"/>
  <c r="I180" i="3"/>
  <c r="K180" i="3"/>
  <c r="D181" i="3"/>
  <c r="E181" i="3"/>
  <c r="B181" i="3" s="1"/>
  <c r="G181" i="3"/>
  <c r="I181" i="3"/>
  <c r="K181" i="3"/>
  <c r="D182" i="3"/>
  <c r="E182" i="3"/>
  <c r="B182" i="3" s="1"/>
  <c r="G182" i="3"/>
  <c r="I182" i="3"/>
  <c r="K182" i="3"/>
  <c r="D183" i="3"/>
  <c r="E183" i="3"/>
  <c r="B183" i="3" s="1"/>
  <c r="G183" i="3"/>
  <c r="I183" i="3"/>
  <c r="K183" i="3"/>
  <c r="D184" i="3"/>
  <c r="E184" i="3"/>
  <c r="B184" i="3" s="1"/>
  <c r="G184" i="3"/>
  <c r="I184" i="3"/>
  <c r="K184" i="3"/>
  <c r="D185" i="3"/>
  <c r="E185" i="3"/>
  <c r="B185" i="3" s="1"/>
  <c r="G185" i="3"/>
  <c r="I185" i="3"/>
  <c r="K185" i="3"/>
  <c r="D186" i="3"/>
  <c r="E186" i="3"/>
  <c r="B186" i="3" s="1"/>
  <c r="G186" i="3"/>
  <c r="I186" i="3"/>
  <c r="K186" i="3"/>
  <c r="D187" i="3"/>
  <c r="E187" i="3"/>
  <c r="B187" i="3" s="1"/>
  <c r="G187" i="3"/>
  <c r="I187" i="3"/>
  <c r="K187" i="3"/>
  <c r="D188" i="3"/>
  <c r="E188" i="3"/>
  <c r="B188" i="3" s="1"/>
  <c r="G188" i="3"/>
  <c r="I188" i="3"/>
  <c r="K188" i="3"/>
  <c r="D189" i="3"/>
  <c r="E189" i="3"/>
  <c r="B189" i="3" s="1"/>
  <c r="G189" i="3"/>
  <c r="I189" i="3"/>
  <c r="K189" i="3"/>
  <c r="D190" i="3"/>
  <c r="E190" i="3"/>
  <c r="B190" i="3" s="1"/>
  <c r="G190" i="3"/>
  <c r="I190" i="3"/>
  <c r="K190" i="3"/>
  <c r="D191" i="3"/>
  <c r="E191" i="3"/>
  <c r="B191" i="3" s="1"/>
  <c r="G191" i="3"/>
  <c r="I191" i="3"/>
  <c r="K191" i="3"/>
  <c r="D192" i="3"/>
  <c r="E192" i="3"/>
  <c r="B192" i="3" s="1"/>
  <c r="G192" i="3"/>
  <c r="I192" i="3"/>
  <c r="K192" i="3"/>
  <c r="D193" i="3"/>
  <c r="E193" i="3"/>
  <c r="B193" i="3" s="1"/>
  <c r="G193" i="3"/>
  <c r="I193" i="3"/>
  <c r="K193" i="3"/>
  <c r="D194" i="3"/>
  <c r="E194" i="3"/>
  <c r="B194" i="3" s="1"/>
  <c r="G194" i="3"/>
  <c r="I194" i="3"/>
  <c r="K194" i="3"/>
  <c r="D195" i="3"/>
  <c r="E195" i="3"/>
  <c r="B195" i="3" s="1"/>
  <c r="G195" i="3"/>
  <c r="I195" i="3"/>
  <c r="K195" i="3"/>
  <c r="D196" i="3"/>
  <c r="E196" i="3"/>
  <c r="B196" i="3" s="1"/>
  <c r="G196" i="3"/>
  <c r="I196" i="3"/>
  <c r="K196" i="3"/>
  <c r="D197" i="3"/>
  <c r="E197" i="3"/>
  <c r="B197" i="3" s="1"/>
  <c r="G197" i="3"/>
  <c r="I197" i="3"/>
  <c r="K197" i="3"/>
  <c r="D198" i="3"/>
  <c r="E198" i="3"/>
  <c r="B198" i="3" s="1"/>
  <c r="G198" i="3"/>
  <c r="I198" i="3"/>
  <c r="K198" i="3"/>
  <c r="D199" i="3"/>
  <c r="E199" i="3"/>
  <c r="B199" i="3" s="1"/>
  <c r="G199" i="3"/>
  <c r="I199" i="3"/>
  <c r="K199" i="3"/>
  <c r="D200" i="3"/>
  <c r="E200" i="3"/>
  <c r="B200" i="3" s="1"/>
  <c r="G200" i="3"/>
  <c r="I200" i="3"/>
  <c r="K200" i="3"/>
  <c r="D201" i="3"/>
  <c r="E201" i="3"/>
  <c r="B201" i="3" s="1"/>
  <c r="G201" i="3"/>
  <c r="I201" i="3"/>
  <c r="K201" i="3"/>
  <c r="D202" i="3"/>
  <c r="E202" i="3"/>
  <c r="B202" i="3" s="1"/>
  <c r="G202" i="3"/>
  <c r="I202" i="3"/>
  <c r="K202" i="3"/>
  <c r="D203" i="3"/>
  <c r="E203" i="3"/>
  <c r="B203" i="3" s="1"/>
  <c r="G203" i="3"/>
  <c r="I203" i="3"/>
  <c r="K203" i="3"/>
  <c r="D204" i="3"/>
  <c r="E204" i="3"/>
  <c r="B204" i="3" s="1"/>
  <c r="G204" i="3"/>
  <c r="I204" i="3"/>
  <c r="K204" i="3"/>
  <c r="D205" i="3"/>
  <c r="E205" i="3"/>
  <c r="B205" i="3" s="1"/>
  <c r="G205" i="3"/>
  <c r="I205" i="3"/>
  <c r="K205" i="3"/>
  <c r="D206" i="3"/>
  <c r="E206" i="3"/>
  <c r="B206" i="3" s="1"/>
  <c r="G206" i="3"/>
  <c r="I206" i="3"/>
  <c r="K206" i="3"/>
  <c r="D207" i="3"/>
  <c r="E207" i="3"/>
  <c r="B207" i="3" s="1"/>
  <c r="G207" i="3"/>
  <c r="I207" i="3"/>
  <c r="K207" i="3"/>
  <c r="D208" i="3"/>
  <c r="E208" i="3"/>
  <c r="B208" i="3" s="1"/>
  <c r="G208" i="3"/>
  <c r="I208" i="3"/>
  <c r="K208" i="3"/>
  <c r="D209" i="3"/>
  <c r="E209" i="3"/>
  <c r="B209" i="3" s="1"/>
  <c r="G209" i="3"/>
  <c r="I209" i="3"/>
  <c r="K209" i="3"/>
  <c r="D210" i="3"/>
  <c r="E210" i="3"/>
  <c r="B210" i="3" s="1"/>
  <c r="G210" i="3"/>
  <c r="I210" i="3"/>
  <c r="K210" i="3"/>
  <c r="D211" i="3"/>
  <c r="E211" i="3"/>
  <c r="B211" i="3" s="1"/>
  <c r="G211" i="3"/>
  <c r="I211" i="3"/>
  <c r="K211" i="3"/>
  <c r="D212" i="3"/>
  <c r="E212" i="3"/>
  <c r="B212" i="3" s="1"/>
  <c r="G212" i="3"/>
  <c r="I212" i="3"/>
  <c r="K212" i="3"/>
  <c r="D213" i="3"/>
  <c r="E213" i="3"/>
  <c r="B213" i="3" s="1"/>
  <c r="G213" i="3"/>
  <c r="I213" i="3"/>
  <c r="K213" i="3"/>
  <c r="D214" i="3"/>
  <c r="E214" i="3"/>
  <c r="B214" i="3" s="1"/>
  <c r="G214" i="3"/>
  <c r="I214" i="3"/>
  <c r="K214" i="3"/>
  <c r="D215" i="3"/>
  <c r="E215" i="3"/>
  <c r="B215" i="3" s="1"/>
  <c r="G215" i="3"/>
  <c r="I215" i="3"/>
  <c r="K215" i="3"/>
  <c r="D216" i="3"/>
  <c r="E216" i="3"/>
  <c r="B216" i="3" s="1"/>
  <c r="G216" i="3"/>
  <c r="I216" i="3"/>
  <c r="K216" i="3"/>
  <c r="D217" i="3"/>
  <c r="E217" i="3"/>
  <c r="B217" i="3" s="1"/>
  <c r="G217" i="3"/>
  <c r="I217" i="3"/>
  <c r="K217" i="3"/>
  <c r="D218" i="3"/>
  <c r="E218" i="3"/>
  <c r="B218" i="3" s="1"/>
  <c r="G218" i="3"/>
  <c r="I218" i="3"/>
  <c r="K218" i="3"/>
  <c r="D219" i="3"/>
  <c r="E219" i="3"/>
  <c r="B219" i="3" s="1"/>
  <c r="G219" i="3"/>
  <c r="I219" i="3"/>
  <c r="K219" i="3"/>
  <c r="D220" i="3"/>
  <c r="E220" i="3"/>
  <c r="B220" i="3" s="1"/>
  <c r="G220" i="3"/>
  <c r="I220" i="3"/>
  <c r="K220" i="3"/>
  <c r="D221" i="3"/>
  <c r="E221" i="3"/>
  <c r="B221" i="3" s="1"/>
  <c r="G221" i="3"/>
  <c r="I221" i="3"/>
  <c r="K221" i="3"/>
  <c r="D222" i="3"/>
  <c r="E222" i="3"/>
  <c r="B222" i="3" s="1"/>
  <c r="G222" i="3"/>
  <c r="I222" i="3"/>
  <c r="K222" i="3"/>
  <c r="D223" i="3"/>
  <c r="E223" i="3"/>
  <c r="B223" i="3" s="1"/>
  <c r="G223" i="3"/>
  <c r="I223" i="3"/>
  <c r="K223" i="3"/>
  <c r="D224" i="3"/>
  <c r="E224" i="3"/>
  <c r="B224" i="3" s="1"/>
  <c r="G224" i="3"/>
  <c r="I224" i="3"/>
  <c r="K224" i="3"/>
  <c r="D225" i="3"/>
  <c r="E225" i="3"/>
  <c r="B225" i="3" s="1"/>
  <c r="G225" i="3"/>
  <c r="I225" i="3"/>
  <c r="K225" i="3"/>
  <c r="D226" i="3"/>
  <c r="E226" i="3"/>
  <c r="B226" i="3" s="1"/>
  <c r="G226" i="3"/>
  <c r="I226" i="3"/>
  <c r="K226" i="3"/>
  <c r="D227" i="3"/>
  <c r="E227" i="3"/>
  <c r="B227" i="3" s="1"/>
  <c r="G227" i="3"/>
  <c r="I227" i="3"/>
  <c r="K227" i="3"/>
  <c r="D228" i="3"/>
  <c r="E228" i="3"/>
  <c r="B228" i="3" s="1"/>
  <c r="G228" i="3"/>
  <c r="I228" i="3"/>
  <c r="K228" i="3"/>
  <c r="D229" i="3"/>
  <c r="E229" i="3"/>
  <c r="B229" i="3" s="1"/>
  <c r="G229" i="3"/>
  <c r="I229" i="3"/>
  <c r="K229" i="3"/>
  <c r="D230" i="3"/>
  <c r="E230" i="3"/>
  <c r="B230" i="3" s="1"/>
  <c r="G230" i="3"/>
  <c r="I230" i="3"/>
  <c r="K230" i="3"/>
  <c r="D231" i="3"/>
  <c r="E231" i="3"/>
  <c r="B231" i="3" s="1"/>
  <c r="G231" i="3"/>
  <c r="I231" i="3"/>
  <c r="K231" i="3"/>
  <c r="D232" i="3"/>
  <c r="E232" i="3"/>
  <c r="B232" i="3" s="1"/>
  <c r="G232" i="3"/>
  <c r="I232" i="3"/>
  <c r="K232" i="3"/>
  <c r="D233" i="3"/>
  <c r="E233" i="3"/>
  <c r="B233" i="3" s="1"/>
  <c r="G233" i="3"/>
  <c r="I233" i="3"/>
  <c r="K233" i="3"/>
  <c r="D234" i="3"/>
  <c r="E234" i="3"/>
  <c r="B234" i="3" s="1"/>
  <c r="G234" i="3"/>
  <c r="I234" i="3"/>
  <c r="K234" i="3"/>
  <c r="D235" i="3"/>
  <c r="E235" i="3"/>
  <c r="B235" i="3" s="1"/>
  <c r="G235" i="3"/>
  <c r="I235" i="3"/>
  <c r="K235" i="3"/>
  <c r="D236" i="3"/>
  <c r="E236" i="3"/>
  <c r="B236" i="3" s="1"/>
  <c r="G236" i="3"/>
  <c r="I236" i="3"/>
  <c r="K236" i="3"/>
  <c r="D237" i="3"/>
  <c r="E237" i="3"/>
  <c r="B237" i="3" s="1"/>
  <c r="G237" i="3"/>
  <c r="I237" i="3"/>
  <c r="K237" i="3"/>
  <c r="D238" i="3"/>
  <c r="E238" i="3"/>
  <c r="B238" i="3" s="1"/>
  <c r="G238" i="3"/>
  <c r="I238" i="3"/>
  <c r="K238" i="3"/>
  <c r="D239" i="3"/>
  <c r="E239" i="3"/>
  <c r="B239" i="3" s="1"/>
  <c r="G239" i="3"/>
  <c r="I239" i="3"/>
  <c r="K239" i="3"/>
  <c r="D240" i="3"/>
  <c r="E240" i="3"/>
  <c r="B240" i="3" s="1"/>
  <c r="G240" i="3"/>
  <c r="I240" i="3"/>
  <c r="K240" i="3"/>
  <c r="D241" i="3"/>
  <c r="E241" i="3"/>
  <c r="B241" i="3" s="1"/>
  <c r="G241" i="3"/>
  <c r="I241" i="3"/>
  <c r="K241" i="3"/>
  <c r="D242" i="3"/>
  <c r="E242" i="3"/>
  <c r="B242" i="3" s="1"/>
  <c r="G242" i="3"/>
  <c r="I242" i="3"/>
  <c r="K242" i="3"/>
  <c r="D243" i="3"/>
  <c r="E243" i="3"/>
  <c r="B243" i="3" s="1"/>
  <c r="G243" i="3"/>
  <c r="I243" i="3"/>
  <c r="K243" i="3"/>
  <c r="D244" i="3"/>
  <c r="E244" i="3"/>
  <c r="B244" i="3" s="1"/>
  <c r="G244" i="3"/>
  <c r="I244" i="3"/>
  <c r="K244" i="3"/>
  <c r="D245" i="3"/>
  <c r="E245" i="3"/>
  <c r="B245" i="3" s="1"/>
  <c r="G245" i="3"/>
  <c r="I245" i="3"/>
  <c r="K245" i="3"/>
  <c r="D246" i="3"/>
  <c r="E246" i="3"/>
  <c r="B246" i="3" s="1"/>
  <c r="G246" i="3"/>
  <c r="I246" i="3"/>
  <c r="K246" i="3"/>
  <c r="D247" i="3"/>
  <c r="E247" i="3"/>
  <c r="B247" i="3" s="1"/>
  <c r="G247" i="3"/>
  <c r="I247" i="3"/>
  <c r="K247" i="3"/>
  <c r="D248" i="3"/>
  <c r="E248" i="3"/>
  <c r="B248" i="3" s="1"/>
  <c r="G248" i="3"/>
  <c r="I248" i="3"/>
  <c r="K248" i="3"/>
  <c r="D249" i="3"/>
  <c r="E249" i="3"/>
  <c r="B249" i="3" s="1"/>
  <c r="G249" i="3"/>
  <c r="I249" i="3"/>
  <c r="K249" i="3"/>
  <c r="D250" i="3"/>
  <c r="E250" i="3"/>
  <c r="B250" i="3" s="1"/>
  <c r="G250" i="3"/>
  <c r="I250" i="3"/>
  <c r="K250" i="3"/>
  <c r="D251" i="3"/>
  <c r="E251" i="3"/>
  <c r="B251" i="3" s="1"/>
  <c r="G251" i="3"/>
  <c r="I251" i="3"/>
  <c r="K251" i="3"/>
  <c r="D252" i="3"/>
  <c r="E252" i="3"/>
  <c r="B252" i="3" s="1"/>
  <c r="G252" i="3"/>
  <c r="I252" i="3"/>
  <c r="K252" i="3"/>
  <c r="D253" i="3"/>
  <c r="E253" i="3"/>
  <c r="B253" i="3" s="1"/>
  <c r="G253" i="3"/>
  <c r="I253" i="3"/>
  <c r="K253" i="3"/>
  <c r="D254" i="3"/>
  <c r="E254" i="3"/>
  <c r="B254" i="3" s="1"/>
  <c r="G254" i="3"/>
  <c r="I254" i="3"/>
  <c r="K254" i="3"/>
  <c r="D255" i="3"/>
  <c r="E255" i="3"/>
  <c r="B255" i="3" s="1"/>
  <c r="G255" i="3"/>
  <c r="I255" i="3"/>
  <c r="K255" i="3"/>
  <c r="D256" i="3"/>
  <c r="E256" i="3"/>
  <c r="B256" i="3" s="1"/>
  <c r="G256" i="3"/>
  <c r="I256" i="3"/>
  <c r="K256" i="3"/>
  <c r="D257" i="3"/>
  <c r="E257" i="3"/>
  <c r="B257" i="3" s="1"/>
  <c r="G257" i="3"/>
  <c r="I257" i="3"/>
  <c r="K257" i="3"/>
  <c r="D258" i="3"/>
  <c r="E258" i="3"/>
  <c r="B258" i="3" s="1"/>
  <c r="G258" i="3"/>
  <c r="I258" i="3"/>
  <c r="K258" i="3"/>
  <c r="D259" i="3"/>
  <c r="E259" i="3"/>
  <c r="B259" i="3" s="1"/>
  <c r="G259" i="3"/>
  <c r="I259" i="3"/>
  <c r="K259" i="3"/>
  <c r="D260" i="3"/>
  <c r="E260" i="3"/>
  <c r="B260" i="3" s="1"/>
  <c r="G260" i="3"/>
  <c r="I260" i="3"/>
  <c r="K260" i="3"/>
  <c r="D261" i="3"/>
  <c r="E261" i="3"/>
  <c r="B261" i="3" s="1"/>
  <c r="G261" i="3"/>
  <c r="I261" i="3"/>
  <c r="K261" i="3"/>
  <c r="D262" i="3"/>
  <c r="E262" i="3"/>
  <c r="B262" i="3" s="1"/>
  <c r="G262" i="3"/>
  <c r="I262" i="3"/>
  <c r="K262" i="3"/>
  <c r="D263" i="3"/>
  <c r="E263" i="3"/>
  <c r="B263" i="3" s="1"/>
  <c r="G263" i="3"/>
  <c r="I263" i="3"/>
  <c r="K263" i="3"/>
  <c r="D264" i="3"/>
  <c r="E264" i="3"/>
  <c r="B264" i="3" s="1"/>
  <c r="G264" i="3"/>
  <c r="I264" i="3"/>
  <c r="K264" i="3"/>
  <c r="D265" i="3"/>
  <c r="E265" i="3"/>
  <c r="B265" i="3" s="1"/>
  <c r="G265" i="3"/>
  <c r="I265" i="3"/>
  <c r="K265" i="3"/>
  <c r="D266" i="3"/>
  <c r="E266" i="3"/>
  <c r="B266" i="3" s="1"/>
  <c r="G266" i="3"/>
  <c r="I266" i="3"/>
  <c r="K266" i="3"/>
  <c r="D267" i="3"/>
  <c r="E267" i="3"/>
  <c r="B267" i="3" s="1"/>
  <c r="G267" i="3"/>
  <c r="I267" i="3"/>
  <c r="K267" i="3"/>
  <c r="D268" i="3"/>
  <c r="E268" i="3"/>
  <c r="B268" i="3" s="1"/>
  <c r="G268" i="3"/>
  <c r="I268" i="3"/>
  <c r="K268" i="3"/>
  <c r="D269" i="3"/>
  <c r="E269" i="3"/>
  <c r="B269" i="3" s="1"/>
  <c r="G269" i="3"/>
  <c r="I269" i="3"/>
  <c r="K269" i="3"/>
  <c r="D270" i="3"/>
  <c r="E270" i="3"/>
  <c r="B270" i="3" s="1"/>
  <c r="G270" i="3"/>
  <c r="I270" i="3"/>
  <c r="K270" i="3"/>
  <c r="D271" i="3"/>
  <c r="E271" i="3"/>
  <c r="B271" i="3" s="1"/>
  <c r="G271" i="3"/>
  <c r="I271" i="3"/>
  <c r="K271" i="3"/>
  <c r="D272" i="3"/>
  <c r="E272" i="3"/>
  <c r="B272" i="3" s="1"/>
  <c r="G272" i="3"/>
  <c r="I272" i="3"/>
  <c r="K272" i="3"/>
  <c r="D273" i="3"/>
  <c r="E273" i="3"/>
  <c r="B273" i="3" s="1"/>
  <c r="G273" i="3"/>
  <c r="I273" i="3"/>
  <c r="K273" i="3"/>
  <c r="D274" i="3"/>
  <c r="E274" i="3"/>
  <c r="B274" i="3" s="1"/>
  <c r="G274" i="3"/>
  <c r="I274" i="3"/>
  <c r="K274" i="3"/>
  <c r="D275" i="3"/>
  <c r="E275" i="3"/>
  <c r="B275" i="3" s="1"/>
  <c r="G275" i="3"/>
  <c r="I275" i="3"/>
  <c r="K275" i="3"/>
  <c r="D276" i="3"/>
  <c r="E276" i="3"/>
  <c r="B276" i="3" s="1"/>
  <c r="G276" i="3"/>
  <c r="I276" i="3"/>
  <c r="K276" i="3"/>
  <c r="D489" i="3"/>
  <c r="E489" i="3"/>
  <c r="B489" i="3" s="1"/>
  <c r="G489" i="3"/>
  <c r="I489" i="3"/>
  <c r="K489" i="3"/>
  <c r="D490" i="3"/>
  <c r="E490" i="3"/>
  <c r="B490" i="3" s="1"/>
  <c r="G490" i="3"/>
  <c r="I490" i="3"/>
  <c r="K490" i="3"/>
  <c r="D491" i="3"/>
  <c r="E491" i="3"/>
  <c r="B491" i="3" s="1"/>
  <c r="G491" i="3"/>
  <c r="I491" i="3"/>
  <c r="K491" i="3"/>
  <c r="D492" i="3"/>
  <c r="E492" i="3"/>
  <c r="B492" i="3" s="1"/>
  <c r="G492" i="3"/>
  <c r="I492" i="3"/>
  <c r="K492" i="3"/>
  <c r="D493" i="3"/>
  <c r="E493" i="3"/>
  <c r="B493" i="3" s="1"/>
  <c r="G493" i="3"/>
  <c r="I493" i="3"/>
  <c r="K493" i="3"/>
  <c r="D494" i="3"/>
  <c r="E494" i="3"/>
  <c r="B494" i="3" s="1"/>
  <c r="G494" i="3"/>
  <c r="I494" i="3"/>
  <c r="K494" i="3"/>
  <c r="D495" i="3"/>
  <c r="E495" i="3"/>
  <c r="B495" i="3" s="1"/>
  <c r="G495" i="3"/>
  <c r="I495" i="3"/>
  <c r="K495" i="3"/>
  <c r="D496" i="3"/>
  <c r="E496" i="3"/>
  <c r="B496" i="3" s="1"/>
  <c r="G496" i="3"/>
  <c r="I496" i="3"/>
  <c r="K496" i="3"/>
  <c r="D497" i="3"/>
  <c r="E497" i="3"/>
  <c r="B497" i="3" s="1"/>
  <c r="G497" i="3"/>
  <c r="I497" i="3"/>
  <c r="K497" i="3"/>
  <c r="D498" i="3"/>
  <c r="E498" i="3"/>
  <c r="B498" i="3" s="1"/>
  <c r="G498" i="3"/>
  <c r="I498" i="3"/>
  <c r="K498" i="3"/>
  <c r="D499" i="3"/>
  <c r="E499" i="3"/>
  <c r="B499" i="3" s="1"/>
  <c r="G499" i="3"/>
  <c r="I499" i="3"/>
  <c r="K499" i="3"/>
  <c r="D500" i="3"/>
  <c r="E500" i="3"/>
  <c r="B500" i="3" s="1"/>
  <c r="G500" i="3"/>
  <c r="I500" i="3"/>
  <c r="K500" i="3"/>
  <c r="D501" i="3"/>
  <c r="E501" i="3"/>
  <c r="B501" i="3" s="1"/>
  <c r="G501" i="3"/>
  <c r="I501" i="3"/>
  <c r="K501" i="3"/>
  <c r="D502" i="3"/>
  <c r="E502" i="3"/>
  <c r="B502" i="3" s="1"/>
  <c r="G502" i="3"/>
  <c r="I502" i="3"/>
  <c r="K502" i="3"/>
  <c r="D503" i="3"/>
  <c r="E503" i="3"/>
  <c r="B503" i="3" s="1"/>
  <c r="G503" i="3"/>
  <c r="I503" i="3"/>
  <c r="K503" i="3"/>
  <c r="D504" i="3"/>
  <c r="E504" i="3"/>
  <c r="B504" i="3" s="1"/>
  <c r="G504" i="3"/>
  <c r="I504" i="3"/>
  <c r="K504" i="3"/>
  <c r="D505" i="3"/>
  <c r="E505" i="3"/>
  <c r="B505" i="3" s="1"/>
  <c r="G505" i="3"/>
  <c r="I505" i="3"/>
  <c r="K505" i="3"/>
  <c r="D506" i="3"/>
  <c r="E506" i="3"/>
  <c r="B506" i="3" s="1"/>
  <c r="G506" i="3"/>
  <c r="I506" i="3"/>
  <c r="K506" i="3"/>
  <c r="D507" i="3"/>
  <c r="E507" i="3"/>
  <c r="B507" i="3" s="1"/>
  <c r="G507" i="3"/>
  <c r="I507" i="3"/>
  <c r="K507" i="3"/>
  <c r="D508" i="3"/>
  <c r="E508" i="3"/>
  <c r="B508" i="3" s="1"/>
  <c r="G508" i="3"/>
  <c r="I508" i="3"/>
  <c r="K508" i="3"/>
  <c r="D509" i="3"/>
  <c r="E509" i="3"/>
  <c r="B509" i="3" s="1"/>
  <c r="G509" i="3"/>
  <c r="I509" i="3"/>
  <c r="K509" i="3"/>
  <c r="D510" i="3"/>
  <c r="E510" i="3"/>
  <c r="B510" i="3" s="1"/>
  <c r="G510" i="3"/>
  <c r="I510" i="3"/>
  <c r="K510" i="3"/>
  <c r="D511" i="3"/>
  <c r="E511" i="3"/>
  <c r="B511" i="3" s="1"/>
  <c r="G511" i="3"/>
  <c r="I511" i="3"/>
  <c r="K511" i="3"/>
  <c r="D512" i="3"/>
  <c r="E512" i="3"/>
  <c r="B512" i="3" s="1"/>
  <c r="G512" i="3"/>
  <c r="I512" i="3"/>
  <c r="K512" i="3"/>
  <c r="K15" i="3" l="1"/>
  <c r="K16" i="3"/>
  <c r="K17" i="3"/>
  <c r="K277" i="3"/>
  <c r="K278" i="3"/>
  <c r="K279" i="3"/>
  <c r="K280" i="3"/>
  <c r="K281" i="3"/>
  <c r="K282" i="3"/>
  <c r="K283" i="3"/>
  <c r="K284" i="3"/>
  <c r="K285" i="3"/>
  <c r="K286" i="3"/>
  <c r="K287" i="3"/>
  <c r="K288" i="3"/>
  <c r="K289" i="3"/>
  <c r="K290" i="3"/>
  <c r="K291" i="3"/>
  <c r="K292" i="3"/>
  <c r="K293" i="3"/>
  <c r="K481" i="3"/>
  <c r="K482" i="3"/>
  <c r="K483" i="3"/>
  <c r="K484" i="3"/>
  <c r="K485" i="3"/>
  <c r="K486" i="3"/>
  <c r="K487" i="3"/>
  <c r="K488" i="3"/>
  <c r="K513" i="3"/>
  <c r="K514" i="3"/>
  <c r="K515" i="3"/>
  <c r="I16" i="3"/>
  <c r="I17" i="3"/>
  <c r="I277" i="3"/>
  <c r="I278" i="3"/>
  <c r="I279" i="3"/>
  <c r="I280" i="3"/>
  <c r="I281" i="3"/>
  <c r="I282" i="3"/>
  <c r="I283" i="3"/>
  <c r="I284" i="3"/>
  <c r="I285" i="3"/>
  <c r="I286" i="3"/>
  <c r="I287" i="3"/>
  <c r="I288" i="3"/>
  <c r="I289" i="3"/>
  <c r="I290" i="3"/>
  <c r="I291" i="3"/>
  <c r="I292" i="3"/>
  <c r="I293" i="3"/>
  <c r="I481" i="3"/>
  <c r="I482" i="3"/>
  <c r="I483" i="3"/>
  <c r="I484" i="3"/>
  <c r="I485" i="3"/>
  <c r="I486" i="3"/>
  <c r="I487" i="3"/>
  <c r="I488" i="3"/>
  <c r="I513" i="3"/>
  <c r="I514" i="3"/>
  <c r="I515" i="3"/>
  <c r="G15" i="3"/>
  <c r="G16" i="3"/>
  <c r="G17" i="3"/>
  <c r="G277" i="3"/>
  <c r="G278" i="3"/>
  <c r="G279" i="3"/>
  <c r="G280" i="3"/>
  <c r="G281" i="3"/>
  <c r="G282" i="3"/>
  <c r="G283" i="3"/>
  <c r="G284" i="3"/>
  <c r="G285" i="3"/>
  <c r="G286" i="3"/>
  <c r="G287" i="3"/>
  <c r="G288" i="3"/>
  <c r="G289" i="3"/>
  <c r="G290" i="3"/>
  <c r="G291" i="3"/>
  <c r="G292" i="3"/>
  <c r="G293" i="3"/>
  <c r="G481" i="3"/>
  <c r="G482" i="3"/>
  <c r="G483" i="3"/>
  <c r="G484" i="3"/>
  <c r="G485" i="3"/>
  <c r="G486" i="3"/>
  <c r="G487" i="3"/>
  <c r="G488" i="3"/>
  <c r="G513" i="3"/>
  <c r="G514" i="3"/>
  <c r="G515" i="3"/>
  <c r="D16" i="3"/>
  <c r="D17" i="3"/>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377" i="7"/>
  <c r="D96" i="7"/>
  <c r="E96" i="7"/>
  <c r="F96" i="7"/>
  <c r="G96" i="7"/>
  <c r="H96" i="7"/>
  <c r="I96" i="7"/>
  <c r="J96" i="7"/>
  <c r="D97" i="7"/>
  <c r="E97" i="7"/>
  <c r="F97" i="7"/>
  <c r="G97" i="7"/>
  <c r="H97" i="7"/>
  <c r="I97" i="7"/>
  <c r="J97" i="7"/>
  <c r="D98" i="7"/>
  <c r="E98" i="7"/>
  <c r="F98" i="7"/>
  <c r="G98" i="7"/>
  <c r="H98" i="7"/>
  <c r="I98" i="7"/>
  <c r="J98" i="7"/>
  <c r="D99" i="7"/>
  <c r="E99" i="7"/>
  <c r="F99" i="7"/>
  <c r="G99" i="7"/>
  <c r="H99" i="7"/>
  <c r="I99" i="7"/>
  <c r="J99" i="7"/>
  <c r="D100" i="7"/>
  <c r="E100" i="7"/>
  <c r="F100" i="7"/>
  <c r="G100" i="7"/>
  <c r="H100" i="7"/>
  <c r="I100" i="7"/>
  <c r="J100" i="7"/>
  <c r="D101" i="7"/>
  <c r="E101" i="7"/>
  <c r="F101" i="7"/>
  <c r="G101" i="7"/>
  <c r="H101" i="7"/>
  <c r="I101" i="7"/>
  <c r="J101" i="7"/>
  <c r="D102" i="7"/>
  <c r="E102" i="7"/>
  <c r="F102" i="7"/>
  <c r="G102" i="7"/>
  <c r="H102" i="7"/>
  <c r="I102" i="7"/>
  <c r="J102" i="7"/>
  <c r="D103" i="7"/>
  <c r="E103" i="7"/>
  <c r="F103" i="7"/>
  <c r="G103" i="7"/>
  <c r="H103" i="7"/>
  <c r="I103" i="7"/>
  <c r="J103" i="7"/>
  <c r="D104" i="7"/>
  <c r="E104" i="7"/>
  <c r="F104" i="7"/>
  <c r="G104" i="7"/>
  <c r="H104" i="7"/>
  <c r="I104" i="7"/>
  <c r="J104" i="7"/>
  <c r="D105" i="7"/>
  <c r="E105" i="7"/>
  <c r="F105" i="7"/>
  <c r="G105" i="7"/>
  <c r="H105" i="7"/>
  <c r="I105" i="7"/>
  <c r="J105" i="7"/>
  <c r="D106" i="7"/>
  <c r="E106" i="7"/>
  <c r="F106" i="7"/>
  <c r="G106" i="7"/>
  <c r="H106" i="7"/>
  <c r="I106" i="7"/>
  <c r="J106" i="7"/>
  <c r="D107" i="7"/>
  <c r="E107" i="7"/>
  <c r="F107" i="7"/>
  <c r="G107" i="7"/>
  <c r="H107" i="7"/>
  <c r="I107" i="7"/>
  <c r="J107" i="7"/>
  <c r="D108" i="7"/>
  <c r="E108" i="7"/>
  <c r="F108" i="7"/>
  <c r="G108" i="7"/>
  <c r="H108" i="7"/>
  <c r="I108" i="7"/>
  <c r="J108" i="7"/>
  <c r="D109" i="7"/>
  <c r="E109" i="7"/>
  <c r="F109" i="7"/>
  <c r="G109" i="7"/>
  <c r="H109" i="7"/>
  <c r="I109" i="7"/>
  <c r="J109" i="7"/>
  <c r="D110" i="7"/>
  <c r="E110" i="7"/>
  <c r="F110" i="7"/>
  <c r="G110" i="7"/>
  <c r="H110" i="7"/>
  <c r="I110" i="7"/>
  <c r="J110" i="7"/>
  <c r="D111" i="7"/>
  <c r="E111" i="7"/>
  <c r="F111" i="7"/>
  <c r="G111" i="7"/>
  <c r="H111" i="7"/>
  <c r="I111" i="7"/>
  <c r="J111" i="7"/>
  <c r="D112" i="7"/>
  <c r="E112" i="7"/>
  <c r="F112" i="7"/>
  <c r="G112" i="7"/>
  <c r="H112" i="7"/>
  <c r="I112" i="7"/>
  <c r="J112" i="7"/>
  <c r="D113" i="7"/>
  <c r="E113" i="7"/>
  <c r="F113" i="7"/>
  <c r="G113" i="7"/>
  <c r="H113" i="7"/>
  <c r="I113" i="7"/>
  <c r="J113" i="7"/>
  <c r="D114" i="7"/>
  <c r="E114" i="7"/>
  <c r="F114" i="7"/>
  <c r="G114" i="7"/>
  <c r="H114" i="7"/>
  <c r="I114" i="7"/>
  <c r="J114" i="7"/>
  <c r="D115" i="7"/>
  <c r="E115" i="7"/>
  <c r="F115" i="7"/>
  <c r="G115" i="7"/>
  <c r="H115" i="7"/>
  <c r="I115" i="7"/>
  <c r="J115" i="7"/>
  <c r="D116" i="7"/>
  <c r="E116" i="7"/>
  <c r="F116" i="7"/>
  <c r="G116" i="7"/>
  <c r="H116" i="7"/>
  <c r="I116" i="7"/>
  <c r="J116" i="7"/>
  <c r="D117" i="7"/>
  <c r="E117" i="7"/>
  <c r="F117" i="7"/>
  <c r="G117" i="7"/>
  <c r="H117" i="7"/>
  <c r="I117" i="7"/>
  <c r="J117" i="7"/>
  <c r="D118" i="7"/>
  <c r="E118" i="7"/>
  <c r="F118" i="7"/>
  <c r="G118" i="7"/>
  <c r="H118" i="7"/>
  <c r="I118" i="7"/>
  <c r="J118" i="7"/>
  <c r="D119" i="7"/>
  <c r="E119" i="7"/>
  <c r="F119" i="7"/>
  <c r="G119" i="7"/>
  <c r="H119" i="7"/>
  <c r="I119" i="7"/>
  <c r="J119" i="7"/>
  <c r="D120" i="7"/>
  <c r="E120" i="7"/>
  <c r="F120" i="7"/>
  <c r="G120" i="7"/>
  <c r="H120" i="7"/>
  <c r="I120" i="7"/>
  <c r="J120" i="7"/>
  <c r="D121" i="7"/>
  <c r="E121" i="7"/>
  <c r="F121" i="7"/>
  <c r="G121" i="7"/>
  <c r="H121" i="7"/>
  <c r="I121" i="7"/>
  <c r="J121" i="7"/>
  <c r="D122" i="7"/>
  <c r="E122" i="7"/>
  <c r="F122" i="7"/>
  <c r="G122" i="7"/>
  <c r="H122" i="7"/>
  <c r="I122" i="7"/>
  <c r="J122" i="7"/>
  <c r="D123" i="7"/>
  <c r="E123" i="7"/>
  <c r="F123" i="7"/>
  <c r="G123" i="7"/>
  <c r="H123" i="7"/>
  <c r="I123" i="7"/>
  <c r="J123" i="7"/>
  <c r="D124" i="7"/>
  <c r="E124" i="7"/>
  <c r="F124" i="7"/>
  <c r="G124" i="7"/>
  <c r="H124" i="7"/>
  <c r="I124" i="7"/>
  <c r="J124" i="7"/>
  <c r="D125" i="7"/>
  <c r="E125" i="7"/>
  <c r="F125" i="7"/>
  <c r="G125" i="7"/>
  <c r="H125" i="7"/>
  <c r="I125" i="7"/>
  <c r="J125" i="7"/>
  <c r="D126" i="7"/>
  <c r="E126" i="7"/>
  <c r="F126" i="7"/>
  <c r="G126" i="7"/>
  <c r="H126" i="7"/>
  <c r="I126" i="7"/>
  <c r="J126" i="7"/>
  <c r="D127" i="7"/>
  <c r="E127" i="7"/>
  <c r="F127" i="7"/>
  <c r="G127" i="7"/>
  <c r="H127" i="7"/>
  <c r="I127" i="7"/>
  <c r="J127" i="7"/>
  <c r="D128" i="7"/>
  <c r="E128" i="7"/>
  <c r="F128" i="7"/>
  <c r="G128" i="7"/>
  <c r="H128" i="7"/>
  <c r="I128" i="7"/>
  <c r="J128" i="7"/>
  <c r="D129" i="7"/>
  <c r="E129" i="7"/>
  <c r="F129" i="7"/>
  <c r="G129" i="7"/>
  <c r="H129" i="7"/>
  <c r="I129" i="7"/>
  <c r="J129" i="7"/>
  <c r="D130" i="7"/>
  <c r="E130" i="7"/>
  <c r="F130" i="7"/>
  <c r="G130" i="7"/>
  <c r="H130" i="7"/>
  <c r="I130" i="7"/>
  <c r="J130" i="7"/>
  <c r="D131" i="7"/>
  <c r="E131" i="7"/>
  <c r="F131" i="7"/>
  <c r="G131" i="7"/>
  <c r="H131" i="7"/>
  <c r="I131" i="7"/>
  <c r="J131" i="7"/>
  <c r="D132" i="7"/>
  <c r="E132" i="7"/>
  <c r="F132" i="7"/>
  <c r="G132" i="7"/>
  <c r="H132" i="7"/>
  <c r="I132" i="7"/>
  <c r="J132" i="7"/>
  <c r="D133" i="7"/>
  <c r="E133" i="7"/>
  <c r="F133" i="7"/>
  <c r="G133" i="7"/>
  <c r="H133" i="7"/>
  <c r="I133" i="7"/>
  <c r="J133" i="7"/>
  <c r="D134" i="7"/>
  <c r="E134" i="7"/>
  <c r="F134" i="7"/>
  <c r="G134" i="7"/>
  <c r="H134" i="7"/>
  <c r="I134" i="7"/>
  <c r="J134" i="7"/>
  <c r="D135" i="7"/>
  <c r="E135" i="7"/>
  <c r="F135" i="7"/>
  <c r="G135" i="7"/>
  <c r="H135" i="7"/>
  <c r="I135" i="7"/>
  <c r="J135" i="7"/>
  <c r="D136" i="7"/>
  <c r="E136" i="7"/>
  <c r="F136" i="7"/>
  <c r="G136" i="7"/>
  <c r="H136" i="7"/>
  <c r="I136" i="7"/>
  <c r="J136" i="7"/>
  <c r="D137" i="7"/>
  <c r="E137" i="7"/>
  <c r="F137" i="7"/>
  <c r="G137" i="7"/>
  <c r="H137" i="7"/>
  <c r="I137" i="7"/>
  <c r="J137" i="7"/>
  <c r="D138" i="7"/>
  <c r="E138" i="7"/>
  <c r="F138" i="7"/>
  <c r="G138" i="7"/>
  <c r="H138" i="7"/>
  <c r="I138" i="7"/>
  <c r="J138" i="7"/>
  <c r="D139" i="7"/>
  <c r="E139" i="7"/>
  <c r="F139" i="7"/>
  <c r="G139" i="7"/>
  <c r="H139" i="7"/>
  <c r="I139" i="7"/>
  <c r="J139" i="7"/>
  <c r="D140" i="7"/>
  <c r="E140" i="7"/>
  <c r="F140" i="7"/>
  <c r="G140" i="7"/>
  <c r="H140" i="7"/>
  <c r="I140" i="7"/>
  <c r="J140" i="7"/>
  <c r="D141" i="7"/>
  <c r="E141" i="7"/>
  <c r="F141" i="7"/>
  <c r="G141" i="7"/>
  <c r="H141" i="7"/>
  <c r="I141" i="7"/>
  <c r="J141" i="7"/>
  <c r="D142" i="7"/>
  <c r="E142" i="7"/>
  <c r="F142" i="7"/>
  <c r="G142" i="7"/>
  <c r="H142" i="7"/>
  <c r="I142" i="7"/>
  <c r="J142" i="7"/>
  <c r="D143" i="7"/>
  <c r="E143" i="7"/>
  <c r="F143" i="7"/>
  <c r="G143" i="7"/>
  <c r="H143" i="7"/>
  <c r="I143" i="7"/>
  <c r="J143" i="7"/>
  <c r="D144" i="7"/>
  <c r="E144" i="7"/>
  <c r="F144" i="7"/>
  <c r="G144" i="7"/>
  <c r="H144" i="7"/>
  <c r="I144" i="7"/>
  <c r="J144" i="7"/>
  <c r="D145" i="7"/>
  <c r="E145" i="7"/>
  <c r="F145" i="7"/>
  <c r="G145" i="7"/>
  <c r="H145" i="7"/>
  <c r="I145" i="7"/>
  <c r="J145" i="7"/>
  <c r="D146" i="7"/>
  <c r="E146" i="7"/>
  <c r="F146" i="7"/>
  <c r="G146" i="7"/>
  <c r="H146" i="7"/>
  <c r="I146" i="7"/>
  <c r="J146" i="7"/>
  <c r="D147" i="7"/>
  <c r="E147" i="7"/>
  <c r="F147" i="7"/>
  <c r="G147" i="7"/>
  <c r="H147" i="7"/>
  <c r="I147" i="7"/>
  <c r="J147" i="7"/>
  <c r="D148" i="7"/>
  <c r="E148" i="7"/>
  <c r="F148" i="7"/>
  <c r="G148" i="7"/>
  <c r="H148" i="7"/>
  <c r="I148" i="7"/>
  <c r="J148" i="7"/>
  <c r="D149" i="7"/>
  <c r="E149" i="7"/>
  <c r="F149" i="7"/>
  <c r="G149" i="7"/>
  <c r="H149" i="7"/>
  <c r="I149" i="7"/>
  <c r="J149" i="7"/>
  <c r="D150" i="7"/>
  <c r="E150" i="7"/>
  <c r="F150" i="7"/>
  <c r="G150" i="7"/>
  <c r="H150" i="7"/>
  <c r="I150" i="7"/>
  <c r="J150" i="7"/>
  <c r="D151" i="7"/>
  <c r="E151" i="7"/>
  <c r="F151" i="7"/>
  <c r="G151" i="7"/>
  <c r="H151" i="7"/>
  <c r="I151" i="7"/>
  <c r="J151" i="7"/>
  <c r="D152" i="7"/>
  <c r="E152" i="7"/>
  <c r="F152" i="7"/>
  <c r="G152" i="7"/>
  <c r="H152" i="7"/>
  <c r="I152" i="7"/>
  <c r="J152" i="7"/>
  <c r="D153" i="7"/>
  <c r="E153" i="7"/>
  <c r="F153" i="7"/>
  <c r="G153" i="7"/>
  <c r="H153" i="7"/>
  <c r="I153" i="7"/>
  <c r="J153" i="7"/>
  <c r="D154" i="7"/>
  <c r="E154" i="7"/>
  <c r="F154" i="7"/>
  <c r="G154" i="7"/>
  <c r="H154" i="7"/>
  <c r="I154" i="7"/>
  <c r="J154" i="7"/>
  <c r="D155" i="7"/>
  <c r="E155" i="7"/>
  <c r="F155" i="7"/>
  <c r="G155" i="7"/>
  <c r="H155" i="7"/>
  <c r="I155" i="7"/>
  <c r="J155" i="7"/>
  <c r="D156" i="7"/>
  <c r="E156" i="7"/>
  <c r="F156" i="7"/>
  <c r="G156" i="7"/>
  <c r="H156" i="7"/>
  <c r="I156" i="7"/>
  <c r="J156" i="7"/>
  <c r="D157" i="7"/>
  <c r="E157" i="7"/>
  <c r="F157" i="7"/>
  <c r="G157" i="7"/>
  <c r="H157" i="7"/>
  <c r="I157" i="7"/>
  <c r="J157" i="7"/>
  <c r="D158" i="7"/>
  <c r="E158" i="7"/>
  <c r="F158" i="7"/>
  <c r="G158" i="7"/>
  <c r="H158" i="7"/>
  <c r="I158" i="7"/>
  <c r="J158" i="7"/>
  <c r="D159" i="7"/>
  <c r="E159" i="7"/>
  <c r="F159" i="7"/>
  <c r="G159" i="7"/>
  <c r="H159" i="7"/>
  <c r="I159" i="7"/>
  <c r="J159" i="7"/>
  <c r="D160" i="7"/>
  <c r="E160" i="7"/>
  <c r="F160" i="7"/>
  <c r="G160" i="7"/>
  <c r="H160" i="7"/>
  <c r="I160" i="7"/>
  <c r="J160" i="7"/>
  <c r="D161" i="7"/>
  <c r="E161" i="7"/>
  <c r="F161" i="7"/>
  <c r="G161" i="7"/>
  <c r="H161" i="7"/>
  <c r="I161" i="7"/>
  <c r="J161" i="7"/>
  <c r="D162" i="7"/>
  <c r="E162" i="7"/>
  <c r="F162" i="7"/>
  <c r="G162" i="7"/>
  <c r="H162" i="7"/>
  <c r="I162" i="7"/>
  <c r="J162" i="7"/>
  <c r="D163" i="7"/>
  <c r="E163" i="7"/>
  <c r="F163" i="7"/>
  <c r="G163" i="7"/>
  <c r="H163" i="7"/>
  <c r="I163" i="7"/>
  <c r="J163" i="7"/>
  <c r="D164" i="7"/>
  <c r="E164" i="7"/>
  <c r="F164" i="7"/>
  <c r="G164" i="7"/>
  <c r="H164" i="7"/>
  <c r="I164" i="7"/>
  <c r="J164" i="7"/>
  <c r="D165" i="7"/>
  <c r="E165" i="7"/>
  <c r="F165" i="7"/>
  <c r="G165" i="7"/>
  <c r="H165" i="7"/>
  <c r="I165" i="7"/>
  <c r="J165" i="7"/>
  <c r="D166" i="7"/>
  <c r="E166" i="7"/>
  <c r="F166" i="7"/>
  <c r="G166" i="7"/>
  <c r="H166" i="7"/>
  <c r="I166" i="7"/>
  <c r="J166" i="7"/>
  <c r="D167" i="7"/>
  <c r="E167" i="7"/>
  <c r="F167" i="7"/>
  <c r="G167" i="7"/>
  <c r="H167" i="7"/>
  <c r="I167" i="7"/>
  <c r="J167" i="7"/>
  <c r="D168" i="7"/>
  <c r="E168" i="7"/>
  <c r="F168" i="7"/>
  <c r="G168" i="7"/>
  <c r="H168" i="7"/>
  <c r="I168" i="7"/>
  <c r="J168" i="7"/>
  <c r="D169" i="7"/>
  <c r="E169" i="7"/>
  <c r="F169" i="7"/>
  <c r="G169" i="7"/>
  <c r="H169" i="7"/>
  <c r="I169" i="7"/>
  <c r="J169" i="7"/>
  <c r="D170" i="7"/>
  <c r="E170" i="7"/>
  <c r="F170" i="7"/>
  <c r="G170" i="7"/>
  <c r="H170" i="7"/>
  <c r="I170" i="7"/>
  <c r="J170" i="7"/>
  <c r="D171" i="7"/>
  <c r="E171" i="7"/>
  <c r="F171" i="7"/>
  <c r="G171" i="7"/>
  <c r="H171" i="7"/>
  <c r="I171" i="7"/>
  <c r="J171" i="7"/>
  <c r="D172" i="7"/>
  <c r="E172" i="7"/>
  <c r="F172" i="7"/>
  <c r="G172" i="7"/>
  <c r="H172" i="7"/>
  <c r="I172" i="7"/>
  <c r="J172" i="7"/>
  <c r="D173" i="7"/>
  <c r="E173" i="7"/>
  <c r="F173" i="7"/>
  <c r="G173" i="7"/>
  <c r="H173" i="7"/>
  <c r="I173" i="7"/>
  <c r="J173" i="7"/>
  <c r="D174" i="7"/>
  <c r="E174" i="7"/>
  <c r="F174" i="7"/>
  <c r="G174" i="7"/>
  <c r="H174" i="7"/>
  <c r="I174" i="7"/>
  <c r="J174" i="7"/>
  <c r="D175" i="7"/>
  <c r="E175" i="7"/>
  <c r="F175" i="7"/>
  <c r="G175" i="7"/>
  <c r="H175" i="7"/>
  <c r="I175" i="7"/>
  <c r="J175" i="7"/>
  <c r="D176" i="7"/>
  <c r="E176" i="7"/>
  <c r="F176" i="7"/>
  <c r="G176" i="7"/>
  <c r="H176" i="7"/>
  <c r="I176" i="7"/>
  <c r="J176" i="7"/>
  <c r="D177" i="7"/>
  <c r="E177" i="7"/>
  <c r="F177" i="7"/>
  <c r="G177" i="7"/>
  <c r="H177" i="7"/>
  <c r="I177" i="7"/>
  <c r="J177" i="7"/>
  <c r="D178" i="7"/>
  <c r="E178" i="7"/>
  <c r="F178" i="7"/>
  <c r="G178" i="7"/>
  <c r="H178" i="7"/>
  <c r="I178" i="7"/>
  <c r="J178" i="7"/>
  <c r="D179" i="7"/>
  <c r="E179" i="7"/>
  <c r="F179" i="7"/>
  <c r="G179" i="7"/>
  <c r="H179" i="7"/>
  <c r="I179" i="7"/>
  <c r="J179" i="7"/>
  <c r="D180" i="7"/>
  <c r="E180" i="7"/>
  <c r="F180" i="7"/>
  <c r="G180" i="7"/>
  <c r="H180" i="7"/>
  <c r="I180" i="7"/>
  <c r="J180" i="7"/>
  <c r="D181" i="7"/>
  <c r="E181" i="7"/>
  <c r="F181" i="7"/>
  <c r="G181" i="7"/>
  <c r="H181" i="7"/>
  <c r="I181" i="7"/>
  <c r="J181" i="7"/>
  <c r="D182" i="7"/>
  <c r="E182" i="7"/>
  <c r="F182" i="7"/>
  <c r="G182" i="7"/>
  <c r="H182" i="7"/>
  <c r="I182" i="7"/>
  <c r="J182" i="7"/>
  <c r="D183" i="7"/>
  <c r="E183" i="7"/>
  <c r="F183" i="7"/>
  <c r="G183" i="7"/>
  <c r="H183" i="7"/>
  <c r="I183" i="7"/>
  <c r="J183" i="7"/>
  <c r="D184" i="7"/>
  <c r="E184" i="7"/>
  <c r="F184" i="7"/>
  <c r="G184" i="7"/>
  <c r="H184" i="7"/>
  <c r="I184" i="7"/>
  <c r="J184" i="7"/>
  <c r="D185" i="7"/>
  <c r="E185" i="7"/>
  <c r="F185" i="7"/>
  <c r="G185" i="7"/>
  <c r="H185" i="7"/>
  <c r="I185" i="7"/>
  <c r="J185" i="7"/>
  <c r="D186" i="7"/>
  <c r="E186" i="7"/>
  <c r="F186" i="7"/>
  <c r="G186" i="7"/>
  <c r="H186" i="7"/>
  <c r="I186" i="7"/>
  <c r="J186" i="7"/>
  <c r="D187" i="7"/>
  <c r="E187" i="7"/>
  <c r="F187" i="7"/>
  <c r="G187" i="7"/>
  <c r="H187" i="7"/>
  <c r="I187" i="7"/>
  <c r="J187" i="7"/>
  <c r="D188" i="7"/>
  <c r="E188" i="7"/>
  <c r="F188" i="7"/>
  <c r="G188" i="7"/>
  <c r="H188" i="7"/>
  <c r="I188" i="7"/>
  <c r="J188" i="7"/>
  <c r="D189" i="7"/>
  <c r="E189" i="7"/>
  <c r="F189" i="7"/>
  <c r="G189" i="7"/>
  <c r="H189" i="7"/>
  <c r="I189" i="7"/>
  <c r="J189" i="7"/>
  <c r="D190" i="7"/>
  <c r="E190" i="7"/>
  <c r="F190" i="7"/>
  <c r="G190" i="7"/>
  <c r="H190" i="7"/>
  <c r="I190" i="7"/>
  <c r="J190" i="7"/>
  <c r="D191" i="7"/>
  <c r="E191" i="7"/>
  <c r="F191" i="7"/>
  <c r="G191" i="7"/>
  <c r="H191" i="7"/>
  <c r="I191" i="7"/>
  <c r="J191" i="7"/>
  <c r="D192" i="7"/>
  <c r="E192" i="7"/>
  <c r="F192" i="7"/>
  <c r="G192" i="7"/>
  <c r="H192" i="7"/>
  <c r="I192" i="7"/>
  <c r="J192" i="7"/>
  <c r="D193" i="7"/>
  <c r="E193" i="7"/>
  <c r="F193" i="7"/>
  <c r="G193" i="7"/>
  <c r="H193" i="7"/>
  <c r="I193" i="7"/>
  <c r="J193" i="7"/>
  <c r="D194" i="7"/>
  <c r="E194" i="7"/>
  <c r="F194" i="7"/>
  <c r="G194" i="7"/>
  <c r="H194" i="7"/>
  <c r="I194" i="7"/>
  <c r="J194" i="7"/>
  <c r="D195" i="7"/>
  <c r="E195" i="7"/>
  <c r="F195" i="7"/>
  <c r="G195" i="7"/>
  <c r="H195" i="7"/>
  <c r="I195" i="7"/>
  <c r="J195" i="7"/>
  <c r="D196" i="7"/>
  <c r="E196" i="7"/>
  <c r="F196" i="7"/>
  <c r="G196" i="7"/>
  <c r="H196" i="7"/>
  <c r="I196" i="7"/>
  <c r="J196" i="7"/>
  <c r="D197" i="7"/>
  <c r="E197" i="7"/>
  <c r="F197" i="7"/>
  <c r="G197" i="7"/>
  <c r="H197" i="7"/>
  <c r="I197" i="7"/>
  <c r="J197" i="7"/>
  <c r="D198" i="7"/>
  <c r="E198" i="7"/>
  <c r="F198" i="7"/>
  <c r="G198" i="7"/>
  <c r="H198" i="7"/>
  <c r="I198" i="7"/>
  <c r="J198" i="7"/>
  <c r="D199" i="7"/>
  <c r="E199" i="7"/>
  <c r="F199" i="7"/>
  <c r="G199" i="7"/>
  <c r="H199" i="7"/>
  <c r="I199" i="7"/>
  <c r="J199" i="7"/>
  <c r="D200" i="7"/>
  <c r="E200" i="7"/>
  <c r="F200" i="7"/>
  <c r="G200" i="7"/>
  <c r="H200" i="7"/>
  <c r="I200" i="7"/>
  <c r="J200" i="7"/>
  <c r="D201" i="7"/>
  <c r="E201" i="7"/>
  <c r="F201" i="7"/>
  <c r="G201" i="7"/>
  <c r="H201" i="7"/>
  <c r="I201" i="7"/>
  <c r="J201" i="7"/>
  <c r="D202" i="7"/>
  <c r="E202" i="7"/>
  <c r="F202" i="7"/>
  <c r="G202" i="7"/>
  <c r="H202" i="7"/>
  <c r="I202" i="7"/>
  <c r="J202" i="7"/>
  <c r="D203" i="7"/>
  <c r="E203" i="7"/>
  <c r="F203" i="7"/>
  <c r="G203" i="7"/>
  <c r="H203" i="7"/>
  <c r="I203" i="7"/>
  <c r="J203" i="7"/>
  <c r="D204" i="7"/>
  <c r="E204" i="7"/>
  <c r="F204" i="7"/>
  <c r="G204" i="7"/>
  <c r="H204" i="7"/>
  <c r="I204" i="7"/>
  <c r="J204" i="7"/>
  <c r="D205" i="7"/>
  <c r="E205" i="7"/>
  <c r="F205" i="7"/>
  <c r="G205" i="7"/>
  <c r="H205" i="7"/>
  <c r="I205" i="7"/>
  <c r="J205" i="7"/>
  <c r="D206" i="7"/>
  <c r="E206" i="7"/>
  <c r="F206" i="7"/>
  <c r="G206" i="7"/>
  <c r="H206" i="7"/>
  <c r="I206" i="7"/>
  <c r="J206" i="7"/>
  <c r="D207" i="7"/>
  <c r="E207" i="7"/>
  <c r="F207" i="7"/>
  <c r="G207" i="7"/>
  <c r="H207" i="7"/>
  <c r="I207" i="7"/>
  <c r="J207" i="7"/>
  <c r="D208" i="7"/>
  <c r="E208" i="7"/>
  <c r="F208" i="7"/>
  <c r="G208" i="7"/>
  <c r="H208" i="7"/>
  <c r="I208" i="7"/>
  <c r="J208" i="7"/>
  <c r="D209" i="7"/>
  <c r="E209" i="7"/>
  <c r="F209" i="7"/>
  <c r="G209" i="7"/>
  <c r="H209" i="7"/>
  <c r="I209" i="7"/>
  <c r="J209" i="7"/>
  <c r="D210" i="7"/>
  <c r="E210" i="7"/>
  <c r="F210" i="7"/>
  <c r="G210" i="7"/>
  <c r="H210" i="7"/>
  <c r="I210" i="7"/>
  <c r="J210" i="7"/>
  <c r="D211" i="7"/>
  <c r="E211" i="7"/>
  <c r="F211" i="7"/>
  <c r="G211" i="7"/>
  <c r="H211" i="7"/>
  <c r="I211" i="7"/>
  <c r="J211" i="7"/>
  <c r="D212" i="7"/>
  <c r="E212" i="7"/>
  <c r="F212" i="7"/>
  <c r="G212" i="7"/>
  <c r="H212" i="7"/>
  <c r="I212" i="7"/>
  <c r="J212" i="7"/>
  <c r="D213" i="7"/>
  <c r="E213" i="7"/>
  <c r="F213" i="7"/>
  <c r="G213" i="7"/>
  <c r="H213" i="7"/>
  <c r="I213" i="7"/>
  <c r="J213" i="7"/>
  <c r="D214" i="7"/>
  <c r="E214" i="7"/>
  <c r="F214" i="7"/>
  <c r="G214" i="7"/>
  <c r="H214" i="7"/>
  <c r="I214" i="7"/>
  <c r="J214" i="7"/>
  <c r="D215" i="7"/>
  <c r="E215" i="7"/>
  <c r="F215" i="7"/>
  <c r="G215" i="7"/>
  <c r="H215" i="7"/>
  <c r="I215" i="7"/>
  <c r="J215" i="7"/>
  <c r="D216" i="7"/>
  <c r="E216" i="7"/>
  <c r="F216" i="7"/>
  <c r="G216" i="7"/>
  <c r="H216" i="7"/>
  <c r="I216" i="7"/>
  <c r="J216" i="7"/>
  <c r="D217" i="7"/>
  <c r="E217" i="7"/>
  <c r="F217" i="7"/>
  <c r="G217" i="7"/>
  <c r="H217" i="7"/>
  <c r="I217" i="7"/>
  <c r="J217" i="7"/>
  <c r="D218" i="7"/>
  <c r="E218" i="7"/>
  <c r="F218" i="7"/>
  <c r="G218" i="7"/>
  <c r="H218" i="7"/>
  <c r="I218" i="7"/>
  <c r="J218" i="7"/>
  <c r="D219" i="7"/>
  <c r="E219" i="7"/>
  <c r="F219" i="7"/>
  <c r="G219" i="7"/>
  <c r="H219" i="7"/>
  <c r="I219" i="7"/>
  <c r="J219" i="7"/>
  <c r="D220" i="7"/>
  <c r="E220" i="7"/>
  <c r="F220" i="7"/>
  <c r="G220" i="7"/>
  <c r="H220" i="7"/>
  <c r="I220" i="7"/>
  <c r="J220" i="7"/>
  <c r="D221" i="7"/>
  <c r="E221" i="7"/>
  <c r="F221" i="7"/>
  <c r="G221" i="7"/>
  <c r="H221" i="7"/>
  <c r="I221" i="7"/>
  <c r="J221" i="7"/>
  <c r="D222" i="7"/>
  <c r="E222" i="7"/>
  <c r="F222" i="7"/>
  <c r="G222" i="7"/>
  <c r="H222" i="7"/>
  <c r="I222" i="7"/>
  <c r="J222" i="7"/>
  <c r="D223" i="7"/>
  <c r="E223" i="7"/>
  <c r="F223" i="7"/>
  <c r="G223" i="7"/>
  <c r="H223" i="7"/>
  <c r="I223" i="7"/>
  <c r="J223" i="7"/>
  <c r="D224" i="7"/>
  <c r="E224" i="7"/>
  <c r="F224" i="7"/>
  <c r="G224" i="7"/>
  <c r="H224" i="7"/>
  <c r="I224" i="7"/>
  <c r="J224" i="7"/>
  <c r="D225" i="7"/>
  <c r="E225" i="7"/>
  <c r="F225" i="7"/>
  <c r="G225" i="7"/>
  <c r="H225" i="7"/>
  <c r="I225" i="7"/>
  <c r="J225" i="7"/>
  <c r="D226" i="7"/>
  <c r="E226" i="7"/>
  <c r="F226" i="7"/>
  <c r="G226" i="7"/>
  <c r="H226" i="7"/>
  <c r="I226" i="7"/>
  <c r="J226" i="7"/>
  <c r="D227" i="7"/>
  <c r="E227" i="7"/>
  <c r="F227" i="7"/>
  <c r="G227" i="7"/>
  <c r="H227" i="7"/>
  <c r="I227" i="7"/>
  <c r="J227" i="7"/>
  <c r="D228" i="7"/>
  <c r="E228" i="7"/>
  <c r="F228" i="7"/>
  <c r="G228" i="7"/>
  <c r="H228" i="7"/>
  <c r="I228" i="7"/>
  <c r="J228" i="7"/>
  <c r="D229" i="7"/>
  <c r="E229" i="7"/>
  <c r="F229" i="7"/>
  <c r="G229" i="7"/>
  <c r="H229" i="7"/>
  <c r="I229" i="7"/>
  <c r="J229" i="7"/>
  <c r="D230" i="7"/>
  <c r="E230" i="7"/>
  <c r="F230" i="7"/>
  <c r="G230" i="7"/>
  <c r="H230" i="7"/>
  <c r="I230" i="7"/>
  <c r="J230" i="7"/>
  <c r="D231" i="7"/>
  <c r="E231" i="7"/>
  <c r="F231" i="7"/>
  <c r="G231" i="7"/>
  <c r="H231" i="7"/>
  <c r="I231" i="7"/>
  <c r="J231" i="7"/>
  <c r="D232" i="7"/>
  <c r="E232" i="7"/>
  <c r="F232" i="7"/>
  <c r="G232" i="7"/>
  <c r="H232" i="7"/>
  <c r="I232" i="7"/>
  <c r="J232" i="7"/>
  <c r="D233" i="7"/>
  <c r="E233" i="7"/>
  <c r="F233" i="7"/>
  <c r="G233" i="7"/>
  <c r="H233" i="7"/>
  <c r="I233" i="7"/>
  <c r="J233" i="7"/>
  <c r="D234" i="7"/>
  <c r="E234" i="7"/>
  <c r="F234" i="7"/>
  <c r="G234" i="7"/>
  <c r="H234" i="7"/>
  <c r="I234" i="7"/>
  <c r="J234" i="7"/>
  <c r="D235" i="7"/>
  <c r="E235" i="7"/>
  <c r="F235" i="7"/>
  <c r="G235" i="7"/>
  <c r="H235" i="7"/>
  <c r="I235" i="7"/>
  <c r="J235" i="7"/>
  <c r="D236" i="7"/>
  <c r="E236" i="7"/>
  <c r="F236" i="7"/>
  <c r="G236" i="7"/>
  <c r="H236" i="7"/>
  <c r="I236" i="7"/>
  <c r="J236" i="7"/>
  <c r="D237" i="7"/>
  <c r="E237" i="7"/>
  <c r="F237" i="7"/>
  <c r="G237" i="7"/>
  <c r="H237" i="7"/>
  <c r="I237" i="7"/>
  <c r="J237" i="7"/>
  <c r="D238" i="7"/>
  <c r="E238" i="7"/>
  <c r="F238" i="7"/>
  <c r="G238" i="7"/>
  <c r="H238" i="7"/>
  <c r="I238" i="7"/>
  <c r="J238" i="7"/>
  <c r="D239" i="7"/>
  <c r="E239" i="7"/>
  <c r="F239" i="7"/>
  <c r="G239" i="7"/>
  <c r="H239" i="7"/>
  <c r="I239" i="7"/>
  <c r="J239" i="7"/>
  <c r="D240" i="7"/>
  <c r="E240" i="7"/>
  <c r="F240" i="7"/>
  <c r="G240" i="7"/>
  <c r="H240" i="7"/>
  <c r="I240" i="7"/>
  <c r="J240" i="7"/>
  <c r="D241" i="7"/>
  <c r="E241" i="7"/>
  <c r="F241" i="7"/>
  <c r="G241" i="7"/>
  <c r="H241" i="7"/>
  <c r="I241" i="7"/>
  <c r="J241" i="7"/>
  <c r="D242" i="7"/>
  <c r="E242" i="7"/>
  <c r="F242" i="7"/>
  <c r="G242" i="7"/>
  <c r="H242" i="7"/>
  <c r="I242" i="7"/>
  <c r="J242" i="7"/>
  <c r="D243" i="7"/>
  <c r="E243" i="7"/>
  <c r="F243" i="7"/>
  <c r="G243" i="7"/>
  <c r="H243" i="7"/>
  <c r="I243" i="7"/>
  <c r="J243" i="7"/>
  <c r="D244" i="7"/>
  <c r="E244" i="7"/>
  <c r="F244" i="7"/>
  <c r="G244" i="7"/>
  <c r="H244" i="7"/>
  <c r="I244" i="7"/>
  <c r="J244" i="7"/>
  <c r="D245" i="7"/>
  <c r="E245" i="7"/>
  <c r="F245" i="7"/>
  <c r="G245" i="7"/>
  <c r="H245" i="7"/>
  <c r="I245" i="7"/>
  <c r="J245" i="7"/>
  <c r="D246" i="7"/>
  <c r="E246" i="7"/>
  <c r="F246" i="7"/>
  <c r="G246" i="7"/>
  <c r="H246" i="7"/>
  <c r="I246" i="7"/>
  <c r="J246" i="7"/>
  <c r="D247" i="7"/>
  <c r="E247" i="7"/>
  <c r="F247" i="7"/>
  <c r="G247" i="7"/>
  <c r="H247" i="7"/>
  <c r="I247" i="7"/>
  <c r="J247" i="7"/>
  <c r="D248" i="7"/>
  <c r="E248" i="7"/>
  <c r="F248" i="7"/>
  <c r="G248" i="7"/>
  <c r="H248" i="7"/>
  <c r="I248" i="7"/>
  <c r="J248" i="7"/>
  <c r="D249" i="7"/>
  <c r="E249" i="7"/>
  <c r="F249" i="7"/>
  <c r="G249" i="7"/>
  <c r="H249" i="7"/>
  <c r="I249" i="7"/>
  <c r="J249" i="7"/>
  <c r="D250" i="7"/>
  <c r="E250" i="7"/>
  <c r="F250" i="7"/>
  <c r="G250" i="7"/>
  <c r="H250" i="7"/>
  <c r="I250" i="7"/>
  <c r="J250" i="7"/>
  <c r="D251" i="7"/>
  <c r="E251" i="7"/>
  <c r="F251" i="7"/>
  <c r="G251" i="7"/>
  <c r="H251" i="7"/>
  <c r="I251" i="7"/>
  <c r="J251" i="7"/>
  <c r="D252" i="7"/>
  <c r="E252" i="7"/>
  <c r="F252" i="7"/>
  <c r="G252" i="7"/>
  <c r="H252" i="7"/>
  <c r="I252" i="7"/>
  <c r="J252" i="7"/>
  <c r="D253" i="7"/>
  <c r="E253" i="7"/>
  <c r="F253" i="7"/>
  <c r="G253" i="7"/>
  <c r="H253" i="7"/>
  <c r="I253" i="7"/>
  <c r="J253" i="7"/>
  <c r="D254" i="7"/>
  <c r="E254" i="7"/>
  <c r="F254" i="7"/>
  <c r="G254" i="7"/>
  <c r="H254" i="7"/>
  <c r="I254" i="7"/>
  <c r="J254" i="7"/>
  <c r="D255" i="7"/>
  <c r="E255" i="7"/>
  <c r="F255" i="7"/>
  <c r="G255" i="7"/>
  <c r="H255" i="7"/>
  <c r="I255" i="7"/>
  <c r="J255" i="7"/>
  <c r="D256" i="7"/>
  <c r="E256" i="7"/>
  <c r="F256" i="7"/>
  <c r="G256" i="7"/>
  <c r="H256" i="7"/>
  <c r="I256" i="7"/>
  <c r="J256" i="7"/>
  <c r="D257" i="7"/>
  <c r="E257" i="7"/>
  <c r="F257" i="7"/>
  <c r="G257" i="7"/>
  <c r="H257" i="7"/>
  <c r="I257" i="7"/>
  <c r="J257" i="7"/>
  <c r="D258" i="7"/>
  <c r="E258" i="7"/>
  <c r="F258" i="7"/>
  <c r="G258" i="7"/>
  <c r="H258" i="7"/>
  <c r="I258" i="7"/>
  <c r="J258" i="7"/>
  <c r="D259" i="7"/>
  <c r="E259" i="7"/>
  <c r="F259" i="7"/>
  <c r="G259" i="7"/>
  <c r="H259" i="7"/>
  <c r="I259" i="7"/>
  <c r="J259" i="7"/>
  <c r="D260" i="7"/>
  <c r="E260" i="7"/>
  <c r="F260" i="7"/>
  <c r="G260" i="7"/>
  <c r="H260" i="7"/>
  <c r="I260" i="7"/>
  <c r="J260" i="7"/>
  <c r="D261" i="7"/>
  <c r="E261" i="7"/>
  <c r="F261" i="7"/>
  <c r="G261" i="7"/>
  <c r="H261" i="7"/>
  <c r="I261" i="7"/>
  <c r="J261" i="7"/>
  <c r="D262" i="7"/>
  <c r="E262" i="7"/>
  <c r="F262" i="7"/>
  <c r="G262" i="7"/>
  <c r="H262" i="7"/>
  <c r="I262" i="7"/>
  <c r="J262" i="7"/>
  <c r="D263" i="7"/>
  <c r="E263" i="7"/>
  <c r="F263" i="7"/>
  <c r="G263" i="7"/>
  <c r="H263" i="7"/>
  <c r="I263" i="7"/>
  <c r="J263" i="7"/>
  <c r="D264" i="7"/>
  <c r="E264" i="7"/>
  <c r="F264" i="7"/>
  <c r="G264" i="7"/>
  <c r="H264" i="7"/>
  <c r="I264" i="7"/>
  <c r="J264" i="7"/>
  <c r="D265" i="7"/>
  <c r="E265" i="7"/>
  <c r="F265" i="7"/>
  <c r="G265" i="7"/>
  <c r="H265" i="7"/>
  <c r="I265" i="7"/>
  <c r="J265" i="7"/>
  <c r="D266" i="7"/>
  <c r="E266" i="7"/>
  <c r="F266" i="7"/>
  <c r="G266" i="7"/>
  <c r="H266" i="7"/>
  <c r="I266" i="7"/>
  <c r="J266" i="7"/>
  <c r="D267" i="7"/>
  <c r="E267" i="7"/>
  <c r="F267" i="7"/>
  <c r="G267" i="7"/>
  <c r="H267" i="7"/>
  <c r="I267" i="7"/>
  <c r="J267" i="7"/>
  <c r="D268" i="7"/>
  <c r="E268" i="7"/>
  <c r="F268" i="7"/>
  <c r="G268" i="7"/>
  <c r="H268" i="7"/>
  <c r="I268" i="7"/>
  <c r="J268" i="7"/>
  <c r="D269" i="7"/>
  <c r="E269" i="7"/>
  <c r="F269" i="7"/>
  <c r="G269" i="7"/>
  <c r="H269" i="7"/>
  <c r="I269" i="7"/>
  <c r="J269" i="7"/>
  <c r="D270" i="7"/>
  <c r="E270" i="7"/>
  <c r="F270" i="7"/>
  <c r="G270" i="7"/>
  <c r="H270" i="7"/>
  <c r="I270" i="7"/>
  <c r="J270" i="7"/>
  <c r="D271" i="7"/>
  <c r="E271" i="7"/>
  <c r="F271" i="7"/>
  <c r="G271" i="7"/>
  <c r="H271" i="7"/>
  <c r="I271" i="7"/>
  <c r="J271" i="7"/>
  <c r="D272" i="7"/>
  <c r="E272" i="7"/>
  <c r="F272" i="7"/>
  <c r="G272" i="7"/>
  <c r="H272" i="7"/>
  <c r="I272" i="7"/>
  <c r="J272" i="7"/>
  <c r="D273" i="7"/>
  <c r="E273" i="7"/>
  <c r="F273" i="7"/>
  <c r="G273" i="7"/>
  <c r="H273" i="7"/>
  <c r="I273" i="7"/>
  <c r="J273" i="7"/>
  <c r="D274" i="7"/>
  <c r="E274" i="7"/>
  <c r="F274" i="7"/>
  <c r="G274" i="7"/>
  <c r="H274" i="7"/>
  <c r="I274" i="7"/>
  <c r="J274" i="7"/>
  <c r="D275" i="7"/>
  <c r="E275" i="7"/>
  <c r="F275" i="7"/>
  <c r="G275" i="7"/>
  <c r="H275" i="7"/>
  <c r="I275" i="7"/>
  <c r="J275" i="7"/>
  <c r="D276" i="7"/>
  <c r="E276" i="7"/>
  <c r="F276" i="7"/>
  <c r="G276" i="7"/>
  <c r="H276" i="7"/>
  <c r="I276" i="7"/>
  <c r="J276" i="7"/>
  <c r="D277" i="7"/>
  <c r="E277" i="7"/>
  <c r="F277" i="7"/>
  <c r="G277" i="7"/>
  <c r="H277" i="7"/>
  <c r="I277" i="7"/>
  <c r="J277" i="7"/>
  <c r="D278" i="7"/>
  <c r="E278" i="7"/>
  <c r="F278" i="7"/>
  <c r="G278" i="7"/>
  <c r="H278" i="7"/>
  <c r="I278" i="7"/>
  <c r="J278" i="7"/>
  <c r="D279" i="7"/>
  <c r="E279" i="7"/>
  <c r="F279" i="7"/>
  <c r="G279" i="7"/>
  <c r="H279" i="7"/>
  <c r="I279" i="7"/>
  <c r="J279" i="7"/>
  <c r="D280" i="7"/>
  <c r="E280" i="7"/>
  <c r="F280" i="7"/>
  <c r="G280" i="7"/>
  <c r="H280" i="7"/>
  <c r="I280" i="7"/>
  <c r="J280" i="7"/>
  <c r="D281" i="7"/>
  <c r="E281" i="7"/>
  <c r="F281" i="7"/>
  <c r="G281" i="7"/>
  <c r="H281" i="7"/>
  <c r="I281" i="7"/>
  <c r="J281" i="7"/>
  <c r="D282" i="7"/>
  <c r="E282" i="7"/>
  <c r="F282" i="7"/>
  <c r="G282" i="7"/>
  <c r="H282" i="7"/>
  <c r="I282" i="7"/>
  <c r="J282" i="7"/>
  <c r="D283" i="7"/>
  <c r="E283" i="7"/>
  <c r="F283" i="7"/>
  <c r="G283" i="7"/>
  <c r="H283" i="7"/>
  <c r="I283" i="7"/>
  <c r="J283" i="7"/>
  <c r="D284" i="7"/>
  <c r="E284" i="7"/>
  <c r="F284" i="7"/>
  <c r="G284" i="7"/>
  <c r="H284" i="7"/>
  <c r="I284" i="7"/>
  <c r="J284" i="7"/>
  <c r="D285" i="7"/>
  <c r="E285" i="7"/>
  <c r="F285" i="7"/>
  <c r="G285" i="7"/>
  <c r="H285" i="7"/>
  <c r="I285" i="7"/>
  <c r="J285" i="7"/>
  <c r="D286" i="7"/>
  <c r="E286" i="7"/>
  <c r="F286" i="7"/>
  <c r="G286" i="7"/>
  <c r="H286" i="7"/>
  <c r="I286" i="7"/>
  <c r="J286" i="7"/>
  <c r="D287" i="7"/>
  <c r="E287" i="7"/>
  <c r="F287" i="7"/>
  <c r="G287" i="7"/>
  <c r="H287" i="7"/>
  <c r="I287" i="7"/>
  <c r="J287" i="7"/>
  <c r="D288" i="7"/>
  <c r="E288" i="7"/>
  <c r="F288" i="7"/>
  <c r="G288" i="7"/>
  <c r="H288" i="7"/>
  <c r="I288" i="7"/>
  <c r="J288" i="7"/>
  <c r="D289" i="7"/>
  <c r="E289" i="7"/>
  <c r="F289" i="7"/>
  <c r="G289" i="7"/>
  <c r="H289" i="7"/>
  <c r="I289" i="7"/>
  <c r="J289" i="7"/>
  <c r="D290" i="7"/>
  <c r="E290" i="7"/>
  <c r="F290" i="7"/>
  <c r="G290" i="7"/>
  <c r="H290" i="7"/>
  <c r="I290" i="7"/>
  <c r="J290" i="7"/>
  <c r="D291" i="7"/>
  <c r="E291" i="7"/>
  <c r="F291" i="7"/>
  <c r="G291" i="7"/>
  <c r="H291" i="7"/>
  <c r="I291" i="7"/>
  <c r="J291" i="7"/>
  <c r="D292" i="7"/>
  <c r="E292" i="7"/>
  <c r="F292" i="7"/>
  <c r="G292" i="7"/>
  <c r="H292" i="7"/>
  <c r="I292" i="7"/>
  <c r="J292" i="7"/>
  <c r="D293" i="7"/>
  <c r="E293" i="7"/>
  <c r="F293" i="7"/>
  <c r="G293" i="7"/>
  <c r="H293" i="7"/>
  <c r="I293" i="7"/>
  <c r="J293" i="7"/>
  <c r="D294" i="7"/>
  <c r="E294" i="7"/>
  <c r="F294" i="7"/>
  <c r="G294" i="7"/>
  <c r="H294" i="7"/>
  <c r="I294" i="7"/>
  <c r="J294" i="7"/>
  <c r="D295" i="7"/>
  <c r="E295" i="7"/>
  <c r="F295" i="7"/>
  <c r="G295" i="7"/>
  <c r="H295" i="7"/>
  <c r="I295" i="7"/>
  <c r="J295" i="7"/>
  <c r="D296" i="7"/>
  <c r="E296" i="7"/>
  <c r="F296" i="7"/>
  <c r="G296" i="7"/>
  <c r="H296" i="7"/>
  <c r="I296" i="7"/>
  <c r="J296" i="7"/>
  <c r="D297" i="7"/>
  <c r="E297" i="7"/>
  <c r="F297" i="7"/>
  <c r="G297" i="7"/>
  <c r="H297" i="7"/>
  <c r="I297" i="7"/>
  <c r="J297" i="7"/>
  <c r="D298" i="7"/>
  <c r="E298" i="7"/>
  <c r="F298" i="7"/>
  <c r="G298" i="7"/>
  <c r="H298" i="7"/>
  <c r="I298" i="7"/>
  <c r="J298" i="7"/>
  <c r="D299" i="7"/>
  <c r="E299" i="7"/>
  <c r="F299" i="7"/>
  <c r="G299" i="7"/>
  <c r="H299" i="7"/>
  <c r="I299" i="7"/>
  <c r="J299" i="7"/>
  <c r="D300" i="7"/>
  <c r="E300" i="7"/>
  <c r="F300" i="7"/>
  <c r="G300" i="7"/>
  <c r="H300" i="7"/>
  <c r="I300" i="7"/>
  <c r="J300" i="7"/>
  <c r="D301" i="7"/>
  <c r="E301" i="7"/>
  <c r="F301" i="7"/>
  <c r="G301" i="7"/>
  <c r="H301" i="7"/>
  <c r="I301" i="7"/>
  <c r="J301" i="7"/>
  <c r="D302" i="7"/>
  <c r="E302" i="7"/>
  <c r="F302" i="7"/>
  <c r="G302" i="7"/>
  <c r="H302" i="7"/>
  <c r="I302" i="7"/>
  <c r="J302" i="7"/>
  <c r="D303" i="7"/>
  <c r="E303" i="7"/>
  <c r="F303" i="7"/>
  <c r="G303" i="7"/>
  <c r="H303" i="7"/>
  <c r="I303" i="7"/>
  <c r="J303" i="7"/>
  <c r="D304" i="7"/>
  <c r="E304" i="7"/>
  <c r="F304" i="7"/>
  <c r="G304" i="7"/>
  <c r="H304" i="7"/>
  <c r="I304" i="7"/>
  <c r="J304" i="7"/>
  <c r="D305" i="7"/>
  <c r="E305" i="7"/>
  <c r="F305" i="7"/>
  <c r="G305" i="7"/>
  <c r="H305" i="7"/>
  <c r="I305" i="7"/>
  <c r="J305" i="7"/>
  <c r="D306" i="7"/>
  <c r="E306" i="7"/>
  <c r="F306" i="7"/>
  <c r="G306" i="7"/>
  <c r="H306" i="7"/>
  <c r="I306" i="7"/>
  <c r="J306" i="7"/>
  <c r="D307" i="7"/>
  <c r="E307" i="7"/>
  <c r="F307" i="7"/>
  <c r="G307" i="7"/>
  <c r="H307" i="7"/>
  <c r="I307" i="7"/>
  <c r="J307" i="7"/>
  <c r="D308" i="7"/>
  <c r="E308" i="7"/>
  <c r="F308" i="7"/>
  <c r="G308" i="7"/>
  <c r="H308" i="7"/>
  <c r="I308" i="7"/>
  <c r="J308" i="7"/>
  <c r="D309" i="7"/>
  <c r="E309" i="7"/>
  <c r="F309" i="7"/>
  <c r="G309" i="7"/>
  <c r="H309" i="7"/>
  <c r="I309" i="7"/>
  <c r="J309" i="7"/>
  <c r="D310" i="7"/>
  <c r="E310" i="7"/>
  <c r="F310" i="7"/>
  <c r="G310" i="7"/>
  <c r="H310" i="7"/>
  <c r="I310" i="7"/>
  <c r="J310" i="7"/>
  <c r="D311" i="7"/>
  <c r="E311" i="7"/>
  <c r="F311" i="7"/>
  <c r="G311" i="7"/>
  <c r="H311" i="7"/>
  <c r="I311" i="7"/>
  <c r="J311" i="7"/>
  <c r="D312" i="7"/>
  <c r="E312" i="7"/>
  <c r="F312" i="7"/>
  <c r="G312" i="7"/>
  <c r="H312" i="7"/>
  <c r="I312" i="7"/>
  <c r="J312" i="7"/>
  <c r="D313" i="7"/>
  <c r="E313" i="7"/>
  <c r="F313" i="7"/>
  <c r="G313" i="7"/>
  <c r="H313" i="7"/>
  <c r="I313" i="7"/>
  <c r="J313" i="7"/>
  <c r="D314" i="7"/>
  <c r="E314" i="7"/>
  <c r="F314" i="7"/>
  <c r="G314" i="7"/>
  <c r="H314" i="7"/>
  <c r="I314" i="7"/>
  <c r="J314" i="7"/>
  <c r="D315" i="7"/>
  <c r="E315" i="7"/>
  <c r="F315" i="7"/>
  <c r="G315" i="7"/>
  <c r="H315" i="7"/>
  <c r="I315" i="7"/>
  <c r="J315" i="7"/>
  <c r="D316" i="7"/>
  <c r="E316" i="7"/>
  <c r="F316" i="7"/>
  <c r="G316" i="7"/>
  <c r="H316" i="7"/>
  <c r="I316" i="7"/>
  <c r="J316" i="7"/>
  <c r="D317" i="7"/>
  <c r="E317" i="7"/>
  <c r="F317" i="7"/>
  <c r="G317" i="7"/>
  <c r="H317" i="7"/>
  <c r="I317" i="7"/>
  <c r="J317" i="7"/>
  <c r="D318" i="7"/>
  <c r="E318" i="7"/>
  <c r="F318" i="7"/>
  <c r="G318" i="7"/>
  <c r="H318" i="7"/>
  <c r="I318" i="7"/>
  <c r="J318" i="7"/>
  <c r="D319" i="7"/>
  <c r="E319" i="7"/>
  <c r="F319" i="7"/>
  <c r="G319" i="7"/>
  <c r="H319" i="7"/>
  <c r="I319" i="7"/>
  <c r="J319" i="7"/>
  <c r="D320" i="7"/>
  <c r="E320" i="7"/>
  <c r="F320" i="7"/>
  <c r="G320" i="7"/>
  <c r="H320" i="7"/>
  <c r="I320" i="7"/>
  <c r="J320" i="7"/>
  <c r="D321" i="7"/>
  <c r="E321" i="7"/>
  <c r="F321" i="7"/>
  <c r="G321" i="7"/>
  <c r="H321" i="7"/>
  <c r="I321" i="7"/>
  <c r="J321" i="7"/>
  <c r="D322" i="7"/>
  <c r="E322" i="7"/>
  <c r="F322" i="7"/>
  <c r="G322" i="7"/>
  <c r="H322" i="7"/>
  <c r="I322" i="7"/>
  <c r="J322" i="7"/>
  <c r="D323" i="7"/>
  <c r="E323" i="7"/>
  <c r="F323" i="7"/>
  <c r="G323" i="7"/>
  <c r="H323" i="7"/>
  <c r="I323" i="7"/>
  <c r="J323" i="7"/>
  <c r="D324" i="7"/>
  <c r="E324" i="7"/>
  <c r="F324" i="7"/>
  <c r="G324" i="7"/>
  <c r="H324" i="7"/>
  <c r="I324" i="7"/>
  <c r="J324" i="7"/>
  <c r="D325" i="7"/>
  <c r="E325" i="7"/>
  <c r="F325" i="7"/>
  <c r="G325" i="7"/>
  <c r="H325" i="7"/>
  <c r="I325" i="7"/>
  <c r="J325" i="7"/>
  <c r="D326" i="7"/>
  <c r="E326" i="7"/>
  <c r="F326" i="7"/>
  <c r="G326" i="7"/>
  <c r="H326" i="7"/>
  <c r="I326" i="7"/>
  <c r="J326" i="7"/>
  <c r="D327" i="7"/>
  <c r="E327" i="7"/>
  <c r="F327" i="7"/>
  <c r="G327" i="7"/>
  <c r="H327" i="7"/>
  <c r="I327" i="7"/>
  <c r="J327" i="7"/>
  <c r="D328" i="7"/>
  <c r="E328" i="7"/>
  <c r="F328" i="7"/>
  <c r="G328" i="7"/>
  <c r="H328" i="7"/>
  <c r="I328" i="7"/>
  <c r="J328" i="7"/>
  <c r="D329" i="7"/>
  <c r="E329" i="7"/>
  <c r="F329" i="7"/>
  <c r="G329" i="7"/>
  <c r="H329" i="7"/>
  <c r="I329" i="7"/>
  <c r="J329" i="7"/>
  <c r="D330" i="7"/>
  <c r="E330" i="7"/>
  <c r="F330" i="7"/>
  <c r="G330" i="7"/>
  <c r="H330" i="7"/>
  <c r="I330" i="7"/>
  <c r="J330" i="7"/>
  <c r="D331" i="7"/>
  <c r="E331" i="7"/>
  <c r="F331" i="7"/>
  <c r="G331" i="7"/>
  <c r="H331" i="7"/>
  <c r="I331" i="7"/>
  <c r="J331" i="7"/>
  <c r="D332" i="7"/>
  <c r="E332" i="7"/>
  <c r="F332" i="7"/>
  <c r="G332" i="7"/>
  <c r="H332" i="7"/>
  <c r="I332" i="7"/>
  <c r="J332" i="7"/>
  <c r="D333" i="7"/>
  <c r="E333" i="7"/>
  <c r="F333" i="7"/>
  <c r="G333" i="7"/>
  <c r="H333" i="7"/>
  <c r="I333" i="7"/>
  <c r="J333" i="7"/>
  <c r="D334" i="7"/>
  <c r="E334" i="7"/>
  <c r="F334" i="7"/>
  <c r="G334" i="7"/>
  <c r="H334" i="7"/>
  <c r="I334" i="7"/>
  <c r="J334" i="7"/>
  <c r="D335" i="7"/>
  <c r="E335" i="7"/>
  <c r="F335" i="7"/>
  <c r="G335" i="7"/>
  <c r="H335" i="7"/>
  <c r="I335" i="7"/>
  <c r="J335" i="7"/>
  <c r="D336" i="7"/>
  <c r="E336" i="7"/>
  <c r="F336" i="7"/>
  <c r="G336" i="7"/>
  <c r="H336" i="7"/>
  <c r="I336" i="7"/>
  <c r="J336" i="7"/>
  <c r="D337" i="7"/>
  <c r="E337" i="7"/>
  <c r="F337" i="7"/>
  <c r="G337" i="7"/>
  <c r="H337" i="7"/>
  <c r="I337" i="7"/>
  <c r="J337" i="7"/>
  <c r="D338" i="7"/>
  <c r="E338" i="7"/>
  <c r="F338" i="7"/>
  <c r="G338" i="7"/>
  <c r="H338" i="7"/>
  <c r="I338" i="7"/>
  <c r="J338" i="7"/>
  <c r="D339" i="7"/>
  <c r="E339" i="7"/>
  <c r="F339" i="7"/>
  <c r="G339" i="7"/>
  <c r="H339" i="7"/>
  <c r="I339" i="7"/>
  <c r="J339" i="7"/>
  <c r="D340" i="7"/>
  <c r="E340" i="7"/>
  <c r="F340" i="7"/>
  <c r="G340" i="7"/>
  <c r="H340" i="7"/>
  <c r="I340" i="7"/>
  <c r="J340" i="7"/>
  <c r="D341" i="7"/>
  <c r="E341" i="7"/>
  <c r="F341" i="7"/>
  <c r="G341" i="7"/>
  <c r="H341" i="7"/>
  <c r="I341" i="7"/>
  <c r="J341" i="7"/>
  <c r="D342" i="7"/>
  <c r="E342" i="7"/>
  <c r="F342" i="7"/>
  <c r="G342" i="7"/>
  <c r="H342" i="7"/>
  <c r="I342" i="7"/>
  <c r="J342" i="7"/>
  <c r="D343" i="7"/>
  <c r="E343" i="7"/>
  <c r="F343" i="7"/>
  <c r="G343" i="7"/>
  <c r="H343" i="7"/>
  <c r="I343" i="7"/>
  <c r="J343" i="7"/>
  <c r="D344" i="7"/>
  <c r="E344" i="7"/>
  <c r="F344" i="7"/>
  <c r="G344" i="7"/>
  <c r="H344" i="7"/>
  <c r="I344" i="7"/>
  <c r="J344" i="7"/>
  <c r="D345" i="7"/>
  <c r="E345" i="7"/>
  <c r="F345" i="7"/>
  <c r="G345" i="7"/>
  <c r="H345" i="7"/>
  <c r="I345" i="7"/>
  <c r="J345" i="7"/>
  <c r="D346" i="7"/>
  <c r="E346" i="7"/>
  <c r="F346" i="7"/>
  <c r="G346" i="7"/>
  <c r="H346" i="7"/>
  <c r="I346" i="7"/>
  <c r="J346" i="7"/>
  <c r="D347" i="7"/>
  <c r="E347" i="7"/>
  <c r="F347" i="7"/>
  <c r="G347" i="7"/>
  <c r="H347" i="7"/>
  <c r="I347" i="7"/>
  <c r="J347" i="7"/>
  <c r="D348" i="7"/>
  <c r="E348" i="7"/>
  <c r="F348" i="7"/>
  <c r="G348" i="7"/>
  <c r="H348" i="7"/>
  <c r="I348" i="7"/>
  <c r="J348" i="7"/>
  <c r="D349" i="7"/>
  <c r="E349" i="7"/>
  <c r="F349" i="7"/>
  <c r="G349" i="7"/>
  <c r="H349" i="7"/>
  <c r="I349" i="7"/>
  <c r="J349" i="7"/>
  <c r="D350" i="7"/>
  <c r="E350" i="7"/>
  <c r="F350" i="7"/>
  <c r="G350" i="7"/>
  <c r="H350" i="7"/>
  <c r="I350" i="7"/>
  <c r="J350" i="7"/>
  <c r="D351" i="7"/>
  <c r="E351" i="7"/>
  <c r="F351" i="7"/>
  <c r="G351" i="7"/>
  <c r="H351" i="7"/>
  <c r="I351" i="7"/>
  <c r="J351" i="7"/>
  <c r="D352" i="7"/>
  <c r="E352" i="7"/>
  <c r="F352" i="7"/>
  <c r="G352" i="7"/>
  <c r="H352" i="7"/>
  <c r="I352" i="7"/>
  <c r="J352" i="7"/>
  <c r="D353" i="7"/>
  <c r="E353" i="7"/>
  <c r="F353" i="7"/>
  <c r="G353" i="7"/>
  <c r="H353" i="7"/>
  <c r="I353" i="7"/>
  <c r="J353" i="7"/>
  <c r="D354" i="7"/>
  <c r="E354" i="7"/>
  <c r="F354" i="7"/>
  <c r="G354" i="7"/>
  <c r="H354" i="7"/>
  <c r="I354" i="7"/>
  <c r="J354" i="7"/>
  <c r="D355" i="7"/>
  <c r="E355" i="7"/>
  <c r="F355" i="7"/>
  <c r="G355" i="7"/>
  <c r="H355" i="7"/>
  <c r="I355" i="7"/>
  <c r="J355" i="7"/>
  <c r="D356" i="7"/>
  <c r="E356" i="7"/>
  <c r="F356" i="7"/>
  <c r="G356" i="7"/>
  <c r="H356" i="7"/>
  <c r="I356" i="7"/>
  <c r="J356" i="7"/>
  <c r="D357" i="7"/>
  <c r="E357" i="7"/>
  <c r="F357" i="7"/>
  <c r="G357" i="7"/>
  <c r="H357" i="7"/>
  <c r="I357" i="7"/>
  <c r="J357" i="7"/>
  <c r="D358" i="7"/>
  <c r="E358" i="7"/>
  <c r="F358" i="7"/>
  <c r="G358" i="7"/>
  <c r="H358" i="7"/>
  <c r="I358" i="7"/>
  <c r="J358" i="7"/>
  <c r="D359" i="7"/>
  <c r="E359" i="7"/>
  <c r="F359" i="7"/>
  <c r="G359" i="7"/>
  <c r="H359" i="7"/>
  <c r="I359" i="7"/>
  <c r="J359" i="7"/>
  <c r="D360" i="7"/>
  <c r="E360" i="7"/>
  <c r="F360" i="7"/>
  <c r="G360" i="7"/>
  <c r="H360" i="7"/>
  <c r="I360" i="7"/>
  <c r="J360" i="7"/>
  <c r="D361" i="7"/>
  <c r="E361" i="7"/>
  <c r="F361" i="7"/>
  <c r="G361" i="7"/>
  <c r="H361" i="7"/>
  <c r="I361" i="7"/>
  <c r="J361" i="7"/>
  <c r="D362" i="7"/>
  <c r="E362" i="7"/>
  <c r="F362" i="7"/>
  <c r="G362" i="7"/>
  <c r="H362" i="7"/>
  <c r="I362" i="7"/>
  <c r="J362" i="7"/>
  <c r="D363" i="7"/>
  <c r="E363" i="7"/>
  <c r="F363" i="7"/>
  <c r="G363" i="7"/>
  <c r="H363" i="7"/>
  <c r="I363" i="7"/>
  <c r="J363" i="7"/>
  <c r="D364" i="7"/>
  <c r="E364" i="7"/>
  <c r="F364" i="7"/>
  <c r="G364" i="7"/>
  <c r="H364" i="7"/>
  <c r="I364" i="7"/>
  <c r="J364" i="7"/>
  <c r="D365" i="7"/>
  <c r="E365" i="7"/>
  <c r="F365" i="7"/>
  <c r="G365" i="7"/>
  <c r="H365" i="7"/>
  <c r="I365" i="7"/>
  <c r="J365" i="7"/>
  <c r="D366" i="7"/>
  <c r="E366" i="7"/>
  <c r="F366" i="7"/>
  <c r="G366" i="7"/>
  <c r="H366" i="7"/>
  <c r="I366" i="7"/>
  <c r="J366" i="7"/>
  <c r="D367" i="7"/>
  <c r="E367" i="7"/>
  <c r="F367" i="7"/>
  <c r="G367" i="7"/>
  <c r="H367" i="7"/>
  <c r="I367" i="7"/>
  <c r="J367" i="7"/>
  <c r="D368" i="7"/>
  <c r="E368" i="7"/>
  <c r="F368" i="7"/>
  <c r="G368" i="7"/>
  <c r="H368" i="7"/>
  <c r="I368" i="7"/>
  <c r="J368" i="7"/>
  <c r="D369" i="7"/>
  <c r="E369" i="7"/>
  <c r="F369" i="7"/>
  <c r="G369" i="7"/>
  <c r="H369" i="7"/>
  <c r="I369" i="7"/>
  <c r="J369" i="7"/>
  <c r="D370" i="7"/>
  <c r="E370" i="7"/>
  <c r="F370" i="7"/>
  <c r="G370" i="7"/>
  <c r="H370" i="7"/>
  <c r="I370" i="7"/>
  <c r="J370" i="7"/>
  <c r="D371" i="7"/>
  <c r="E371" i="7"/>
  <c r="F371" i="7"/>
  <c r="G371" i="7"/>
  <c r="H371" i="7"/>
  <c r="I371" i="7"/>
  <c r="J371" i="7"/>
  <c r="D372" i="7"/>
  <c r="E372" i="7"/>
  <c r="F372" i="7"/>
  <c r="G372" i="7"/>
  <c r="H372" i="7"/>
  <c r="I372" i="7"/>
  <c r="J372" i="7"/>
  <c r="D373" i="7"/>
  <c r="E373" i="7"/>
  <c r="F373" i="7"/>
  <c r="G373" i="7"/>
  <c r="H373" i="7"/>
  <c r="I373" i="7"/>
  <c r="J373" i="7"/>
  <c r="D374" i="7"/>
  <c r="E374" i="7"/>
  <c r="F374" i="7"/>
  <c r="G374" i="7"/>
  <c r="H374" i="7"/>
  <c r="I374" i="7"/>
  <c r="J374" i="7"/>
  <c r="D375" i="7"/>
  <c r="E375" i="7"/>
  <c r="F375" i="7"/>
  <c r="G375" i="7"/>
  <c r="H375" i="7"/>
  <c r="I375" i="7"/>
  <c r="J375" i="7"/>
  <c r="D376" i="7"/>
  <c r="E376" i="7"/>
  <c r="F376" i="7"/>
  <c r="G376" i="7"/>
  <c r="H376" i="7"/>
  <c r="I376" i="7"/>
  <c r="J376" i="7"/>
  <c r="D30" i="7"/>
  <c r="E30" i="7"/>
  <c r="F30" i="7"/>
  <c r="G30" i="7"/>
  <c r="H30" i="7"/>
  <c r="I30" i="7"/>
  <c r="J30" i="7"/>
  <c r="D31" i="7"/>
  <c r="E31" i="7"/>
  <c r="F31" i="7"/>
  <c r="G31" i="7"/>
  <c r="H31" i="7"/>
  <c r="I31" i="7"/>
  <c r="J31" i="7"/>
  <c r="D32" i="7"/>
  <c r="E32" i="7"/>
  <c r="F32" i="7"/>
  <c r="G32" i="7"/>
  <c r="H32" i="7"/>
  <c r="I32" i="7"/>
  <c r="J32" i="7"/>
  <c r="D33" i="7"/>
  <c r="E33" i="7"/>
  <c r="F33" i="7"/>
  <c r="G33" i="7"/>
  <c r="H33" i="7"/>
  <c r="I33" i="7"/>
  <c r="J33" i="7"/>
  <c r="D34" i="7"/>
  <c r="E34" i="7"/>
  <c r="F34" i="7"/>
  <c r="G34" i="7"/>
  <c r="H34" i="7"/>
  <c r="I34" i="7"/>
  <c r="J34" i="7"/>
  <c r="D35" i="7"/>
  <c r="E35" i="7"/>
  <c r="F35" i="7"/>
  <c r="G35" i="7"/>
  <c r="H35" i="7"/>
  <c r="I35" i="7"/>
  <c r="J35" i="7"/>
  <c r="D36" i="7"/>
  <c r="E36" i="7"/>
  <c r="F36" i="7"/>
  <c r="G36" i="7"/>
  <c r="H36" i="7"/>
  <c r="I36" i="7"/>
  <c r="J36" i="7"/>
  <c r="D37" i="7"/>
  <c r="E37" i="7"/>
  <c r="F37" i="7"/>
  <c r="G37" i="7"/>
  <c r="H37" i="7"/>
  <c r="I37" i="7"/>
  <c r="J37" i="7"/>
  <c r="D38" i="7"/>
  <c r="E38" i="7"/>
  <c r="F38" i="7"/>
  <c r="G38" i="7"/>
  <c r="H38" i="7"/>
  <c r="I38" i="7"/>
  <c r="J38" i="7"/>
  <c r="D39" i="7"/>
  <c r="E39" i="7"/>
  <c r="F39" i="7"/>
  <c r="G39" i="7"/>
  <c r="H39" i="7"/>
  <c r="I39" i="7"/>
  <c r="J39" i="7"/>
  <c r="D40" i="7"/>
  <c r="E40" i="7"/>
  <c r="F40" i="7"/>
  <c r="G40" i="7"/>
  <c r="H40" i="7"/>
  <c r="I40" i="7"/>
  <c r="J40" i="7"/>
  <c r="D41" i="7"/>
  <c r="E41" i="7"/>
  <c r="F41" i="7"/>
  <c r="G41" i="7"/>
  <c r="H41" i="7"/>
  <c r="I41" i="7"/>
  <c r="J41" i="7"/>
  <c r="D42" i="7"/>
  <c r="E42" i="7"/>
  <c r="F42" i="7"/>
  <c r="G42" i="7"/>
  <c r="H42" i="7"/>
  <c r="I42" i="7"/>
  <c r="J42" i="7"/>
  <c r="D43" i="7"/>
  <c r="E43" i="7"/>
  <c r="F43" i="7"/>
  <c r="G43" i="7"/>
  <c r="H43" i="7"/>
  <c r="I43" i="7"/>
  <c r="J43" i="7"/>
  <c r="D44" i="7"/>
  <c r="E44" i="7"/>
  <c r="F44" i="7"/>
  <c r="G44" i="7"/>
  <c r="H44" i="7"/>
  <c r="I44" i="7"/>
  <c r="J44" i="7"/>
  <c r="D45" i="7"/>
  <c r="E45" i="7"/>
  <c r="F45" i="7"/>
  <c r="G45" i="7"/>
  <c r="H45" i="7"/>
  <c r="I45" i="7"/>
  <c r="J45" i="7"/>
  <c r="D46" i="7"/>
  <c r="E46" i="7"/>
  <c r="F46" i="7"/>
  <c r="G46" i="7"/>
  <c r="H46" i="7"/>
  <c r="I46" i="7"/>
  <c r="J46" i="7"/>
  <c r="D47" i="7"/>
  <c r="E47" i="7"/>
  <c r="F47" i="7"/>
  <c r="G47" i="7"/>
  <c r="H47" i="7"/>
  <c r="I47" i="7"/>
  <c r="J47" i="7"/>
  <c r="D48" i="7"/>
  <c r="E48" i="7"/>
  <c r="F48" i="7"/>
  <c r="G48" i="7"/>
  <c r="H48" i="7"/>
  <c r="I48" i="7"/>
  <c r="J48" i="7"/>
  <c r="D49" i="7"/>
  <c r="E49" i="7"/>
  <c r="F49" i="7"/>
  <c r="G49" i="7"/>
  <c r="H49" i="7"/>
  <c r="I49" i="7"/>
  <c r="J49" i="7"/>
  <c r="D50" i="7"/>
  <c r="E50" i="7"/>
  <c r="F50" i="7"/>
  <c r="G50" i="7"/>
  <c r="H50" i="7"/>
  <c r="I50" i="7"/>
  <c r="J50" i="7"/>
  <c r="D51" i="7"/>
  <c r="E51" i="7"/>
  <c r="F51" i="7"/>
  <c r="G51" i="7"/>
  <c r="H51" i="7"/>
  <c r="I51" i="7"/>
  <c r="J51" i="7"/>
  <c r="D52" i="7"/>
  <c r="E52" i="7"/>
  <c r="F52" i="7"/>
  <c r="G52" i="7"/>
  <c r="H52" i="7"/>
  <c r="I52" i="7"/>
  <c r="J52" i="7"/>
  <c r="D53" i="7"/>
  <c r="E53" i="7"/>
  <c r="F53" i="7"/>
  <c r="G53" i="7"/>
  <c r="H53" i="7"/>
  <c r="I53" i="7"/>
  <c r="J53" i="7"/>
  <c r="D54" i="7"/>
  <c r="E54" i="7"/>
  <c r="F54" i="7"/>
  <c r="G54" i="7"/>
  <c r="H54" i="7"/>
  <c r="I54" i="7"/>
  <c r="J54" i="7"/>
  <c r="D55" i="7"/>
  <c r="E55" i="7"/>
  <c r="F55" i="7"/>
  <c r="G55" i="7"/>
  <c r="H55" i="7"/>
  <c r="I55" i="7"/>
  <c r="J55" i="7"/>
  <c r="D56" i="7"/>
  <c r="E56" i="7"/>
  <c r="F56" i="7"/>
  <c r="G56" i="7"/>
  <c r="H56" i="7"/>
  <c r="I56" i="7"/>
  <c r="J56" i="7"/>
  <c r="D57" i="7"/>
  <c r="E57" i="7"/>
  <c r="F57" i="7"/>
  <c r="G57" i="7"/>
  <c r="H57" i="7"/>
  <c r="I57" i="7"/>
  <c r="J57" i="7"/>
  <c r="D58" i="7"/>
  <c r="E58" i="7"/>
  <c r="F58" i="7"/>
  <c r="G58" i="7"/>
  <c r="H58" i="7"/>
  <c r="I58" i="7"/>
  <c r="J58" i="7"/>
  <c r="D59" i="7"/>
  <c r="E59" i="7"/>
  <c r="F59" i="7"/>
  <c r="G59" i="7"/>
  <c r="H59" i="7"/>
  <c r="I59" i="7"/>
  <c r="J59" i="7"/>
  <c r="D60" i="7"/>
  <c r="E60" i="7"/>
  <c r="F60" i="7"/>
  <c r="G60" i="7"/>
  <c r="H60" i="7"/>
  <c r="I60" i="7"/>
  <c r="J60" i="7"/>
  <c r="D61" i="7"/>
  <c r="E61" i="7"/>
  <c r="F61" i="7"/>
  <c r="G61" i="7"/>
  <c r="H61" i="7"/>
  <c r="I61" i="7"/>
  <c r="J61" i="7"/>
  <c r="D62" i="7"/>
  <c r="E62" i="7"/>
  <c r="F62" i="7"/>
  <c r="G62" i="7"/>
  <c r="H62" i="7"/>
  <c r="I62" i="7"/>
  <c r="J62" i="7"/>
  <c r="D63" i="7"/>
  <c r="E63" i="7"/>
  <c r="F63" i="7"/>
  <c r="G63" i="7"/>
  <c r="H63" i="7"/>
  <c r="I63" i="7"/>
  <c r="J63" i="7"/>
  <c r="D64" i="7"/>
  <c r="E64" i="7"/>
  <c r="F64" i="7"/>
  <c r="G64" i="7"/>
  <c r="H64" i="7"/>
  <c r="I64" i="7"/>
  <c r="J64" i="7"/>
  <c r="D65" i="7"/>
  <c r="E65" i="7"/>
  <c r="F65" i="7"/>
  <c r="G65" i="7"/>
  <c r="H65" i="7"/>
  <c r="I65" i="7"/>
  <c r="J65" i="7"/>
  <c r="D66" i="7"/>
  <c r="E66" i="7"/>
  <c r="F66" i="7"/>
  <c r="G66" i="7"/>
  <c r="H66" i="7"/>
  <c r="I66" i="7"/>
  <c r="J66" i="7"/>
  <c r="D67" i="7"/>
  <c r="E67" i="7"/>
  <c r="F67" i="7"/>
  <c r="G67" i="7"/>
  <c r="H67" i="7"/>
  <c r="I67" i="7"/>
  <c r="J67" i="7"/>
  <c r="D68" i="7"/>
  <c r="E68" i="7"/>
  <c r="F68" i="7"/>
  <c r="G68" i="7"/>
  <c r="H68" i="7"/>
  <c r="I68" i="7"/>
  <c r="J68" i="7"/>
  <c r="D69" i="7"/>
  <c r="E69" i="7"/>
  <c r="F69" i="7"/>
  <c r="G69" i="7"/>
  <c r="H69" i="7"/>
  <c r="I69" i="7"/>
  <c r="J69" i="7"/>
  <c r="D70" i="7"/>
  <c r="E70" i="7"/>
  <c r="F70" i="7"/>
  <c r="G70" i="7"/>
  <c r="H70" i="7"/>
  <c r="I70" i="7"/>
  <c r="J70" i="7"/>
  <c r="D71" i="7"/>
  <c r="E71" i="7"/>
  <c r="F71" i="7"/>
  <c r="G71" i="7"/>
  <c r="H71" i="7"/>
  <c r="I71" i="7"/>
  <c r="J71" i="7"/>
  <c r="D72" i="7"/>
  <c r="E72" i="7"/>
  <c r="F72" i="7"/>
  <c r="G72" i="7"/>
  <c r="H72" i="7"/>
  <c r="I72" i="7"/>
  <c r="J72" i="7"/>
  <c r="D73" i="7"/>
  <c r="E73" i="7"/>
  <c r="F73" i="7"/>
  <c r="G73" i="7"/>
  <c r="H73" i="7"/>
  <c r="I73" i="7"/>
  <c r="J73" i="7"/>
  <c r="D74" i="7"/>
  <c r="E74" i="7"/>
  <c r="F74" i="7"/>
  <c r="G74" i="7"/>
  <c r="H74" i="7"/>
  <c r="I74" i="7"/>
  <c r="J74" i="7"/>
  <c r="D75" i="7"/>
  <c r="E75" i="7"/>
  <c r="F75" i="7"/>
  <c r="G75" i="7"/>
  <c r="H75" i="7"/>
  <c r="I75" i="7"/>
  <c r="J75" i="7"/>
  <c r="D76" i="7"/>
  <c r="E76" i="7"/>
  <c r="F76" i="7"/>
  <c r="G76" i="7"/>
  <c r="H76" i="7"/>
  <c r="I76" i="7"/>
  <c r="J76" i="7"/>
  <c r="D77" i="7"/>
  <c r="E77" i="7"/>
  <c r="F77" i="7"/>
  <c r="G77" i="7"/>
  <c r="H77" i="7"/>
  <c r="I77" i="7"/>
  <c r="J77" i="7"/>
  <c r="D78" i="7"/>
  <c r="E78" i="7"/>
  <c r="F78" i="7"/>
  <c r="G78" i="7"/>
  <c r="H78" i="7"/>
  <c r="I78" i="7"/>
  <c r="J78" i="7"/>
  <c r="D79" i="7"/>
  <c r="E79" i="7"/>
  <c r="F79" i="7"/>
  <c r="G79" i="7"/>
  <c r="H79" i="7"/>
  <c r="I79" i="7"/>
  <c r="J79" i="7"/>
  <c r="D80" i="7"/>
  <c r="E80" i="7"/>
  <c r="F80" i="7"/>
  <c r="G80" i="7"/>
  <c r="H80" i="7"/>
  <c r="I80" i="7"/>
  <c r="J80" i="7"/>
  <c r="D81" i="7"/>
  <c r="E81" i="7"/>
  <c r="F81" i="7"/>
  <c r="G81" i="7"/>
  <c r="H81" i="7"/>
  <c r="I81" i="7"/>
  <c r="J81" i="7"/>
  <c r="D82" i="7"/>
  <c r="E82" i="7"/>
  <c r="F82" i="7"/>
  <c r="G82" i="7"/>
  <c r="H82" i="7"/>
  <c r="I82" i="7"/>
  <c r="J82" i="7"/>
  <c r="D83" i="7"/>
  <c r="E83" i="7"/>
  <c r="F83" i="7"/>
  <c r="G83" i="7"/>
  <c r="H83" i="7"/>
  <c r="I83" i="7"/>
  <c r="J83" i="7"/>
  <c r="D84" i="7"/>
  <c r="E84" i="7"/>
  <c r="F84" i="7"/>
  <c r="G84" i="7"/>
  <c r="H84" i="7"/>
  <c r="I84" i="7"/>
  <c r="J84" i="7"/>
  <c r="D85" i="7"/>
  <c r="E85" i="7"/>
  <c r="F85" i="7"/>
  <c r="G85" i="7"/>
  <c r="H85" i="7"/>
  <c r="I85" i="7"/>
  <c r="J85" i="7"/>
  <c r="D86" i="7"/>
  <c r="E86" i="7"/>
  <c r="F86" i="7"/>
  <c r="G86" i="7"/>
  <c r="H86" i="7"/>
  <c r="I86" i="7"/>
  <c r="J86" i="7"/>
  <c r="D87" i="7"/>
  <c r="E87" i="7"/>
  <c r="F87" i="7"/>
  <c r="G87" i="7"/>
  <c r="H87" i="7"/>
  <c r="I87" i="7"/>
  <c r="J87" i="7"/>
  <c r="D88" i="7"/>
  <c r="E88" i="7"/>
  <c r="F88" i="7"/>
  <c r="G88" i="7"/>
  <c r="H88" i="7"/>
  <c r="I88" i="7"/>
  <c r="J88" i="7"/>
  <c r="D89" i="7"/>
  <c r="E89" i="7"/>
  <c r="F89" i="7"/>
  <c r="G89" i="7"/>
  <c r="H89" i="7"/>
  <c r="I89" i="7"/>
  <c r="J89" i="7"/>
  <c r="D90" i="7"/>
  <c r="E90" i="7"/>
  <c r="F90" i="7"/>
  <c r="G90" i="7"/>
  <c r="H90" i="7"/>
  <c r="I90" i="7"/>
  <c r="J90" i="7"/>
  <c r="D91" i="7"/>
  <c r="E91" i="7"/>
  <c r="F91" i="7"/>
  <c r="G91" i="7"/>
  <c r="H91" i="7"/>
  <c r="I91" i="7"/>
  <c r="J91" i="7"/>
  <c r="D92" i="7"/>
  <c r="E92" i="7"/>
  <c r="F92" i="7"/>
  <c r="G92" i="7"/>
  <c r="H92" i="7"/>
  <c r="I92" i="7"/>
  <c r="J92" i="7"/>
  <c r="D93" i="7"/>
  <c r="E93" i="7"/>
  <c r="F93" i="7"/>
  <c r="G93" i="7"/>
  <c r="H93" i="7"/>
  <c r="I93" i="7"/>
  <c r="J93" i="7"/>
  <c r="D94" i="7"/>
  <c r="E94" i="7"/>
  <c r="F94" i="7"/>
  <c r="G94" i="7"/>
  <c r="H94" i="7"/>
  <c r="I94" i="7"/>
  <c r="J94" i="7"/>
  <c r="D95" i="7"/>
  <c r="E95" i="7"/>
  <c r="F95" i="7"/>
  <c r="G95" i="7"/>
  <c r="H95" i="7"/>
  <c r="I95" i="7"/>
  <c r="J95" i="7"/>
  <c r="E29" i="7"/>
  <c r="F29" i="7"/>
  <c r="G29" i="7"/>
  <c r="H29" i="7"/>
  <c r="I29" i="7"/>
  <c r="J29" i="7"/>
  <c r="D29" i="7"/>
  <c r="C31" i="7"/>
  <c r="C30" i="7"/>
  <c r="C29" i="7"/>
  <c r="E515" i="3" l="1"/>
  <c r="B515" i="3" s="1"/>
  <c r="D515" i="3"/>
  <c r="E514" i="3"/>
  <c r="B514" i="3" s="1"/>
  <c r="D514" i="3"/>
  <c r="E513" i="3"/>
  <c r="B513" i="3" s="1"/>
  <c r="D513" i="3"/>
  <c r="E488" i="3"/>
  <c r="B488" i="3" s="1"/>
  <c r="D488" i="3"/>
  <c r="E487" i="3"/>
  <c r="B487" i="3" s="1"/>
  <c r="D487" i="3"/>
  <c r="E486" i="3"/>
  <c r="B486" i="3" s="1"/>
  <c r="D486" i="3"/>
  <c r="E485" i="3"/>
  <c r="B485" i="3" s="1"/>
  <c r="D485" i="3"/>
  <c r="E484" i="3"/>
  <c r="B484" i="3" s="1"/>
  <c r="D484" i="3"/>
  <c r="E483" i="3"/>
  <c r="B483" i="3" s="1"/>
  <c r="D483" i="3"/>
  <c r="E482" i="3"/>
  <c r="B482" i="3" s="1"/>
  <c r="D482" i="3"/>
  <c r="E481" i="3"/>
  <c r="B481" i="3" s="1"/>
  <c r="D481" i="3"/>
  <c r="E293" i="3"/>
  <c r="B293" i="3" s="1"/>
  <c r="D293" i="3"/>
  <c r="E292" i="3"/>
  <c r="B292" i="3" s="1"/>
  <c r="D292" i="3"/>
  <c r="E291" i="3"/>
  <c r="B291" i="3" s="1"/>
  <c r="D291" i="3"/>
  <c r="E290" i="3"/>
  <c r="B290" i="3" s="1"/>
  <c r="D290" i="3"/>
  <c r="E289" i="3"/>
  <c r="B289" i="3" s="1"/>
  <c r="D289" i="3"/>
  <c r="E288" i="3"/>
  <c r="B288" i="3" s="1"/>
  <c r="D288" i="3"/>
  <c r="E287" i="3"/>
  <c r="B287" i="3" s="1"/>
  <c r="D287" i="3"/>
  <c r="E286" i="3"/>
  <c r="B286" i="3" s="1"/>
  <c r="D286" i="3"/>
  <c r="E285" i="3"/>
  <c r="B285" i="3" s="1"/>
  <c r="D285" i="3"/>
  <c r="E284" i="3"/>
  <c r="B284" i="3" s="1"/>
  <c r="D284" i="3"/>
  <c r="E283" i="3"/>
  <c r="B283" i="3" s="1"/>
  <c r="D283" i="3"/>
  <c r="E282" i="3"/>
  <c r="B282" i="3" s="1"/>
  <c r="D282" i="3"/>
  <c r="E281" i="3"/>
  <c r="B281" i="3" s="1"/>
  <c r="D281" i="3"/>
  <c r="E280" i="3"/>
  <c r="B280" i="3" s="1"/>
  <c r="D280" i="3"/>
  <c r="E279" i="3"/>
  <c r="B279" i="3" s="1"/>
  <c r="D279" i="3"/>
  <c r="E278" i="3"/>
  <c r="B278" i="3" s="1"/>
  <c r="D278" i="3"/>
  <c r="E277" i="3"/>
  <c r="B277" i="3" s="1"/>
  <c r="D277" i="3"/>
  <c r="C10" i="5"/>
  <c r="D1132" i="7"/>
  <c r="E1132" i="7"/>
  <c r="F1132" i="7"/>
  <c r="G1132" i="7"/>
  <c r="H1132" i="7"/>
  <c r="J1132" i="7"/>
  <c r="D1133" i="7"/>
  <c r="E1133" i="7"/>
  <c r="F1133" i="7"/>
  <c r="G1133" i="7"/>
  <c r="H1133" i="7"/>
  <c r="J1133" i="7"/>
  <c r="D1134" i="7"/>
  <c r="E1134" i="7"/>
  <c r="F1134" i="7"/>
  <c r="G1134" i="7"/>
  <c r="H1134" i="7"/>
  <c r="J1134" i="7"/>
  <c r="D1135" i="7"/>
  <c r="E1135" i="7"/>
  <c r="F1135" i="7"/>
  <c r="G1135" i="7"/>
  <c r="H1135" i="7"/>
  <c r="J1135" i="7"/>
  <c r="D1136" i="7"/>
  <c r="E1136" i="7"/>
  <c r="F1136" i="7"/>
  <c r="G1136" i="7"/>
  <c r="H1136" i="7"/>
  <c r="J1136" i="7"/>
  <c r="D1137" i="7"/>
  <c r="E1137" i="7"/>
  <c r="F1137" i="7"/>
  <c r="G1137" i="7"/>
  <c r="H1137" i="7"/>
  <c r="J1137" i="7"/>
  <c r="D1138" i="7"/>
  <c r="E1138" i="7"/>
  <c r="F1138" i="7"/>
  <c r="G1138" i="7"/>
  <c r="H1138" i="7"/>
  <c r="J1138" i="7"/>
  <c r="D1139" i="7"/>
  <c r="E1139" i="7"/>
  <c r="F1139" i="7"/>
  <c r="G1139" i="7"/>
  <c r="H1139" i="7"/>
  <c r="J1139" i="7"/>
  <c r="D1140" i="7"/>
  <c r="E1140" i="7"/>
  <c r="F1140" i="7"/>
  <c r="G1140" i="7"/>
  <c r="H1140" i="7"/>
  <c r="J1140" i="7"/>
  <c r="D1141" i="7"/>
  <c r="E1141" i="7"/>
  <c r="F1141" i="7"/>
  <c r="G1141" i="7"/>
  <c r="H1141" i="7"/>
  <c r="J1141" i="7"/>
  <c r="D1142" i="7"/>
  <c r="E1142" i="7"/>
  <c r="F1142" i="7"/>
  <c r="G1142" i="7"/>
  <c r="H1142" i="7"/>
  <c r="J1142" i="7"/>
  <c r="D1143" i="7"/>
  <c r="E1143" i="7"/>
  <c r="F1143" i="7"/>
  <c r="G1143" i="7"/>
  <c r="H1143" i="7"/>
  <c r="J1143" i="7"/>
  <c r="D1144" i="7"/>
  <c r="E1144" i="7"/>
  <c r="F1144" i="7"/>
  <c r="G1144" i="7"/>
  <c r="H1144" i="7"/>
  <c r="J1144" i="7"/>
  <c r="D1145" i="7"/>
  <c r="E1145" i="7"/>
  <c r="F1145" i="7"/>
  <c r="G1145" i="7"/>
  <c r="H1145" i="7"/>
  <c r="J1145" i="7"/>
  <c r="D1146" i="7"/>
  <c r="E1146" i="7"/>
  <c r="F1146" i="7"/>
  <c r="G1146" i="7"/>
  <c r="H1146" i="7"/>
  <c r="J1146" i="7"/>
  <c r="D1147" i="7"/>
  <c r="E1147" i="7"/>
  <c r="F1147" i="7"/>
  <c r="G1147" i="7"/>
  <c r="H1147" i="7"/>
  <c r="J1147" i="7"/>
  <c r="D1148" i="7"/>
  <c r="E1148" i="7"/>
  <c r="F1148" i="7"/>
  <c r="G1148" i="7"/>
  <c r="H1148" i="7"/>
  <c r="J1148" i="7"/>
  <c r="D1149" i="7"/>
  <c r="E1149" i="7"/>
  <c r="F1149" i="7"/>
  <c r="G1149" i="7"/>
  <c r="H1149" i="7"/>
  <c r="J1149" i="7"/>
  <c r="D1150" i="7"/>
  <c r="E1150" i="7"/>
  <c r="F1150" i="7"/>
  <c r="G1150" i="7"/>
  <c r="H1150" i="7"/>
  <c r="J1150" i="7"/>
  <c r="D1151" i="7"/>
  <c r="E1151" i="7"/>
  <c r="F1151" i="7"/>
  <c r="G1151" i="7"/>
  <c r="H1151" i="7"/>
  <c r="J1151" i="7"/>
  <c r="D1152" i="7"/>
  <c r="E1152" i="7"/>
  <c r="F1152" i="7"/>
  <c r="G1152" i="7"/>
  <c r="H1152" i="7"/>
  <c r="J1152" i="7"/>
  <c r="D1153" i="7"/>
  <c r="E1153" i="7"/>
  <c r="F1153" i="7"/>
  <c r="G1153" i="7"/>
  <c r="H1153" i="7"/>
  <c r="J1153" i="7"/>
  <c r="D1154" i="7"/>
  <c r="E1154" i="7"/>
  <c r="F1154" i="7"/>
  <c r="G1154" i="7"/>
  <c r="H1154" i="7"/>
  <c r="J1154" i="7"/>
  <c r="D1155" i="7"/>
  <c r="E1155" i="7"/>
  <c r="F1155" i="7"/>
  <c r="G1155" i="7"/>
  <c r="H1155" i="7"/>
  <c r="J1155" i="7"/>
  <c r="D1156" i="7"/>
  <c r="E1156" i="7"/>
  <c r="F1156" i="7"/>
  <c r="G1156" i="7"/>
  <c r="H1156" i="7"/>
  <c r="J1156" i="7"/>
  <c r="D1157" i="7"/>
  <c r="E1157" i="7"/>
  <c r="F1157" i="7"/>
  <c r="G1157" i="7"/>
  <c r="H1157" i="7"/>
  <c r="J1157" i="7"/>
  <c r="D1158" i="7"/>
  <c r="E1158" i="7"/>
  <c r="F1158" i="7"/>
  <c r="G1158" i="7"/>
  <c r="H1158" i="7"/>
  <c r="J1158" i="7"/>
  <c r="D1159" i="7"/>
  <c r="E1159" i="7"/>
  <c r="F1159" i="7"/>
  <c r="G1159" i="7"/>
  <c r="H1159" i="7"/>
  <c r="J1159" i="7"/>
  <c r="D1160" i="7"/>
  <c r="E1160" i="7"/>
  <c r="F1160" i="7"/>
  <c r="G1160" i="7"/>
  <c r="H1160" i="7"/>
  <c r="J1160" i="7"/>
  <c r="D1161" i="7"/>
  <c r="E1161" i="7"/>
  <c r="F1161" i="7"/>
  <c r="G1161" i="7"/>
  <c r="H1161" i="7"/>
  <c r="J1161" i="7"/>
  <c r="D1162" i="7"/>
  <c r="E1162" i="7"/>
  <c r="F1162" i="7"/>
  <c r="G1162" i="7"/>
  <c r="H1162" i="7"/>
  <c r="J1162" i="7"/>
  <c r="D1163" i="7"/>
  <c r="E1163" i="7"/>
  <c r="F1163" i="7"/>
  <c r="G1163" i="7"/>
  <c r="H1163" i="7"/>
  <c r="J1163" i="7"/>
  <c r="D1164" i="7"/>
  <c r="E1164" i="7"/>
  <c r="F1164" i="7"/>
  <c r="G1164" i="7"/>
  <c r="H1164" i="7"/>
  <c r="J1164" i="7"/>
  <c r="D1165" i="7"/>
  <c r="E1165" i="7"/>
  <c r="F1165" i="7"/>
  <c r="G1165" i="7"/>
  <c r="H1165" i="7"/>
  <c r="J1165" i="7"/>
  <c r="D1166" i="7"/>
  <c r="E1166" i="7"/>
  <c r="F1166" i="7"/>
  <c r="G1166" i="7"/>
  <c r="H1166" i="7"/>
  <c r="J1166" i="7"/>
  <c r="D1167" i="7"/>
  <c r="E1167" i="7"/>
  <c r="F1167" i="7"/>
  <c r="G1167" i="7"/>
  <c r="H1167" i="7"/>
  <c r="J1167" i="7"/>
  <c r="D1168" i="7"/>
  <c r="E1168" i="7"/>
  <c r="F1168" i="7"/>
  <c r="G1168" i="7"/>
  <c r="H1168" i="7"/>
  <c r="J1168" i="7"/>
  <c r="D1169" i="7"/>
  <c r="E1169" i="7"/>
  <c r="F1169" i="7"/>
  <c r="G1169" i="7"/>
  <c r="H1169" i="7"/>
  <c r="J1169" i="7"/>
  <c r="D1170" i="7"/>
  <c r="E1170" i="7"/>
  <c r="F1170" i="7"/>
  <c r="G1170" i="7"/>
  <c r="H1170" i="7"/>
  <c r="J1170" i="7"/>
  <c r="D1171" i="7"/>
  <c r="E1171" i="7"/>
  <c r="F1171" i="7"/>
  <c r="G1171" i="7"/>
  <c r="H1171" i="7"/>
  <c r="J1171" i="7"/>
  <c r="D1172" i="7"/>
  <c r="E1172" i="7"/>
  <c r="F1172" i="7"/>
  <c r="G1172" i="7"/>
  <c r="H1172" i="7"/>
  <c r="J1172" i="7"/>
  <c r="D1173" i="7"/>
  <c r="E1173" i="7"/>
  <c r="F1173" i="7"/>
  <c r="G1173" i="7"/>
  <c r="H1173" i="7"/>
  <c r="J1173" i="7"/>
  <c r="D1174" i="7"/>
  <c r="E1174" i="7"/>
  <c r="F1174" i="7"/>
  <c r="G1174" i="7"/>
  <c r="H1174" i="7"/>
  <c r="J1174" i="7"/>
  <c r="D1175" i="7"/>
  <c r="E1175" i="7"/>
  <c r="F1175" i="7"/>
  <c r="G1175" i="7"/>
  <c r="H1175" i="7"/>
  <c r="J1175" i="7"/>
  <c r="D1176" i="7"/>
  <c r="E1176" i="7"/>
  <c r="F1176" i="7"/>
  <c r="G1176" i="7"/>
  <c r="H1176" i="7"/>
  <c r="J1176" i="7"/>
  <c r="D1177" i="7"/>
  <c r="E1177" i="7"/>
  <c r="F1177" i="7"/>
  <c r="G1177" i="7"/>
  <c r="H1177" i="7"/>
  <c r="J1177" i="7"/>
  <c r="D1178" i="7"/>
  <c r="E1178" i="7"/>
  <c r="F1178" i="7"/>
  <c r="G1178" i="7"/>
  <c r="H1178" i="7"/>
  <c r="J1178" i="7"/>
  <c r="D1179" i="7"/>
  <c r="E1179" i="7"/>
  <c r="F1179" i="7"/>
  <c r="G1179" i="7"/>
  <c r="H1179" i="7"/>
  <c r="J1179" i="7"/>
  <c r="D1180" i="7"/>
  <c r="E1180" i="7"/>
  <c r="F1180" i="7"/>
  <c r="G1180" i="7"/>
  <c r="H1180" i="7"/>
  <c r="J1180" i="7"/>
  <c r="D1181" i="7"/>
  <c r="E1181" i="7"/>
  <c r="F1181" i="7"/>
  <c r="G1181" i="7"/>
  <c r="H1181" i="7"/>
  <c r="J1181" i="7"/>
  <c r="D1182" i="7"/>
  <c r="E1182" i="7"/>
  <c r="F1182" i="7"/>
  <c r="G1182" i="7"/>
  <c r="H1182" i="7"/>
  <c r="J1182" i="7"/>
  <c r="D1183" i="7"/>
  <c r="E1183" i="7"/>
  <c r="F1183" i="7"/>
  <c r="G1183" i="7"/>
  <c r="H1183" i="7"/>
  <c r="J1183" i="7"/>
  <c r="D1184" i="7"/>
  <c r="E1184" i="7"/>
  <c r="F1184" i="7"/>
  <c r="G1184" i="7"/>
  <c r="H1184" i="7"/>
  <c r="J1184" i="7"/>
  <c r="D1185" i="7"/>
  <c r="E1185" i="7"/>
  <c r="F1185" i="7"/>
  <c r="G1185" i="7"/>
  <c r="H1185" i="7"/>
  <c r="J1185" i="7"/>
  <c r="D1186" i="7"/>
  <c r="E1186" i="7"/>
  <c r="F1186" i="7"/>
  <c r="G1186" i="7"/>
  <c r="H1186" i="7"/>
  <c r="J1186" i="7"/>
  <c r="D1187" i="7"/>
  <c r="E1187" i="7"/>
  <c r="F1187" i="7"/>
  <c r="G1187" i="7"/>
  <c r="H1187" i="7"/>
  <c r="J1187" i="7"/>
  <c r="D1188" i="7"/>
  <c r="E1188" i="7"/>
  <c r="F1188" i="7"/>
  <c r="G1188" i="7"/>
  <c r="H1188" i="7"/>
  <c r="J1188" i="7"/>
  <c r="E1131" i="7"/>
  <c r="F1131" i="7"/>
  <c r="G1131" i="7"/>
  <c r="H1131" i="7"/>
  <c r="J1131" i="7"/>
  <c r="D1131" i="7"/>
  <c r="D379" i="7"/>
  <c r="E379" i="7"/>
  <c r="F379" i="7"/>
  <c r="G379" i="7"/>
  <c r="H379" i="7"/>
  <c r="J379" i="7"/>
  <c r="D380" i="7"/>
  <c r="E380" i="7"/>
  <c r="F380" i="7"/>
  <c r="G380" i="7"/>
  <c r="H380" i="7"/>
  <c r="J380" i="7"/>
  <c r="D381" i="7"/>
  <c r="E381" i="7"/>
  <c r="F381" i="7"/>
  <c r="G381" i="7"/>
  <c r="H381" i="7"/>
  <c r="J381" i="7"/>
  <c r="D382" i="7"/>
  <c r="E382" i="7"/>
  <c r="F382" i="7"/>
  <c r="G382" i="7"/>
  <c r="H382" i="7"/>
  <c r="J382" i="7"/>
  <c r="D383" i="7"/>
  <c r="E383" i="7"/>
  <c r="F383" i="7"/>
  <c r="G383" i="7"/>
  <c r="H383" i="7"/>
  <c r="J383" i="7"/>
  <c r="D384" i="7"/>
  <c r="E384" i="7"/>
  <c r="F384" i="7"/>
  <c r="G384" i="7"/>
  <c r="H384" i="7"/>
  <c r="J384" i="7"/>
  <c r="D385" i="7"/>
  <c r="E385" i="7"/>
  <c r="F385" i="7"/>
  <c r="G385" i="7"/>
  <c r="H385" i="7"/>
  <c r="J385" i="7"/>
  <c r="D386" i="7"/>
  <c r="E386" i="7"/>
  <c r="F386" i="7"/>
  <c r="G386" i="7"/>
  <c r="H386" i="7"/>
  <c r="J386" i="7"/>
  <c r="D387" i="7"/>
  <c r="E387" i="7"/>
  <c r="F387" i="7"/>
  <c r="G387" i="7"/>
  <c r="H387" i="7"/>
  <c r="J387" i="7"/>
  <c r="D388" i="7"/>
  <c r="E388" i="7"/>
  <c r="F388" i="7"/>
  <c r="G388" i="7"/>
  <c r="H388" i="7"/>
  <c r="J388" i="7"/>
  <c r="D389" i="7"/>
  <c r="E389" i="7"/>
  <c r="F389" i="7"/>
  <c r="G389" i="7"/>
  <c r="H389" i="7"/>
  <c r="J389" i="7"/>
  <c r="D390" i="7"/>
  <c r="E390" i="7"/>
  <c r="F390" i="7"/>
  <c r="G390" i="7"/>
  <c r="H390" i="7"/>
  <c r="J390" i="7"/>
  <c r="D391" i="7"/>
  <c r="E391" i="7"/>
  <c r="F391" i="7"/>
  <c r="G391" i="7"/>
  <c r="H391" i="7"/>
  <c r="J391" i="7"/>
  <c r="D392" i="7"/>
  <c r="E392" i="7"/>
  <c r="F392" i="7"/>
  <c r="G392" i="7"/>
  <c r="H392" i="7"/>
  <c r="J392" i="7"/>
  <c r="D393" i="7"/>
  <c r="E393" i="7"/>
  <c r="F393" i="7"/>
  <c r="G393" i="7"/>
  <c r="H393" i="7"/>
  <c r="J393" i="7"/>
  <c r="D394" i="7"/>
  <c r="E394" i="7"/>
  <c r="F394" i="7"/>
  <c r="G394" i="7"/>
  <c r="H394" i="7"/>
  <c r="J394" i="7"/>
  <c r="D395" i="7"/>
  <c r="E395" i="7"/>
  <c r="F395" i="7"/>
  <c r="G395" i="7"/>
  <c r="H395" i="7"/>
  <c r="J395" i="7"/>
  <c r="D396" i="7"/>
  <c r="E396" i="7"/>
  <c r="F396" i="7"/>
  <c r="G396" i="7"/>
  <c r="H396" i="7"/>
  <c r="J396" i="7"/>
  <c r="D397" i="7"/>
  <c r="E397" i="7"/>
  <c r="F397" i="7"/>
  <c r="G397" i="7"/>
  <c r="H397" i="7"/>
  <c r="J397" i="7"/>
  <c r="D398" i="7"/>
  <c r="E398" i="7"/>
  <c r="F398" i="7"/>
  <c r="G398" i="7"/>
  <c r="H398" i="7"/>
  <c r="J398" i="7"/>
  <c r="D399" i="7"/>
  <c r="E399" i="7"/>
  <c r="F399" i="7"/>
  <c r="G399" i="7"/>
  <c r="H399" i="7"/>
  <c r="J399" i="7"/>
  <c r="D400" i="7"/>
  <c r="E400" i="7"/>
  <c r="F400" i="7"/>
  <c r="G400" i="7"/>
  <c r="H400" i="7"/>
  <c r="J400" i="7"/>
  <c r="D401" i="7"/>
  <c r="E401" i="7"/>
  <c r="F401" i="7"/>
  <c r="G401" i="7"/>
  <c r="H401" i="7"/>
  <c r="J401" i="7"/>
  <c r="D402" i="7"/>
  <c r="E402" i="7"/>
  <c r="F402" i="7"/>
  <c r="G402" i="7"/>
  <c r="H402" i="7"/>
  <c r="J402" i="7"/>
  <c r="D403" i="7"/>
  <c r="E403" i="7"/>
  <c r="F403" i="7"/>
  <c r="G403" i="7"/>
  <c r="H403" i="7"/>
  <c r="J403" i="7"/>
  <c r="D404" i="7"/>
  <c r="E404" i="7"/>
  <c r="F404" i="7"/>
  <c r="G404" i="7"/>
  <c r="H404" i="7"/>
  <c r="J404" i="7"/>
  <c r="D405" i="7"/>
  <c r="E405" i="7"/>
  <c r="F405" i="7"/>
  <c r="G405" i="7"/>
  <c r="H405" i="7"/>
  <c r="J405" i="7"/>
  <c r="D406" i="7"/>
  <c r="E406" i="7"/>
  <c r="F406" i="7"/>
  <c r="G406" i="7"/>
  <c r="H406" i="7"/>
  <c r="J406" i="7"/>
  <c r="D407" i="7"/>
  <c r="E407" i="7"/>
  <c r="F407" i="7"/>
  <c r="G407" i="7"/>
  <c r="H407" i="7"/>
  <c r="J407" i="7"/>
  <c r="D408" i="7"/>
  <c r="E408" i="7"/>
  <c r="F408" i="7"/>
  <c r="G408" i="7"/>
  <c r="H408" i="7"/>
  <c r="J408" i="7"/>
  <c r="D409" i="7"/>
  <c r="E409" i="7"/>
  <c r="F409" i="7"/>
  <c r="G409" i="7"/>
  <c r="H409" i="7"/>
  <c r="J409" i="7"/>
  <c r="D410" i="7"/>
  <c r="E410" i="7"/>
  <c r="F410" i="7"/>
  <c r="G410" i="7"/>
  <c r="H410" i="7"/>
  <c r="J410" i="7"/>
  <c r="D411" i="7"/>
  <c r="E411" i="7"/>
  <c r="F411" i="7"/>
  <c r="G411" i="7"/>
  <c r="H411" i="7"/>
  <c r="J411" i="7"/>
  <c r="D412" i="7"/>
  <c r="E412" i="7"/>
  <c r="F412" i="7"/>
  <c r="G412" i="7"/>
  <c r="H412" i="7"/>
  <c r="J412" i="7"/>
  <c r="D413" i="7"/>
  <c r="E413" i="7"/>
  <c r="F413" i="7"/>
  <c r="G413" i="7"/>
  <c r="H413" i="7"/>
  <c r="J413" i="7"/>
  <c r="D414" i="7"/>
  <c r="E414" i="7"/>
  <c r="F414" i="7"/>
  <c r="G414" i="7"/>
  <c r="H414" i="7"/>
  <c r="J414" i="7"/>
  <c r="D415" i="7"/>
  <c r="E415" i="7"/>
  <c r="F415" i="7"/>
  <c r="G415" i="7"/>
  <c r="H415" i="7"/>
  <c r="J415" i="7"/>
  <c r="D416" i="7"/>
  <c r="E416" i="7"/>
  <c r="F416" i="7"/>
  <c r="G416" i="7"/>
  <c r="H416" i="7"/>
  <c r="J416" i="7"/>
  <c r="D417" i="7"/>
  <c r="E417" i="7"/>
  <c r="F417" i="7"/>
  <c r="G417" i="7"/>
  <c r="H417" i="7"/>
  <c r="J417" i="7"/>
  <c r="D418" i="7"/>
  <c r="E418" i="7"/>
  <c r="F418" i="7"/>
  <c r="G418" i="7"/>
  <c r="H418" i="7"/>
  <c r="J418" i="7"/>
  <c r="D419" i="7"/>
  <c r="E419" i="7"/>
  <c r="F419" i="7"/>
  <c r="G419" i="7"/>
  <c r="H419" i="7"/>
  <c r="J419" i="7"/>
  <c r="D420" i="7"/>
  <c r="E420" i="7"/>
  <c r="F420" i="7"/>
  <c r="G420" i="7"/>
  <c r="H420" i="7"/>
  <c r="J420" i="7"/>
  <c r="D421" i="7"/>
  <c r="E421" i="7"/>
  <c r="F421" i="7"/>
  <c r="G421" i="7"/>
  <c r="H421" i="7"/>
  <c r="J421" i="7"/>
  <c r="D422" i="7"/>
  <c r="E422" i="7"/>
  <c r="F422" i="7"/>
  <c r="G422" i="7"/>
  <c r="H422" i="7"/>
  <c r="J422" i="7"/>
  <c r="D423" i="7"/>
  <c r="E423" i="7"/>
  <c r="F423" i="7"/>
  <c r="G423" i="7"/>
  <c r="H423" i="7"/>
  <c r="J423" i="7"/>
  <c r="D424" i="7"/>
  <c r="E424" i="7"/>
  <c r="F424" i="7"/>
  <c r="G424" i="7"/>
  <c r="H424" i="7"/>
  <c r="J424" i="7"/>
  <c r="D425" i="7"/>
  <c r="E425" i="7"/>
  <c r="F425" i="7"/>
  <c r="G425" i="7"/>
  <c r="H425" i="7"/>
  <c r="J425" i="7"/>
  <c r="D426" i="7"/>
  <c r="E426" i="7"/>
  <c r="F426" i="7"/>
  <c r="G426" i="7"/>
  <c r="H426" i="7"/>
  <c r="J426" i="7"/>
  <c r="D427" i="7"/>
  <c r="E427" i="7"/>
  <c r="F427" i="7"/>
  <c r="G427" i="7"/>
  <c r="H427" i="7"/>
  <c r="J427" i="7"/>
  <c r="D428" i="7"/>
  <c r="E428" i="7"/>
  <c r="F428" i="7"/>
  <c r="G428" i="7"/>
  <c r="H428" i="7"/>
  <c r="J428" i="7"/>
  <c r="D429" i="7"/>
  <c r="E429" i="7"/>
  <c r="F429" i="7"/>
  <c r="G429" i="7"/>
  <c r="H429" i="7"/>
  <c r="J429" i="7"/>
  <c r="D430" i="7"/>
  <c r="E430" i="7"/>
  <c r="F430" i="7"/>
  <c r="G430" i="7"/>
  <c r="H430" i="7"/>
  <c r="J430" i="7"/>
  <c r="D431" i="7"/>
  <c r="E431" i="7"/>
  <c r="F431" i="7"/>
  <c r="G431" i="7"/>
  <c r="H431" i="7"/>
  <c r="J431" i="7"/>
  <c r="D432" i="7"/>
  <c r="E432" i="7"/>
  <c r="F432" i="7"/>
  <c r="G432" i="7"/>
  <c r="H432" i="7"/>
  <c r="J432" i="7"/>
  <c r="D433" i="7"/>
  <c r="E433" i="7"/>
  <c r="F433" i="7"/>
  <c r="G433" i="7"/>
  <c r="H433" i="7"/>
  <c r="J433" i="7"/>
  <c r="D434" i="7"/>
  <c r="E434" i="7"/>
  <c r="F434" i="7"/>
  <c r="G434" i="7"/>
  <c r="H434" i="7"/>
  <c r="J434" i="7"/>
  <c r="D435" i="7"/>
  <c r="E435" i="7"/>
  <c r="F435" i="7"/>
  <c r="G435" i="7"/>
  <c r="H435" i="7"/>
  <c r="J435" i="7"/>
  <c r="D436" i="7"/>
  <c r="E436" i="7"/>
  <c r="F436" i="7"/>
  <c r="G436" i="7"/>
  <c r="H436" i="7"/>
  <c r="J436" i="7"/>
  <c r="D437" i="7"/>
  <c r="E437" i="7"/>
  <c r="F437" i="7"/>
  <c r="G437" i="7"/>
  <c r="H437" i="7"/>
  <c r="J437" i="7"/>
  <c r="D438" i="7"/>
  <c r="E438" i="7"/>
  <c r="F438" i="7"/>
  <c r="G438" i="7"/>
  <c r="H438" i="7"/>
  <c r="J438" i="7"/>
  <c r="D439" i="7"/>
  <c r="E439" i="7"/>
  <c r="F439" i="7"/>
  <c r="G439" i="7"/>
  <c r="H439" i="7"/>
  <c r="J439" i="7"/>
  <c r="D440" i="7"/>
  <c r="E440" i="7"/>
  <c r="F440" i="7"/>
  <c r="G440" i="7"/>
  <c r="H440" i="7"/>
  <c r="J440" i="7"/>
  <c r="D441" i="7"/>
  <c r="E441" i="7"/>
  <c r="F441" i="7"/>
  <c r="G441" i="7"/>
  <c r="H441" i="7"/>
  <c r="J441" i="7"/>
  <c r="D442" i="7"/>
  <c r="E442" i="7"/>
  <c r="F442" i="7"/>
  <c r="G442" i="7"/>
  <c r="H442" i="7"/>
  <c r="J442" i="7"/>
  <c r="D443" i="7"/>
  <c r="E443" i="7"/>
  <c r="F443" i="7"/>
  <c r="G443" i="7"/>
  <c r="H443" i="7"/>
  <c r="J443" i="7"/>
  <c r="D444" i="7"/>
  <c r="E444" i="7"/>
  <c r="F444" i="7"/>
  <c r="G444" i="7"/>
  <c r="H444" i="7"/>
  <c r="J444" i="7"/>
  <c r="D445" i="7"/>
  <c r="E445" i="7"/>
  <c r="F445" i="7"/>
  <c r="G445" i="7"/>
  <c r="H445" i="7"/>
  <c r="J445" i="7"/>
  <c r="D446" i="7"/>
  <c r="E446" i="7"/>
  <c r="F446" i="7"/>
  <c r="G446" i="7"/>
  <c r="H446" i="7"/>
  <c r="J446" i="7"/>
  <c r="D447" i="7"/>
  <c r="E447" i="7"/>
  <c r="F447" i="7"/>
  <c r="G447" i="7"/>
  <c r="H447" i="7"/>
  <c r="J447" i="7"/>
  <c r="D448" i="7"/>
  <c r="E448" i="7"/>
  <c r="F448" i="7"/>
  <c r="G448" i="7"/>
  <c r="H448" i="7"/>
  <c r="J448" i="7"/>
  <c r="D449" i="7"/>
  <c r="E449" i="7"/>
  <c r="F449" i="7"/>
  <c r="G449" i="7"/>
  <c r="H449" i="7"/>
  <c r="J449" i="7"/>
  <c r="D450" i="7"/>
  <c r="E450" i="7"/>
  <c r="F450" i="7"/>
  <c r="G450" i="7"/>
  <c r="H450" i="7"/>
  <c r="J450" i="7"/>
  <c r="D451" i="7"/>
  <c r="E451" i="7"/>
  <c r="F451" i="7"/>
  <c r="G451" i="7"/>
  <c r="H451" i="7"/>
  <c r="J451" i="7"/>
  <c r="D452" i="7"/>
  <c r="E452" i="7"/>
  <c r="F452" i="7"/>
  <c r="G452" i="7"/>
  <c r="H452" i="7"/>
  <c r="J452" i="7"/>
  <c r="D453" i="7"/>
  <c r="E453" i="7"/>
  <c r="F453" i="7"/>
  <c r="G453" i="7"/>
  <c r="H453" i="7"/>
  <c r="J453" i="7"/>
  <c r="D454" i="7"/>
  <c r="E454" i="7"/>
  <c r="F454" i="7"/>
  <c r="G454" i="7"/>
  <c r="H454" i="7"/>
  <c r="J454" i="7"/>
  <c r="D455" i="7"/>
  <c r="E455" i="7"/>
  <c r="F455" i="7"/>
  <c r="G455" i="7"/>
  <c r="H455" i="7"/>
  <c r="J455" i="7"/>
  <c r="D456" i="7"/>
  <c r="E456" i="7"/>
  <c r="F456" i="7"/>
  <c r="G456" i="7"/>
  <c r="H456" i="7"/>
  <c r="J456" i="7"/>
  <c r="D457" i="7"/>
  <c r="E457" i="7"/>
  <c r="F457" i="7"/>
  <c r="G457" i="7"/>
  <c r="H457" i="7"/>
  <c r="J457" i="7"/>
  <c r="D458" i="7"/>
  <c r="E458" i="7"/>
  <c r="F458" i="7"/>
  <c r="G458" i="7"/>
  <c r="H458" i="7"/>
  <c r="J458" i="7"/>
  <c r="D459" i="7"/>
  <c r="E459" i="7"/>
  <c r="F459" i="7"/>
  <c r="G459" i="7"/>
  <c r="H459" i="7"/>
  <c r="J459" i="7"/>
  <c r="D460" i="7"/>
  <c r="E460" i="7"/>
  <c r="F460" i="7"/>
  <c r="G460" i="7"/>
  <c r="H460" i="7"/>
  <c r="J460" i="7"/>
  <c r="D461" i="7"/>
  <c r="E461" i="7"/>
  <c r="F461" i="7"/>
  <c r="G461" i="7"/>
  <c r="H461" i="7"/>
  <c r="J461" i="7"/>
  <c r="D462" i="7"/>
  <c r="E462" i="7"/>
  <c r="F462" i="7"/>
  <c r="G462" i="7"/>
  <c r="H462" i="7"/>
  <c r="J462" i="7"/>
  <c r="D463" i="7"/>
  <c r="E463" i="7"/>
  <c r="F463" i="7"/>
  <c r="G463" i="7"/>
  <c r="H463" i="7"/>
  <c r="J463" i="7"/>
  <c r="D464" i="7"/>
  <c r="E464" i="7"/>
  <c r="F464" i="7"/>
  <c r="G464" i="7"/>
  <c r="H464" i="7"/>
  <c r="J464" i="7"/>
  <c r="D465" i="7"/>
  <c r="E465" i="7"/>
  <c r="F465" i="7"/>
  <c r="G465" i="7"/>
  <c r="H465" i="7"/>
  <c r="J465" i="7"/>
  <c r="D466" i="7"/>
  <c r="E466" i="7"/>
  <c r="F466" i="7"/>
  <c r="G466" i="7"/>
  <c r="H466" i="7"/>
  <c r="J466" i="7"/>
  <c r="D467" i="7"/>
  <c r="E467" i="7"/>
  <c r="F467" i="7"/>
  <c r="G467" i="7"/>
  <c r="H467" i="7"/>
  <c r="J467" i="7"/>
  <c r="D468" i="7"/>
  <c r="E468" i="7"/>
  <c r="F468" i="7"/>
  <c r="G468" i="7"/>
  <c r="H468" i="7"/>
  <c r="J468" i="7"/>
  <c r="D469" i="7"/>
  <c r="E469" i="7"/>
  <c r="F469" i="7"/>
  <c r="G469" i="7"/>
  <c r="H469" i="7"/>
  <c r="J469" i="7"/>
  <c r="D470" i="7"/>
  <c r="E470" i="7"/>
  <c r="F470" i="7"/>
  <c r="G470" i="7"/>
  <c r="H470" i="7"/>
  <c r="J470" i="7"/>
  <c r="D471" i="7"/>
  <c r="E471" i="7"/>
  <c r="F471" i="7"/>
  <c r="G471" i="7"/>
  <c r="H471" i="7"/>
  <c r="J471" i="7"/>
  <c r="D472" i="7"/>
  <c r="E472" i="7"/>
  <c r="F472" i="7"/>
  <c r="G472" i="7"/>
  <c r="H472" i="7"/>
  <c r="J472" i="7"/>
  <c r="D473" i="7"/>
  <c r="E473" i="7"/>
  <c r="F473" i="7"/>
  <c r="G473" i="7"/>
  <c r="H473" i="7"/>
  <c r="J473" i="7"/>
  <c r="D474" i="7"/>
  <c r="E474" i="7"/>
  <c r="F474" i="7"/>
  <c r="G474" i="7"/>
  <c r="H474" i="7"/>
  <c r="J474" i="7"/>
  <c r="D475" i="7"/>
  <c r="E475" i="7"/>
  <c r="F475" i="7"/>
  <c r="G475" i="7"/>
  <c r="H475" i="7"/>
  <c r="J475" i="7"/>
  <c r="D476" i="7"/>
  <c r="E476" i="7"/>
  <c r="F476" i="7"/>
  <c r="G476" i="7"/>
  <c r="H476" i="7"/>
  <c r="J476" i="7"/>
  <c r="D477" i="7"/>
  <c r="E477" i="7"/>
  <c r="F477" i="7"/>
  <c r="G477" i="7"/>
  <c r="H477" i="7"/>
  <c r="J477" i="7"/>
  <c r="D478" i="7"/>
  <c r="E478" i="7"/>
  <c r="F478" i="7"/>
  <c r="G478" i="7"/>
  <c r="H478" i="7"/>
  <c r="J478" i="7"/>
  <c r="D479" i="7"/>
  <c r="E479" i="7"/>
  <c r="F479" i="7"/>
  <c r="G479" i="7"/>
  <c r="H479" i="7"/>
  <c r="J479" i="7"/>
  <c r="D480" i="7"/>
  <c r="E480" i="7"/>
  <c r="F480" i="7"/>
  <c r="G480" i="7"/>
  <c r="H480" i="7"/>
  <c r="J480" i="7"/>
  <c r="D481" i="7"/>
  <c r="E481" i="7"/>
  <c r="F481" i="7"/>
  <c r="G481" i="7"/>
  <c r="H481" i="7"/>
  <c r="J481" i="7"/>
  <c r="D482" i="7"/>
  <c r="E482" i="7"/>
  <c r="F482" i="7"/>
  <c r="G482" i="7"/>
  <c r="H482" i="7"/>
  <c r="J482" i="7"/>
  <c r="D483" i="7"/>
  <c r="E483" i="7"/>
  <c r="F483" i="7"/>
  <c r="G483" i="7"/>
  <c r="H483" i="7"/>
  <c r="J483" i="7"/>
  <c r="D484" i="7"/>
  <c r="E484" i="7"/>
  <c r="F484" i="7"/>
  <c r="G484" i="7"/>
  <c r="H484" i="7"/>
  <c r="J484" i="7"/>
  <c r="D485" i="7"/>
  <c r="E485" i="7"/>
  <c r="F485" i="7"/>
  <c r="G485" i="7"/>
  <c r="H485" i="7"/>
  <c r="J485" i="7"/>
  <c r="D486" i="7"/>
  <c r="E486" i="7"/>
  <c r="F486" i="7"/>
  <c r="G486" i="7"/>
  <c r="H486" i="7"/>
  <c r="J486" i="7"/>
  <c r="D487" i="7"/>
  <c r="E487" i="7"/>
  <c r="F487" i="7"/>
  <c r="G487" i="7"/>
  <c r="H487" i="7"/>
  <c r="J487" i="7"/>
  <c r="D488" i="7"/>
  <c r="E488" i="7"/>
  <c r="F488" i="7"/>
  <c r="G488" i="7"/>
  <c r="H488" i="7"/>
  <c r="J488" i="7"/>
  <c r="D489" i="7"/>
  <c r="E489" i="7"/>
  <c r="F489" i="7"/>
  <c r="G489" i="7"/>
  <c r="H489" i="7"/>
  <c r="J489" i="7"/>
  <c r="D490" i="7"/>
  <c r="E490" i="7"/>
  <c r="F490" i="7"/>
  <c r="G490" i="7"/>
  <c r="H490" i="7"/>
  <c r="J490" i="7"/>
  <c r="D491" i="7"/>
  <c r="E491" i="7"/>
  <c r="F491" i="7"/>
  <c r="G491" i="7"/>
  <c r="H491" i="7"/>
  <c r="J491" i="7"/>
  <c r="D492" i="7"/>
  <c r="E492" i="7"/>
  <c r="F492" i="7"/>
  <c r="G492" i="7"/>
  <c r="H492" i="7"/>
  <c r="J492" i="7"/>
  <c r="D493" i="7"/>
  <c r="E493" i="7"/>
  <c r="F493" i="7"/>
  <c r="G493" i="7"/>
  <c r="H493" i="7"/>
  <c r="J493" i="7"/>
  <c r="D494" i="7"/>
  <c r="E494" i="7"/>
  <c r="F494" i="7"/>
  <c r="G494" i="7"/>
  <c r="H494" i="7"/>
  <c r="J494" i="7"/>
  <c r="D495" i="7"/>
  <c r="E495" i="7"/>
  <c r="F495" i="7"/>
  <c r="G495" i="7"/>
  <c r="H495" i="7"/>
  <c r="J495" i="7"/>
  <c r="D496" i="7"/>
  <c r="E496" i="7"/>
  <c r="F496" i="7"/>
  <c r="G496" i="7"/>
  <c r="H496" i="7"/>
  <c r="J496" i="7"/>
  <c r="D497" i="7"/>
  <c r="E497" i="7"/>
  <c r="F497" i="7"/>
  <c r="G497" i="7"/>
  <c r="H497" i="7"/>
  <c r="J497" i="7"/>
  <c r="D498" i="7"/>
  <c r="E498" i="7"/>
  <c r="F498" i="7"/>
  <c r="G498" i="7"/>
  <c r="H498" i="7"/>
  <c r="J498" i="7"/>
  <c r="D499" i="7"/>
  <c r="E499" i="7"/>
  <c r="F499" i="7"/>
  <c r="G499" i="7"/>
  <c r="H499" i="7"/>
  <c r="J499" i="7"/>
  <c r="D500" i="7"/>
  <c r="E500" i="7"/>
  <c r="F500" i="7"/>
  <c r="G500" i="7"/>
  <c r="H500" i="7"/>
  <c r="J500" i="7"/>
  <c r="D501" i="7"/>
  <c r="E501" i="7"/>
  <c r="F501" i="7"/>
  <c r="G501" i="7"/>
  <c r="H501" i="7"/>
  <c r="J501" i="7"/>
  <c r="D502" i="7"/>
  <c r="E502" i="7"/>
  <c r="F502" i="7"/>
  <c r="G502" i="7"/>
  <c r="H502" i="7"/>
  <c r="J502" i="7"/>
  <c r="D503" i="7"/>
  <c r="E503" i="7"/>
  <c r="F503" i="7"/>
  <c r="G503" i="7"/>
  <c r="H503" i="7"/>
  <c r="J503" i="7"/>
  <c r="D504" i="7"/>
  <c r="E504" i="7"/>
  <c r="F504" i="7"/>
  <c r="G504" i="7"/>
  <c r="H504" i="7"/>
  <c r="J504" i="7"/>
  <c r="D505" i="7"/>
  <c r="E505" i="7"/>
  <c r="F505" i="7"/>
  <c r="G505" i="7"/>
  <c r="H505" i="7"/>
  <c r="J505" i="7"/>
  <c r="D506" i="7"/>
  <c r="E506" i="7"/>
  <c r="F506" i="7"/>
  <c r="G506" i="7"/>
  <c r="H506" i="7"/>
  <c r="J506" i="7"/>
  <c r="D507" i="7"/>
  <c r="E507" i="7"/>
  <c r="F507" i="7"/>
  <c r="G507" i="7"/>
  <c r="H507" i="7"/>
  <c r="J507" i="7"/>
  <c r="D508" i="7"/>
  <c r="E508" i="7"/>
  <c r="F508" i="7"/>
  <c r="G508" i="7"/>
  <c r="H508" i="7"/>
  <c r="J508" i="7"/>
  <c r="D509" i="7"/>
  <c r="E509" i="7"/>
  <c r="F509" i="7"/>
  <c r="G509" i="7"/>
  <c r="H509" i="7"/>
  <c r="J509" i="7"/>
  <c r="D510" i="7"/>
  <c r="E510" i="7"/>
  <c r="F510" i="7"/>
  <c r="G510" i="7"/>
  <c r="H510" i="7"/>
  <c r="J510" i="7"/>
  <c r="D511" i="7"/>
  <c r="E511" i="7"/>
  <c r="F511" i="7"/>
  <c r="G511" i="7"/>
  <c r="H511" i="7"/>
  <c r="J511" i="7"/>
  <c r="D512" i="7"/>
  <c r="E512" i="7"/>
  <c r="F512" i="7"/>
  <c r="G512" i="7"/>
  <c r="H512" i="7"/>
  <c r="J512" i="7"/>
  <c r="D513" i="7"/>
  <c r="E513" i="7"/>
  <c r="F513" i="7"/>
  <c r="G513" i="7"/>
  <c r="H513" i="7"/>
  <c r="J513" i="7"/>
  <c r="D514" i="7"/>
  <c r="E514" i="7"/>
  <c r="F514" i="7"/>
  <c r="G514" i="7"/>
  <c r="H514" i="7"/>
  <c r="J514" i="7"/>
  <c r="D515" i="7"/>
  <c r="E515" i="7"/>
  <c r="F515" i="7"/>
  <c r="G515" i="7"/>
  <c r="H515" i="7"/>
  <c r="J515" i="7"/>
  <c r="D516" i="7"/>
  <c r="E516" i="7"/>
  <c r="F516" i="7"/>
  <c r="G516" i="7"/>
  <c r="H516" i="7"/>
  <c r="J516" i="7"/>
  <c r="D517" i="7"/>
  <c r="E517" i="7"/>
  <c r="F517" i="7"/>
  <c r="G517" i="7"/>
  <c r="H517" i="7"/>
  <c r="J517" i="7"/>
  <c r="D518" i="7"/>
  <c r="E518" i="7"/>
  <c r="F518" i="7"/>
  <c r="G518" i="7"/>
  <c r="H518" i="7"/>
  <c r="J518" i="7"/>
  <c r="D519" i="7"/>
  <c r="E519" i="7"/>
  <c r="F519" i="7"/>
  <c r="G519" i="7"/>
  <c r="H519" i="7"/>
  <c r="J519" i="7"/>
  <c r="D520" i="7"/>
  <c r="E520" i="7"/>
  <c r="F520" i="7"/>
  <c r="G520" i="7"/>
  <c r="H520" i="7"/>
  <c r="J520" i="7"/>
  <c r="D521" i="7"/>
  <c r="E521" i="7"/>
  <c r="F521" i="7"/>
  <c r="G521" i="7"/>
  <c r="H521" i="7"/>
  <c r="J521" i="7"/>
  <c r="D522" i="7"/>
  <c r="E522" i="7"/>
  <c r="F522" i="7"/>
  <c r="G522" i="7"/>
  <c r="H522" i="7"/>
  <c r="J522" i="7"/>
  <c r="D523" i="7"/>
  <c r="E523" i="7"/>
  <c r="F523" i="7"/>
  <c r="G523" i="7"/>
  <c r="H523" i="7"/>
  <c r="J523" i="7"/>
  <c r="D524" i="7"/>
  <c r="E524" i="7"/>
  <c r="F524" i="7"/>
  <c r="G524" i="7"/>
  <c r="H524" i="7"/>
  <c r="J524" i="7"/>
  <c r="D525" i="7"/>
  <c r="E525" i="7"/>
  <c r="F525" i="7"/>
  <c r="G525" i="7"/>
  <c r="H525" i="7"/>
  <c r="J525" i="7"/>
  <c r="D526" i="7"/>
  <c r="E526" i="7"/>
  <c r="F526" i="7"/>
  <c r="G526" i="7"/>
  <c r="H526" i="7"/>
  <c r="J526" i="7"/>
  <c r="D527" i="7"/>
  <c r="E527" i="7"/>
  <c r="F527" i="7"/>
  <c r="G527" i="7"/>
  <c r="H527" i="7"/>
  <c r="J527" i="7"/>
  <c r="D528" i="7"/>
  <c r="E528" i="7"/>
  <c r="F528" i="7"/>
  <c r="G528" i="7"/>
  <c r="H528" i="7"/>
  <c r="J528" i="7"/>
  <c r="D529" i="7"/>
  <c r="E529" i="7"/>
  <c r="F529" i="7"/>
  <c r="G529" i="7"/>
  <c r="H529" i="7"/>
  <c r="J529" i="7"/>
  <c r="D530" i="7"/>
  <c r="E530" i="7"/>
  <c r="F530" i="7"/>
  <c r="G530" i="7"/>
  <c r="H530" i="7"/>
  <c r="J530" i="7"/>
  <c r="D531" i="7"/>
  <c r="E531" i="7"/>
  <c r="F531" i="7"/>
  <c r="G531" i="7"/>
  <c r="H531" i="7"/>
  <c r="J531" i="7"/>
  <c r="D532" i="7"/>
  <c r="E532" i="7"/>
  <c r="F532" i="7"/>
  <c r="G532" i="7"/>
  <c r="H532" i="7"/>
  <c r="J532" i="7"/>
  <c r="D533" i="7"/>
  <c r="E533" i="7"/>
  <c r="F533" i="7"/>
  <c r="G533" i="7"/>
  <c r="H533" i="7"/>
  <c r="J533" i="7"/>
  <c r="D534" i="7"/>
  <c r="E534" i="7"/>
  <c r="F534" i="7"/>
  <c r="G534" i="7"/>
  <c r="H534" i="7"/>
  <c r="J534" i="7"/>
  <c r="D535" i="7"/>
  <c r="E535" i="7"/>
  <c r="F535" i="7"/>
  <c r="G535" i="7"/>
  <c r="H535" i="7"/>
  <c r="J535" i="7"/>
  <c r="D536" i="7"/>
  <c r="E536" i="7"/>
  <c r="F536" i="7"/>
  <c r="G536" i="7"/>
  <c r="H536" i="7"/>
  <c r="J536" i="7"/>
  <c r="D537" i="7"/>
  <c r="E537" i="7"/>
  <c r="F537" i="7"/>
  <c r="G537" i="7"/>
  <c r="H537" i="7"/>
  <c r="J537" i="7"/>
  <c r="D538" i="7"/>
  <c r="E538" i="7"/>
  <c r="F538" i="7"/>
  <c r="G538" i="7"/>
  <c r="H538" i="7"/>
  <c r="J538" i="7"/>
  <c r="D539" i="7"/>
  <c r="E539" i="7"/>
  <c r="F539" i="7"/>
  <c r="G539" i="7"/>
  <c r="H539" i="7"/>
  <c r="J539" i="7"/>
  <c r="D540" i="7"/>
  <c r="E540" i="7"/>
  <c r="F540" i="7"/>
  <c r="G540" i="7"/>
  <c r="H540" i="7"/>
  <c r="J540" i="7"/>
  <c r="D541" i="7"/>
  <c r="E541" i="7"/>
  <c r="F541" i="7"/>
  <c r="G541" i="7"/>
  <c r="H541" i="7"/>
  <c r="J541" i="7"/>
  <c r="D542" i="7"/>
  <c r="E542" i="7"/>
  <c r="F542" i="7"/>
  <c r="G542" i="7"/>
  <c r="H542" i="7"/>
  <c r="J542" i="7"/>
  <c r="D543" i="7"/>
  <c r="E543" i="7"/>
  <c r="F543" i="7"/>
  <c r="G543" i="7"/>
  <c r="H543" i="7"/>
  <c r="J543" i="7"/>
  <c r="D544" i="7"/>
  <c r="E544" i="7"/>
  <c r="F544" i="7"/>
  <c r="G544" i="7"/>
  <c r="H544" i="7"/>
  <c r="J544" i="7"/>
  <c r="D545" i="7"/>
  <c r="E545" i="7"/>
  <c r="F545" i="7"/>
  <c r="G545" i="7"/>
  <c r="H545" i="7"/>
  <c r="J545" i="7"/>
  <c r="D546" i="7"/>
  <c r="E546" i="7"/>
  <c r="F546" i="7"/>
  <c r="G546" i="7"/>
  <c r="H546" i="7"/>
  <c r="J546" i="7"/>
  <c r="D547" i="7"/>
  <c r="E547" i="7"/>
  <c r="F547" i="7"/>
  <c r="G547" i="7"/>
  <c r="H547" i="7"/>
  <c r="J547" i="7"/>
  <c r="D548" i="7"/>
  <c r="E548" i="7"/>
  <c r="F548" i="7"/>
  <c r="G548" i="7"/>
  <c r="H548" i="7"/>
  <c r="J548" i="7"/>
  <c r="D549" i="7"/>
  <c r="E549" i="7"/>
  <c r="F549" i="7"/>
  <c r="G549" i="7"/>
  <c r="H549" i="7"/>
  <c r="J549" i="7"/>
  <c r="D550" i="7"/>
  <c r="E550" i="7"/>
  <c r="F550" i="7"/>
  <c r="G550" i="7"/>
  <c r="H550" i="7"/>
  <c r="J550" i="7"/>
  <c r="D551" i="7"/>
  <c r="E551" i="7"/>
  <c r="F551" i="7"/>
  <c r="G551" i="7"/>
  <c r="H551" i="7"/>
  <c r="J551" i="7"/>
  <c r="D552" i="7"/>
  <c r="E552" i="7"/>
  <c r="F552" i="7"/>
  <c r="G552" i="7"/>
  <c r="H552" i="7"/>
  <c r="J552" i="7"/>
  <c r="D553" i="7"/>
  <c r="E553" i="7"/>
  <c r="F553" i="7"/>
  <c r="G553" i="7"/>
  <c r="H553" i="7"/>
  <c r="J553" i="7"/>
  <c r="D554" i="7"/>
  <c r="E554" i="7"/>
  <c r="F554" i="7"/>
  <c r="G554" i="7"/>
  <c r="H554" i="7"/>
  <c r="J554" i="7"/>
  <c r="D555" i="7"/>
  <c r="E555" i="7"/>
  <c r="F555" i="7"/>
  <c r="G555" i="7"/>
  <c r="H555" i="7"/>
  <c r="J555" i="7"/>
  <c r="D556" i="7"/>
  <c r="E556" i="7"/>
  <c r="F556" i="7"/>
  <c r="G556" i="7"/>
  <c r="H556" i="7"/>
  <c r="J556" i="7"/>
  <c r="D557" i="7"/>
  <c r="E557" i="7"/>
  <c r="F557" i="7"/>
  <c r="G557" i="7"/>
  <c r="H557" i="7"/>
  <c r="J557" i="7"/>
  <c r="D558" i="7"/>
  <c r="E558" i="7"/>
  <c r="F558" i="7"/>
  <c r="G558" i="7"/>
  <c r="H558" i="7"/>
  <c r="J558" i="7"/>
  <c r="D559" i="7"/>
  <c r="E559" i="7"/>
  <c r="F559" i="7"/>
  <c r="G559" i="7"/>
  <c r="H559" i="7"/>
  <c r="J559" i="7"/>
  <c r="D560" i="7"/>
  <c r="E560" i="7"/>
  <c r="F560" i="7"/>
  <c r="G560" i="7"/>
  <c r="H560" i="7"/>
  <c r="J560" i="7"/>
  <c r="D561" i="7"/>
  <c r="E561" i="7"/>
  <c r="F561" i="7"/>
  <c r="G561" i="7"/>
  <c r="H561" i="7"/>
  <c r="J561" i="7"/>
  <c r="D562" i="7"/>
  <c r="E562" i="7"/>
  <c r="F562" i="7"/>
  <c r="G562" i="7"/>
  <c r="H562" i="7"/>
  <c r="J562" i="7"/>
  <c r="D563" i="7"/>
  <c r="E563" i="7"/>
  <c r="F563" i="7"/>
  <c r="G563" i="7"/>
  <c r="H563" i="7"/>
  <c r="J563" i="7"/>
  <c r="D564" i="7"/>
  <c r="E564" i="7"/>
  <c r="F564" i="7"/>
  <c r="G564" i="7"/>
  <c r="H564" i="7"/>
  <c r="J564" i="7"/>
  <c r="D565" i="7"/>
  <c r="E565" i="7"/>
  <c r="F565" i="7"/>
  <c r="G565" i="7"/>
  <c r="H565" i="7"/>
  <c r="J565" i="7"/>
  <c r="D566" i="7"/>
  <c r="E566" i="7"/>
  <c r="F566" i="7"/>
  <c r="G566" i="7"/>
  <c r="H566" i="7"/>
  <c r="J566" i="7"/>
  <c r="D567" i="7"/>
  <c r="E567" i="7"/>
  <c r="F567" i="7"/>
  <c r="G567" i="7"/>
  <c r="H567" i="7"/>
  <c r="J567" i="7"/>
  <c r="D568" i="7"/>
  <c r="E568" i="7"/>
  <c r="F568" i="7"/>
  <c r="G568" i="7"/>
  <c r="H568" i="7"/>
  <c r="J568" i="7"/>
  <c r="D569" i="7"/>
  <c r="E569" i="7"/>
  <c r="F569" i="7"/>
  <c r="G569" i="7"/>
  <c r="H569" i="7"/>
  <c r="J569" i="7"/>
  <c r="D570" i="7"/>
  <c r="E570" i="7"/>
  <c r="F570" i="7"/>
  <c r="G570" i="7"/>
  <c r="H570" i="7"/>
  <c r="J570" i="7"/>
  <c r="D571" i="7"/>
  <c r="E571" i="7"/>
  <c r="F571" i="7"/>
  <c r="G571" i="7"/>
  <c r="H571" i="7"/>
  <c r="J571" i="7"/>
  <c r="D572" i="7"/>
  <c r="E572" i="7"/>
  <c r="F572" i="7"/>
  <c r="G572" i="7"/>
  <c r="H572" i="7"/>
  <c r="J572" i="7"/>
  <c r="D573" i="7"/>
  <c r="E573" i="7"/>
  <c r="F573" i="7"/>
  <c r="G573" i="7"/>
  <c r="H573" i="7"/>
  <c r="J573" i="7"/>
  <c r="D574" i="7"/>
  <c r="E574" i="7"/>
  <c r="F574" i="7"/>
  <c r="G574" i="7"/>
  <c r="H574" i="7"/>
  <c r="J574" i="7"/>
  <c r="D575" i="7"/>
  <c r="E575" i="7"/>
  <c r="F575" i="7"/>
  <c r="G575" i="7"/>
  <c r="H575" i="7"/>
  <c r="J575" i="7"/>
  <c r="D576" i="7"/>
  <c r="E576" i="7"/>
  <c r="F576" i="7"/>
  <c r="G576" i="7"/>
  <c r="H576" i="7"/>
  <c r="J576" i="7"/>
  <c r="D577" i="7"/>
  <c r="E577" i="7"/>
  <c r="F577" i="7"/>
  <c r="G577" i="7"/>
  <c r="H577" i="7"/>
  <c r="J577" i="7"/>
  <c r="D578" i="7"/>
  <c r="E578" i="7"/>
  <c r="F578" i="7"/>
  <c r="G578" i="7"/>
  <c r="H578" i="7"/>
  <c r="J578" i="7"/>
  <c r="D579" i="7"/>
  <c r="E579" i="7"/>
  <c r="F579" i="7"/>
  <c r="G579" i="7"/>
  <c r="H579" i="7"/>
  <c r="J579" i="7"/>
  <c r="D580" i="7"/>
  <c r="E580" i="7"/>
  <c r="F580" i="7"/>
  <c r="G580" i="7"/>
  <c r="H580" i="7"/>
  <c r="J580" i="7"/>
  <c r="D581" i="7"/>
  <c r="E581" i="7"/>
  <c r="F581" i="7"/>
  <c r="G581" i="7"/>
  <c r="H581" i="7"/>
  <c r="J581" i="7"/>
  <c r="D582" i="7"/>
  <c r="E582" i="7"/>
  <c r="F582" i="7"/>
  <c r="G582" i="7"/>
  <c r="H582" i="7"/>
  <c r="J582" i="7"/>
  <c r="D583" i="7"/>
  <c r="E583" i="7"/>
  <c r="F583" i="7"/>
  <c r="G583" i="7"/>
  <c r="H583" i="7"/>
  <c r="J583" i="7"/>
  <c r="D584" i="7"/>
  <c r="E584" i="7"/>
  <c r="F584" i="7"/>
  <c r="G584" i="7"/>
  <c r="H584" i="7"/>
  <c r="J584" i="7"/>
  <c r="D585" i="7"/>
  <c r="E585" i="7"/>
  <c r="F585" i="7"/>
  <c r="G585" i="7"/>
  <c r="H585" i="7"/>
  <c r="J585" i="7"/>
  <c r="D586" i="7"/>
  <c r="E586" i="7"/>
  <c r="F586" i="7"/>
  <c r="G586" i="7"/>
  <c r="H586" i="7"/>
  <c r="J586" i="7"/>
  <c r="D587" i="7"/>
  <c r="E587" i="7"/>
  <c r="F587" i="7"/>
  <c r="G587" i="7"/>
  <c r="H587" i="7"/>
  <c r="J587" i="7"/>
  <c r="D588" i="7"/>
  <c r="E588" i="7"/>
  <c r="F588" i="7"/>
  <c r="G588" i="7"/>
  <c r="H588" i="7"/>
  <c r="J588" i="7"/>
  <c r="D589" i="7"/>
  <c r="E589" i="7"/>
  <c r="F589" i="7"/>
  <c r="G589" i="7"/>
  <c r="H589" i="7"/>
  <c r="J589" i="7"/>
  <c r="D590" i="7"/>
  <c r="E590" i="7"/>
  <c r="F590" i="7"/>
  <c r="G590" i="7"/>
  <c r="H590" i="7"/>
  <c r="J590" i="7"/>
  <c r="D591" i="7"/>
  <c r="E591" i="7"/>
  <c r="F591" i="7"/>
  <c r="G591" i="7"/>
  <c r="H591" i="7"/>
  <c r="J591" i="7"/>
  <c r="D592" i="7"/>
  <c r="E592" i="7"/>
  <c r="F592" i="7"/>
  <c r="G592" i="7"/>
  <c r="H592" i="7"/>
  <c r="J592" i="7"/>
  <c r="D593" i="7"/>
  <c r="E593" i="7"/>
  <c r="F593" i="7"/>
  <c r="G593" i="7"/>
  <c r="H593" i="7"/>
  <c r="J593" i="7"/>
  <c r="D594" i="7"/>
  <c r="E594" i="7"/>
  <c r="F594" i="7"/>
  <c r="G594" i="7"/>
  <c r="H594" i="7"/>
  <c r="J594" i="7"/>
  <c r="D595" i="7"/>
  <c r="E595" i="7"/>
  <c r="F595" i="7"/>
  <c r="G595" i="7"/>
  <c r="H595" i="7"/>
  <c r="J595" i="7"/>
  <c r="D596" i="7"/>
  <c r="E596" i="7"/>
  <c r="F596" i="7"/>
  <c r="G596" i="7"/>
  <c r="H596" i="7"/>
  <c r="J596" i="7"/>
  <c r="D597" i="7"/>
  <c r="E597" i="7"/>
  <c r="F597" i="7"/>
  <c r="G597" i="7"/>
  <c r="H597" i="7"/>
  <c r="J597" i="7"/>
  <c r="D598" i="7"/>
  <c r="E598" i="7"/>
  <c r="F598" i="7"/>
  <c r="G598" i="7"/>
  <c r="H598" i="7"/>
  <c r="J598" i="7"/>
  <c r="D599" i="7"/>
  <c r="E599" i="7"/>
  <c r="F599" i="7"/>
  <c r="G599" i="7"/>
  <c r="H599" i="7"/>
  <c r="J599" i="7"/>
  <c r="D600" i="7"/>
  <c r="E600" i="7"/>
  <c r="F600" i="7"/>
  <c r="G600" i="7"/>
  <c r="H600" i="7"/>
  <c r="J600" i="7"/>
  <c r="D601" i="7"/>
  <c r="E601" i="7"/>
  <c r="F601" i="7"/>
  <c r="G601" i="7"/>
  <c r="H601" i="7"/>
  <c r="J601" i="7"/>
  <c r="D602" i="7"/>
  <c r="E602" i="7"/>
  <c r="F602" i="7"/>
  <c r="G602" i="7"/>
  <c r="H602" i="7"/>
  <c r="J602" i="7"/>
  <c r="D603" i="7"/>
  <c r="E603" i="7"/>
  <c r="F603" i="7"/>
  <c r="G603" i="7"/>
  <c r="H603" i="7"/>
  <c r="J603" i="7"/>
  <c r="D604" i="7"/>
  <c r="E604" i="7"/>
  <c r="F604" i="7"/>
  <c r="G604" i="7"/>
  <c r="H604" i="7"/>
  <c r="J604" i="7"/>
  <c r="D605" i="7"/>
  <c r="E605" i="7"/>
  <c r="F605" i="7"/>
  <c r="G605" i="7"/>
  <c r="H605" i="7"/>
  <c r="J605" i="7"/>
  <c r="D606" i="7"/>
  <c r="E606" i="7"/>
  <c r="F606" i="7"/>
  <c r="G606" i="7"/>
  <c r="H606" i="7"/>
  <c r="J606" i="7"/>
  <c r="D607" i="7"/>
  <c r="E607" i="7"/>
  <c r="F607" i="7"/>
  <c r="G607" i="7"/>
  <c r="H607" i="7"/>
  <c r="J607" i="7"/>
  <c r="D608" i="7"/>
  <c r="E608" i="7"/>
  <c r="F608" i="7"/>
  <c r="G608" i="7"/>
  <c r="H608" i="7"/>
  <c r="J608" i="7"/>
  <c r="D609" i="7"/>
  <c r="E609" i="7"/>
  <c r="F609" i="7"/>
  <c r="G609" i="7"/>
  <c r="H609" i="7"/>
  <c r="J609" i="7"/>
  <c r="D610" i="7"/>
  <c r="E610" i="7"/>
  <c r="F610" i="7"/>
  <c r="G610" i="7"/>
  <c r="H610" i="7"/>
  <c r="J610" i="7"/>
  <c r="D611" i="7"/>
  <c r="E611" i="7"/>
  <c r="F611" i="7"/>
  <c r="G611" i="7"/>
  <c r="H611" i="7"/>
  <c r="J611" i="7"/>
  <c r="D612" i="7"/>
  <c r="E612" i="7"/>
  <c r="F612" i="7"/>
  <c r="G612" i="7"/>
  <c r="H612" i="7"/>
  <c r="J612" i="7"/>
  <c r="D613" i="7"/>
  <c r="E613" i="7"/>
  <c r="F613" i="7"/>
  <c r="G613" i="7"/>
  <c r="H613" i="7"/>
  <c r="J613" i="7"/>
  <c r="D614" i="7"/>
  <c r="E614" i="7"/>
  <c r="F614" i="7"/>
  <c r="G614" i="7"/>
  <c r="H614" i="7"/>
  <c r="J614" i="7"/>
  <c r="D615" i="7"/>
  <c r="E615" i="7"/>
  <c r="F615" i="7"/>
  <c r="G615" i="7"/>
  <c r="H615" i="7"/>
  <c r="J615" i="7"/>
  <c r="D616" i="7"/>
  <c r="E616" i="7"/>
  <c r="F616" i="7"/>
  <c r="G616" i="7"/>
  <c r="H616" i="7"/>
  <c r="J616" i="7"/>
  <c r="D617" i="7"/>
  <c r="E617" i="7"/>
  <c r="F617" i="7"/>
  <c r="G617" i="7"/>
  <c r="H617" i="7"/>
  <c r="J617" i="7"/>
  <c r="D618" i="7"/>
  <c r="E618" i="7"/>
  <c r="F618" i="7"/>
  <c r="G618" i="7"/>
  <c r="H618" i="7"/>
  <c r="J618" i="7"/>
  <c r="D619" i="7"/>
  <c r="E619" i="7"/>
  <c r="F619" i="7"/>
  <c r="G619" i="7"/>
  <c r="H619" i="7"/>
  <c r="J619" i="7"/>
  <c r="D620" i="7"/>
  <c r="E620" i="7"/>
  <c r="F620" i="7"/>
  <c r="G620" i="7"/>
  <c r="H620" i="7"/>
  <c r="J620" i="7"/>
  <c r="D621" i="7"/>
  <c r="E621" i="7"/>
  <c r="F621" i="7"/>
  <c r="G621" i="7"/>
  <c r="H621" i="7"/>
  <c r="J621" i="7"/>
  <c r="D622" i="7"/>
  <c r="E622" i="7"/>
  <c r="F622" i="7"/>
  <c r="G622" i="7"/>
  <c r="H622" i="7"/>
  <c r="J622" i="7"/>
  <c r="D623" i="7"/>
  <c r="E623" i="7"/>
  <c r="F623" i="7"/>
  <c r="G623" i="7"/>
  <c r="H623" i="7"/>
  <c r="J623" i="7"/>
  <c r="D624" i="7"/>
  <c r="E624" i="7"/>
  <c r="F624" i="7"/>
  <c r="G624" i="7"/>
  <c r="H624" i="7"/>
  <c r="J624" i="7"/>
  <c r="D625" i="7"/>
  <c r="E625" i="7"/>
  <c r="F625" i="7"/>
  <c r="G625" i="7"/>
  <c r="H625" i="7"/>
  <c r="J625" i="7"/>
  <c r="D626" i="7"/>
  <c r="E626" i="7"/>
  <c r="F626" i="7"/>
  <c r="G626" i="7"/>
  <c r="H626" i="7"/>
  <c r="J626" i="7"/>
  <c r="D627" i="7"/>
  <c r="E627" i="7"/>
  <c r="F627" i="7"/>
  <c r="G627" i="7"/>
  <c r="H627" i="7"/>
  <c r="J627" i="7"/>
  <c r="D628" i="7"/>
  <c r="E628" i="7"/>
  <c r="F628" i="7"/>
  <c r="G628" i="7"/>
  <c r="H628" i="7"/>
  <c r="J628" i="7"/>
  <c r="D629" i="7"/>
  <c r="E629" i="7"/>
  <c r="F629" i="7"/>
  <c r="G629" i="7"/>
  <c r="H629" i="7"/>
  <c r="J629" i="7"/>
  <c r="D630" i="7"/>
  <c r="E630" i="7"/>
  <c r="F630" i="7"/>
  <c r="G630" i="7"/>
  <c r="H630" i="7"/>
  <c r="J630" i="7"/>
  <c r="D631" i="7"/>
  <c r="E631" i="7"/>
  <c r="F631" i="7"/>
  <c r="G631" i="7"/>
  <c r="H631" i="7"/>
  <c r="J631" i="7"/>
  <c r="D632" i="7"/>
  <c r="E632" i="7"/>
  <c r="F632" i="7"/>
  <c r="G632" i="7"/>
  <c r="H632" i="7"/>
  <c r="J632" i="7"/>
  <c r="D633" i="7"/>
  <c r="E633" i="7"/>
  <c r="F633" i="7"/>
  <c r="G633" i="7"/>
  <c r="H633" i="7"/>
  <c r="J633" i="7"/>
  <c r="D634" i="7"/>
  <c r="E634" i="7"/>
  <c r="F634" i="7"/>
  <c r="G634" i="7"/>
  <c r="H634" i="7"/>
  <c r="J634" i="7"/>
  <c r="D635" i="7"/>
  <c r="E635" i="7"/>
  <c r="F635" i="7"/>
  <c r="G635" i="7"/>
  <c r="H635" i="7"/>
  <c r="J635" i="7"/>
  <c r="D636" i="7"/>
  <c r="E636" i="7"/>
  <c r="F636" i="7"/>
  <c r="G636" i="7"/>
  <c r="H636" i="7"/>
  <c r="J636" i="7"/>
  <c r="D637" i="7"/>
  <c r="E637" i="7"/>
  <c r="F637" i="7"/>
  <c r="G637" i="7"/>
  <c r="H637" i="7"/>
  <c r="J637" i="7"/>
  <c r="D638" i="7"/>
  <c r="E638" i="7"/>
  <c r="F638" i="7"/>
  <c r="G638" i="7"/>
  <c r="H638" i="7"/>
  <c r="J638" i="7"/>
  <c r="D639" i="7"/>
  <c r="E639" i="7"/>
  <c r="F639" i="7"/>
  <c r="G639" i="7"/>
  <c r="H639" i="7"/>
  <c r="J639" i="7"/>
  <c r="D640" i="7"/>
  <c r="E640" i="7"/>
  <c r="F640" i="7"/>
  <c r="G640" i="7"/>
  <c r="H640" i="7"/>
  <c r="J640" i="7"/>
  <c r="D641" i="7"/>
  <c r="E641" i="7"/>
  <c r="F641" i="7"/>
  <c r="G641" i="7"/>
  <c r="H641" i="7"/>
  <c r="J641" i="7"/>
  <c r="D642" i="7"/>
  <c r="E642" i="7"/>
  <c r="F642" i="7"/>
  <c r="G642" i="7"/>
  <c r="H642" i="7"/>
  <c r="J642" i="7"/>
  <c r="D643" i="7"/>
  <c r="E643" i="7"/>
  <c r="F643" i="7"/>
  <c r="G643" i="7"/>
  <c r="H643" i="7"/>
  <c r="J643" i="7"/>
  <c r="D644" i="7"/>
  <c r="E644" i="7"/>
  <c r="F644" i="7"/>
  <c r="G644" i="7"/>
  <c r="H644" i="7"/>
  <c r="J644" i="7"/>
  <c r="D645" i="7"/>
  <c r="E645" i="7"/>
  <c r="F645" i="7"/>
  <c r="G645" i="7"/>
  <c r="H645" i="7"/>
  <c r="J645" i="7"/>
  <c r="D646" i="7"/>
  <c r="E646" i="7"/>
  <c r="F646" i="7"/>
  <c r="G646" i="7"/>
  <c r="H646" i="7"/>
  <c r="J646" i="7"/>
  <c r="D647" i="7"/>
  <c r="E647" i="7"/>
  <c r="F647" i="7"/>
  <c r="G647" i="7"/>
  <c r="H647" i="7"/>
  <c r="J647" i="7"/>
  <c r="D648" i="7"/>
  <c r="E648" i="7"/>
  <c r="F648" i="7"/>
  <c r="G648" i="7"/>
  <c r="H648" i="7"/>
  <c r="J648" i="7"/>
  <c r="D649" i="7"/>
  <c r="E649" i="7"/>
  <c r="F649" i="7"/>
  <c r="G649" i="7"/>
  <c r="H649" i="7"/>
  <c r="J649" i="7"/>
  <c r="D650" i="7"/>
  <c r="E650" i="7"/>
  <c r="F650" i="7"/>
  <c r="G650" i="7"/>
  <c r="H650" i="7"/>
  <c r="J650" i="7"/>
  <c r="D651" i="7"/>
  <c r="E651" i="7"/>
  <c r="F651" i="7"/>
  <c r="G651" i="7"/>
  <c r="H651" i="7"/>
  <c r="J651" i="7"/>
  <c r="D652" i="7"/>
  <c r="E652" i="7"/>
  <c r="F652" i="7"/>
  <c r="G652" i="7"/>
  <c r="H652" i="7"/>
  <c r="J652" i="7"/>
  <c r="D653" i="7"/>
  <c r="E653" i="7"/>
  <c r="F653" i="7"/>
  <c r="G653" i="7"/>
  <c r="H653" i="7"/>
  <c r="J653" i="7"/>
  <c r="D654" i="7"/>
  <c r="E654" i="7"/>
  <c r="F654" i="7"/>
  <c r="G654" i="7"/>
  <c r="H654" i="7"/>
  <c r="J654" i="7"/>
  <c r="D655" i="7"/>
  <c r="E655" i="7"/>
  <c r="F655" i="7"/>
  <c r="G655" i="7"/>
  <c r="H655" i="7"/>
  <c r="J655" i="7"/>
  <c r="D656" i="7"/>
  <c r="E656" i="7"/>
  <c r="F656" i="7"/>
  <c r="G656" i="7"/>
  <c r="H656" i="7"/>
  <c r="J656" i="7"/>
  <c r="D657" i="7"/>
  <c r="E657" i="7"/>
  <c r="F657" i="7"/>
  <c r="G657" i="7"/>
  <c r="H657" i="7"/>
  <c r="J657" i="7"/>
  <c r="D658" i="7"/>
  <c r="E658" i="7"/>
  <c r="F658" i="7"/>
  <c r="G658" i="7"/>
  <c r="H658" i="7"/>
  <c r="J658" i="7"/>
  <c r="D659" i="7"/>
  <c r="E659" i="7"/>
  <c r="F659" i="7"/>
  <c r="G659" i="7"/>
  <c r="H659" i="7"/>
  <c r="J659" i="7"/>
  <c r="D660" i="7"/>
  <c r="E660" i="7"/>
  <c r="F660" i="7"/>
  <c r="G660" i="7"/>
  <c r="H660" i="7"/>
  <c r="J660" i="7"/>
  <c r="D661" i="7"/>
  <c r="E661" i="7"/>
  <c r="F661" i="7"/>
  <c r="G661" i="7"/>
  <c r="H661" i="7"/>
  <c r="J661" i="7"/>
  <c r="D662" i="7"/>
  <c r="E662" i="7"/>
  <c r="F662" i="7"/>
  <c r="G662" i="7"/>
  <c r="H662" i="7"/>
  <c r="J662" i="7"/>
  <c r="D663" i="7"/>
  <c r="E663" i="7"/>
  <c r="F663" i="7"/>
  <c r="G663" i="7"/>
  <c r="H663" i="7"/>
  <c r="J663" i="7"/>
  <c r="D664" i="7"/>
  <c r="E664" i="7"/>
  <c r="F664" i="7"/>
  <c r="G664" i="7"/>
  <c r="H664" i="7"/>
  <c r="J664" i="7"/>
  <c r="D665" i="7"/>
  <c r="E665" i="7"/>
  <c r="F665" i="7"/>
  <c r="G665" i="7"/>
  <c r="H665" i="7"/>
  <c r="J665" i="7"/>
  <c r="D666" i="7"/>
  <c r="E666" i="7"/>
  <c r="F666" i="7"/>
  <c r="G666" i="7"/>
  <c r="H666" i="7"/>
  <c r="J666" i="7"/>
  <c r="D667" i="7"/>
  <c r="E667" i="7"/>
  <c r="F667" i="7"/>
  <c r="G667" i="7"/>
  <c r="H667" i="7"/>
  <c r="J667" i="7"/>
  <c r="D668" i="7"/>
  <c r="E668" i="7"/>
  <c r="F668" i="7"/>
  <c r="G668" i="7"/>
  <c r="H668" i="7"/>
  <c r="J668" i="7"/>
  <c r="D669" i="7"/>
  <c r="E669" i="7"/>
  <c r="F669" i="7"/>
  <c r="G669" i="7"/>
  <c r="H669" i="7"/>
  <c r="J669" i="7"/>
  <c r="D670" i="7"/>
  <c r="E670" i="7"/>
  <c r="F670" i="7"/>
  <c r="G670" i="7"/>
  <c r="H670" i="7"/>
  <c r="J670" i="7"/>
  <c r="D671" i="7"/>
  <c r="E671" i="7"/>
  <c r="F671" i="7"/>
  <c r="G671" i="7"/>
  <c r="H671" i="7"/>
  <c r="J671" i="7"/>
  <c r="D672" i="7"/>
  <c r="E672" i="7"/>
  <c r="F672" i="7"/>
  <c r="G672" i="7"/>
  <c r="H672" i="7"/>
  <c r="J672" i="7"/>
  <c r="D673" i="7"/>
  <c r="E673" i="7"/>
  <c r="F673" i="7"/>
  <c r="G673" i="7"/>
  <c r="H673" i="7"/>
  <c r="J673" i="7"/>
  <c r="D674" i="7"/>
  <c r="E674" i="7"/>
  <c r="F674" i="7"/>
  <c r="G674" i="7"/>
  <c r="H674" i="7"/>
  <c r="J674" i="7"/>
  <c r="D675" i="7"/>
  <c r="E675" i="7"/>
  <c r="F675" i="7"/>
  <c r="G675" i="7"/>
  <c r="H675" i="7"/>
  <c r="J675" i="7"/>
  <c r="D676" i="7"/>
  <c r="E676" i="7"/>
  <c r="F676" i="7"/>
  <c r="G676" i="7"/>
  <c r="H676" i="7"/>
  <c r="J676" i="7"/>
  <c r="D677" i="7"/>
  <c r="E677" i="7"/>
  <c r="F677" i="7"/>
  <c r="G677" i="7"/>
  <c r="H677" i="7"/>
  <c r="J677" i="7"/>
  <c r="D678" i="7"/>
  <c r="E678" i="7"/>
  <c r="F678" i="7"/>
  <c r="G678" i="7"/>
  <c r="H678" i="7"/>
  <c r="J678" i="7"/>
  <c r="D679" i="7"/>
  <c r="E679" i="7"/>
  <c r="F679" i="7"/>
  <c r="G679" i="7"/>
  <c r="H679" i="7"/>
  <c r="J679" i="7"/>
  <c r="D680" i="7"/>
  <c r="E680" i="7"/>
  <c r="F680" i="7"/>
  <c r="G680" i="7"/>
  <c r="H680" i="7"/>
  <c r="J680" i="7"/>
  <c r="D681" i="7"/>
  <c r="E681" i="7"/>
  <c r="F681" i="7"/>
  <c r="G681" i="7"/>
  <c r="H681" i="7"/>
  <c r="J681" i="7"/>
  <c r="D682" i="7"/>
  <c r="E682" i="7"/>
  <c r="F682" i="7"/>
  <c r="G682" i="7"/>
  <c r="H682" i="7"/>
  <c r="J682" i="7"/>
  <c r="D683" i="7"/>
  <c r="E683" i="7"/>
  <c r="F683" i="7"/>
  <c r="G683" i="7"/>
  <c r="H683" i="7"/>
  <c r="J683" i="7"/>
  <c r="D684" i="7"/>
  <c r="E684" i="7"/>
  <c r="F684" i="7"/>
  <c r="G684" i="7"/>
  <c r="H684" i="7"/>
  <c r="J684" i="7"/>
  <c r="D685" i="7"/>
  <c r="E685" i="7"/>
  <c r="F685" i="7"/>
  <c r="G685" i="7"/>
  <c r="H685" i="7"/>
  <c r="J685" i="7"/>
  <c r="D686" i="7"/>
  <c r="E686" i="7"/>
  <c r="F686" i="7"/>
  <c r="G686" i="7"/>
  <c r="H686" i="7"/>
  <c r="J686" i="7"/>
  <c r="D687" i="7"/>
  <c r="E687" i="7"/>
  <c r="F687" i="7"/>
  <c r="G687" i="7"/>
  <c r="H687" i="7"/>
  <c r="J687" i="7"/>
  <c r="D688" i="7"/>
  <c r="E688" i="7"/>
  <c r="F688" i="7"/>
  <c r="G688" i="7"/>
  <c r="H688" i="7"/>
  <c r="J688" i="7"/>
  <c r="D689" i="7"/>
  <c r="E689" i="7"/>
  <c r="F689" i="7"/>
  <c r="G689" i="7"/>
  <c r="H689" i="7"/>
  <c r="J689" i="7"/>
  <c r="D690" i="7"/>
  <c r="E690" i="7"/>
  <c r="F690" i="7"/>
  <c r="G690" i="7"/>
  <c r="H690" i="7"/>
  <c r="J690" i="7"/>
  <c r="D691" i="7"/>
  <c r="E691" i="7"/>
  <c r="F691" i="7"/>
  <c r="G691" i="7"/>
  <c r="H691" i="7"/>
  <c r="J691" i="7"/>
  <c r="D692" i="7"/>
  <c r="E692" i="7"/>
  <c r="F692" i="7"/>
  <c r="G692" i="7"/>
  <c r="H692" i="7"/>
  <c r="J692" i="7"/>
  <c r="D693" i="7"/>
  <c r="E693" i="7"/>
  <c r="F693" i="7"/>
  <c r="G693" i="7"/>
  <c r="H693" i="7"/>
  <c r="J693" i="7"/>
  <c r="D694" i="7"/>
  <c r="E694" i="7"/>
  <c r="F694" i="7"/>
  <c r="G694" i="7"/>
  <c r="H694" i="7"/>
  <c r="J694" i="7"/>
  <c r="D695" i="7"/>
  <c r="E695" i="7"/>
  <c r="F695" i="7"/>
  <c r="G695" i="7"/>
  <c r="H695" i="7"/>
  <c r="J695" i="7"/>
  <c r="D696" i="7"/>
  <c r="E696" i="7"/>
  <c r="F696" i="7"/>
  <c r="G696" i="7"/>
  <c r="H696" i="7"/>
  <c r="J696" i="7"/>
  <c r="D697" i="7"/>
  <c r="E697" i="7"/>
  <c r="F697" i="7"/>
  <c r="G697" i="7"/>
  <c r="H697" i="7"/>
  <c r="J697" i="7"/>
  <c r="D698" i="7"/>
  <c r="E698" i="7"/>
  <c r="F698" i="7"/>
  <c r="G698" i="7"/>
  <c r="H698" i="7"/>
  <c r="J698" i="7"/>
  <c r="D699" i="7"/>
  <c r="E699" i="7"/>
  <c r="F699" i="7"/>
  <c r="G699" i="7"/>
  <c r="H699" i="7"/>
  <c r="J699" i="7"/>
  <c r="D700" i="7"/>
  <c r="E700" i="7"/>
  <c r="F700" i="7"/>
  <c r="G700" i="7"/>
  <c r="H700" i="7"/>
  <c r="J700" i="7"/>
  <c r="D701" i="7"/>
  <c r="E701" i="7"/>
  <c r="F701" i="7"/>
  <c r="G701" i="7"/>
  <c r="H701" i="7"/>
  <c r="J701" i="7"/>
  <c r="D702" i="7"/>
  <c r="E702" i="7"/>
  <c r="F702" i="7"/>
  <c r="G702" i="7"/>
  <c r="H702" i="7"/>
  <c r="J702" i="7"/>
  <c r="D703" i="7"/>
  <c r="E703" i="7"/>
  <c r="F703" i="7"/>
  <c r="G703" i="7"/>
  <c r="H703" i="7"/>
  <c r="J703" i="7"/>
  <c r="D704" i="7"/>
  <c r="E704" i="7"/>
  <c r="F704" i="7"/>
  <c r="G704" i="7"/>
  <c r="H704" i="7"/>
  <c r="J704" i="7"/>
  <c r="D705" i="7"/>
  <c r="E705" i="7"/>
  <c r="F705" i="7"/>
  <c r="G705" i="7"/>
  <c r="H705" i="7"/>
  <c r="J705" i="7"/>
  <c r="D706" i="7"/>
  <c r="E706" i="7"/>
  <c r="F706" i="7"/>
  <c r="G706" i="7"/>
  <c r="H706" i="7"/>
  <c r="J706" i="7"/>
  <c r="D707" i="7"/>
  <c r="E707" i="7"/>
  <c r="F707" i="7"/>
  <c r="G707" i="7"/>
  <c r="H707" i="7"/>
  <c r="J707" i="7"/>
  <c r="D708" i="7"/>
  <c r="E708" i="7"/>
  <c r="F708" i="7"/>
  <c r="G708" i="7"/>
  <c r="H708" i="7"/>
  <c r="J708" i="7"/>
  <c r="D709" i="7"/>
  <c r="E709" i="7"/>
  <c r="F709" i="7"/>
  <c r="G709" i="7"/>
  <c r="H709" i="7"/>
  <c r="J709" i="7"/>
  <c r="D710" i="7"/>
  <c r="E710" i="7"/>
  <c r="F710" i="7"/>
  <c r="G710" i="7"/>
  <c r="H710" i="7"/>
  <c r="J710" i="7"/>
  <c r="D711" i="7"/>
  <c r="E711" i="7"/>
  <c r="F711" i="7"/>
  <c r="G711" i="7"/>
  <c r="H711" i="7"/>
  <c r="J711" i="7"/>
  <c r="D712" i="7"/>
  <c r="E712" i="7"/>
  <c r="F712" i="7"/>
  <c r="G712" i="7"/>
  <c r="H712" i="7"/>
  <c r="J712" i="7"/>
  <c r="D713" i="7"/>
  <c r="E713" i="7"/>
  <c r="F713" i="7"/>
  <c r="G713" i="7"/>
  <c r="H713" i="7"/>
  <c r="J713" i="7"/>
  <c r="D714" i="7"/>
  <c r="E714" i="7"/>
  <c r="F714" i="7"/>
  <c r="G714" i="7"/>
  <c r="H714" i="7"/>
  <c r="J714" i="7"/>
  <c r="D715" i="7"/>
  <c r="E715" i="7"/>
  <c r="F715" i="7"/>
  <c r="G715" i="7"/>
  <c r="H715" i="7"/>
  <c r="J715" i="7"/>
  <c r="D716" i="7"/>
  <c r="E716" i="7"/>
  <c r="F716" i="7"/>
  <c r="G716" i="7"/>
  <c r="H716" i="7"/>
  <c r="J716" i="7"/>
  <c r="D717" i="7"/>
  <c r="E717" i="7"/>
  <c r="F717" i="7"/>
  <c r="G717" i="7"/>
  <c r="H717" i="7"/>
  <c r="J717" i="7"/>
  <c r="D718" i="7"/>
  <c r="E718" i="7"/>
  <c r="F718" i="7"/>
  <c r="G718" i="7"/>
  <c r="H718" i="7"/>
  <c r="J718" i="7"/>
  <c r="D719" i="7"/>
  <c r="E719" i="7"/>
  <c r="F719" i="7"/>
  <c r="G719" i="7"/>
  <c r="H719" i="7"/>
  <c r="J719" i="7"/>
  <c r="D720" i="7"/>
  <c r="E720" i="7"/>
  <c r="F720" i="7"/>
  <c r="G720" i="7"/>
  <c r="H720" i="7"/>
  <c r="J720" i="7"/>
  <c r="D721" i="7"/>
  <c r="E721" i="7"/>
  <c r="F721" i="7"/>
  <c r="G721" i="7"/>
  <c r="H721" i="7"/>
  <c r="J721" i="7"/>
  <c r="D722" i="7"/>
  <c r="E722" i="7"/>
  <c r="F722" i="7"/>
  <c r="G722" i="7"/>
  <c r="H722" i="7"/>
  <c r="J722" i="7"/>
  <c r="D723" i="7"/>
  <c r="E723" i="7"/>
  <c r="F723" i="7"/>
  <c r="G723" i="7"/>
  <c r="H723" i="7"/>
  <c r="J723" i="7"/>
  <c r="D724" i="7"/>
  <c r="E724" i="7"/>
  <c r="F724" i="7"/>
  <c r="G724" i="7"/>
  <c r="H724" i="7"/>
  <c r="J724" i="7"/>
  <c r="D725" i="7"/>
  <c r="E725" i="7"/>
  <c r="F725" i="7"/>
  <c r="G725" i="7"/>
  <c r="H725" i="7"/>
  <c r="J725" i="7"/>
  <c r="D726" i="7"/>
  <c r="E726" i="7"/>
  <c r="F726" i="7"/>
  <c r="G726" i="7"/>
  <c r="H726" i="7"/>
  <c r="J726" i="7"/>
  <c r="D727" i="7"/>
  <c r="E727" i="7"/>
  <c r="F727" i="7"/>
  <c r="G727" i="7"/>
  <c r="H727" i="7"/>
  <c r="J727" i="7"/>
  <c r="D728" i="7"/>
  <c r="E728" i="7"/>
  <c r="F728" i="7"/>
  <c r="G728" i="7"/>
  <c r="H728" i="7"/>
  <c r="J728" i="7"/>
  <c r="D729" i="7"/>
  <c r="E729" i="7"/>
  <c r="F729" i="7"/>
  <c r="G729" i="7"/>
  <c r="H729" i="7"/>
  <c r="J729" i="7"/>
  <c r="D730" i="7"/>
  <c r="E730" i="7"/>
  <c r="F730" i="7"/>
  <c r="G730" i="7"/>
  <c r="H730" i="7"/>
  <c r="J730" i="7"/>
  <c r="D731" i="7"/>
  <c r="E731" i="7"/>
  <c r="F731" i="7"/>
  <c r="G731" i="7"/>
  <c r="H731" i="7"/>
  <c r="J731" i="7"/>
  <c r="D732" i="7"/>
  <c r="E732" i="7"/>
  <c r="F732" i="7"/>
  <c r="G732" i="7"/>
  <c r="H732" i="7"/>
  <c r="J732" i="7"/>
  <c r="D733" i="7"/>
  <c r="E733" i="7"/>
  <c r="F733" i="7"/>
  <c r="G733" i="7"/>
  <c r="H733" i="7"/>
  <c r="J733" i="7"/>
  <c r="D734" i="7"/>
  <c r="E734" i="7"/>
  <c r="F734" i="7"/>
  <c r="G734" i="7"/>
  <c r="H734" i="7"/>
  <c r="J734" i="7"/>
  <c r="D735" i="7"/>
  <c r="E735" i="7"/>
  <c r="F735" i="7"/>
  <c r="G735" i="7"/>
  <c r="H735" i="7"/>
  <c r="J735" i="7"/>
  <c r="D736" i="7"/>
  <c r="E736" i="7"/>
  <c r="F736" i="7"/>
  <c r="G736" i="7"/>
  <c r="H736" i="7"/>
  <c r="J736" i="7"/>
  <c r="D737" i="7"/>
  <c r="E737" i="7"/>
  <c r="F737" i="7"/>
  <c r="G737" i="7"/>
  <c r="H737" i="7"/>
  <c r="J737" i="7"/>
  <c r="D738" i="7"/>
  <c r="E738" i="7"/>
  <c r="F738" i="7"/>
  <c r="G738" i="7"/>
  <c r="H738" i="7"/>
  <c r="J738" i="7"/>
  <c r="D739" i="7"/>
  <c r="E739" i="7"/>
  <c r="F739" i="7"/>
  <c r="G739" i="7"/>
  <c r="H739" i="7"/>
  <c r="J739" i="7"/>
  <c r="D740" i="7"/>
  <c r="E740" i="7"/>
  <c r="F740" i="7"/>
  <c r="G740" i="7"/>
  <c r="H740" i="7"/>
  <c r="J740" i="7"/>
  <c r="D741" i="7"/>
  <c r="E741" i="7"/>
  <c r="F741" i="7"/>
  <c r="G741" i="7"/>
  <c r="H741" i="7"/>
  <c r="J741" i="7"/>
  <c r="D742" i="7"/>
  <c r="E742" i="7"/>
  <c r="F742" i="7"/>
  <c r="G742" i="7"/>
  <c r="H742" i="7"/>
  <c r="J742" i="7"/>
  <c r="D743" i="7"/>
  <c r="E743" i="7"/>
  <c r="F743" i="7"/>
  <c r="G743" i="7"/>
  <c r="H743" i="7"/>
  <c r="J743" i="7"/>
  <c r="D744" i="7"/>
  <c r="E744" i="7"/>
  <c r="F744" i="7"/>
  <c r="G744" i="7"/>
  <c r="H744" i="7"/>
  <c r="J744" i="7"/>
  <c r="D745" i="7"/>
  <c r="E745" i="7"/>
  <c r="F745" i="7"/>
  <c r="G745" i="7"/>
  <c r="H745" i="7"/>
  <c r="J745" i="7"/>
  <c r="D746" i="7"/>
  <c r="E746" i="7"/>
  <c r="F746" i="7"/>
  <c r="G746" i="7"/>
  <c r="H746" i="7"/>
  <c r="J746" i="7"/>
  <c r="D747" i="7"/>
  <c r="E747" i="7"/>
  <c r="F747" i="7"/>
  <c r="G747" i="7"/>
  <c r="H747" i="7"/>
  <c r="J747" i="7"/>
  <c r="D748" i="7"/>
  <c r="E748" i="7"/>
  <c r="F748" i="7"/>
  <c r="G748" i="7"/>
  <c r="H748" i="7"/>
  <c r="J748" i="7"/>
  <c r="D749" i="7"/>
  <c r="E749" i="7"/>
  <c r="F749" i="7"/>
  <c r="G749" i="7"/>
  <c r="H749" i="7"/>
  <c r="J749" i="7"/>
  <c r="D750" i="7"/>
  <c r="E750" i="7"/>
  <c r="F750" i="7"/>
  <c r="G750" i="7"/>
  <c r="H750" i="7"/>
  <c r="J750" i="7"/>
  <c r="D751" i="7"/>
  <c r="E751" i="7"/>
  <c r="F751" i="7"/>
  <c r="G751" i="7"/>
  <c r="H751" i="7"/>
  <c r="J751" i="7"/>
  <c r="D752" i="7"/>
  <c r="E752" i="7"/>
  <c r="F752" i="7"/>
  <c r="G752" i="7"/>
  <c r="H752" i="7"/>
  <c r="J752" i="7"/>
  <c r="D753" i="7"/>
  <c r="E753" i="7"/>
  <c r="F753" i="7"/>
  <c r="G753" i="7"/>
  <c r="H753" i="7"/>
  <c r="J753" i="7"/>
  <c r="D754" i="7"/>
  <c r="E754" i="7"/>
  <c r="F754" i="7"/>
  <c r="G754" i="7"/>
  <c r="H754" i="7"/>
  <c r="J754" i="7"/>
  <c r="D755" i="7"/>
  <c r="E755" i="7"/>
  <c r="F755" i="7"/>
  <c r="G755" i="7"/>
  <c r="H755" i="7"/>
  <c r="J755" i="7"/>
  <c r="D756" i="7"/>
  <c r="E756" i="7"/>
  <c r="F756" i="7"/>
  <c r="G756" i="7"/>
  <c r="H756" i="7"/>
  <c r="J756" i="7"/>
  <c r="D757" i="7"/>
  <c r="E757" i="7"/>
  <c r="F757" i="7"/>
  <c r="G757" i="7"/>
  <c r="H757" i="7"/>
  <c r="J757" i="7"/>
  <c r="D758" i="7"/>
  <c r="E758" i="7"/>
  <c r="F758" i="7"/>
  <c r="G758" i="7"/>
  <c r="H758" i="7"/>
  <c r="J758" i="7"/>
  <c r="D759" i="7"/>
  <c r="E759" i="7"/>
  <c r="F759" i="7"/>
  <c r="G759" i="7"/>
  <c r="H759" i="7"/>
  <c r="J759" i="7"/>
  <c r="D760" i="7"/>
  <c r="E760" i="7"/>
  <c r="F760" i="7"/>
  <c r="G760" i="7"/>
  <c r="H760" i="7"/>
  <c r="J760" i="7"/>
  <c r="D761" i="7"/>
  <c r="E761" i="7"/>
  <c r="F761" i="7"/>
  <c r="G761" i="7"/>
  <c r="H761" i="7"/>
  <c r="J761" i="7"/>
  <c r="D762" i="7"/>
  <c r="E762" i="7"/>
  <c r="F762" i="7"/>
  <c r="G762" i="7"/>
  <c r="H762" i="7"/>
  <c r="J762" i="7"/>
  <c r="D763" i="7"/>
  <c r="E763" i="7"/>
  <c r="F763" i="7"/>
  <c r="G763" i="7"/>
  <c r="H763" i="7"/>
  <c r="J763" i="7"/>
  <c r="D764" i="7"/>
  <c r="E764" i="7"/>
  <c r="F764" i="7"/>
  <c r="G764" i="7"/>
  <c r="H764" i="7"/>
  <c r="J764" i="7"/>
  <c r="D765" i="7"/>
  <c r="E765" i="7"/>
  <c r="F765" i="7"/>
  <c r="G765" i="7"/>
  <c r="H765" i="7"/>
  <c r="J765" i="7"/>
  <c r="D766" i="7"/>
  <c r="E766" i="7"/>
  <c r="F766" i="7"/>
  <c r="G766" i="7"/>
  <c r="H766" i="7"/>
  <c r="J766" i="7"/>
  <c r="D767" i="7"/>
  <c r="E767" i="7"/>
  <c r="F767" i="7"/>
  <c r="G767" i="7"/>
  <c r="H767" i="7"/>
  <c r="J767" i="7"/>
  <c r="D768" i="7"/>
  <c r="E768" i="7"/>
  <c r="F768" i="7"/>
  <c r="G768" i="7"/>
  <c r="H768" i="7"/>
  <c r="J768" i="7"/>
  <c r="D769" i="7"/>
  <c r="E769" i="7"/>
  <c r="F769" i="7"/>
  <c r="G769" i="7"/>
  <c r="H769" i="7"/>
  <c r="J769" i="7"/>
  <c r="D770" i="7"/>
  <c r="E770" i="7"/>
  <c r="F770" i="7"/>
  <c r="G770" i="7"/>
  <c r="H770" i="7"/>
  <c r="J770" i="7"/>
  <c r="D771" i="7"/>
  <c r="E771" i="7"/>
  <c r="F771" i="7"/>
  <c r="G771" i="7"/>
  <c r="H771" i="7"/>
  <c r="J771" i="7"/>
  <c r="D772" i="7"/>
  <c r="E772" i="7"/>
  <c r="F772" i="7"/>
  <c r="G772" i="7"/>
  <c r="H772" i="7"/>
  <c r="J772" i="7"/>
  <c r="D773" i="7"/>
  <c r="E773" i="7"/>
  <c r="F773" i="7"/>
  <c r="G773" i="7"/>
  <c r="H773" i="7"/>
  <c r="J773" i="7"/>
  <c r="D774" i="7"/>
  <c r="E774" i="7"/>
  <c r="F774" i="7"/>
  <c r="G774" i="7"/>
  <c r="H774" i="7"/>
  <c r="J774" i="7"/>
  <c r="D775" i="7"/>
  <c r="E775" i="7"/>
  <c r="F775" i="7"/>
  <c r="G775" i="7"/>
  <c r="H775" i="7"/>
  <c r="J775" i="7"/>
  <c r="D776" i="7"/>
  <c r="E776" i="7"/>
  <c r="F776" i="7"/>
  <c r="G776" i="7"/>
  <c r="H776" i="7"/>
  <c r="J776" i="7"/>
  <c r="D777" i="7"/>
  <c r="E777" i="7"/>
  <c r="F777" i="7"/>
  <c r="G777" i="7"/>
  <c r="H777" i="7"/>
  <c r="J777" i="7"/>
  <c r="D778" i="7"/>
  <c r="E778" i="7"/>
  <c r="F778" i="7"/>
  <c r="G778" i="7"/>
  <c r="H778" i="7"/>
  <c r="J778" i="7"/>
  <c r="D779" i="7"/>
  <c r="E779" i="7"/>
  <c r="F779" i="7"/>
  <c r="G779" i="7"/>
  <c r="H779" i="7"/>
  <c r="J779" i="7"/>
  <c r="D780" i="7"/>
  <c r="E780" i="7"/>
  <c r="F780" i="7"/>
  <c r="G780" i="7"/>
  <c r="H780" i="7"/>
  <c r="J780" i="7"/>
  <c r="D781" i="7"/>
  <c r="E781" i="7"/>
  <c r="F781" i="7"/>
  <c r="G781" i="7"/>
  <c r="H781" i="7"/>
  <c r="J781" i="7"/>
  <c r="D782" i="7"/>
  <c r="E782" i="7"/>
  <c r="F782" i="7"/>
  <c r="G782" i="7"/>
  <c r="H782" i="7"/>
  <c r="J782" i="7"/>
  <c r="D783" i="7"/>
  <c r="E783" i="7"/>
  <c r="F783" i="7"/>
  <c r="G783" i="7"/>
  <c r="H783" i="7"/>
  <c r="J783" i="7"/>
  <c r="D784" i="7"/>
  <c r="E784" i="7"/>
  <c r="F784" i="7"/>
  <c r="G784" i="7"/>
  <c r="H784" i="7"/>
  <c r="J784" i="7"/>
  <c r="D785" i="7"/>
  <c r="E785" i="7"/>
  <c r="F785" i="7"/>
  <c r="G785" i="7"/>
  <c r="H785" i="7"/>
  <c r="J785" i="7"/>
  <c r="D786" i="7"/>
  <c r="E786" i="7"/>
  <c r="F786" i="7"/>
  <c r="G786" i="7"/>
  <c r="H786" i="7"/>
  <c r="J786" i="7"/>
  <c r="D787" i="7"/>
  <c r="E787" i="7"/>
  <c r="F787" i="7"/>
  <c r="G787" i="7"/>
  <c r="H787" i="7"/>
  <c r="J787" i="7"/>
  <c r="D788" i="7"/>
  <c r="E788" i="7"/>
  <c r="F788" i="7"/>
  <c r="G788" i="7"/>
  <c r="H788" i="7"/>
  <c r="J788" i="7"/>
  <c r="D789" i="7"/>
  <c r="E789" i="7"/>
  <c r="F789" i="7"/>
  <c r="G789" i="7"/>
  <c r="H789" i="7"/>
  <c r="J789" i="7"/>
  <c r="D790" i="7"/>
  <c r="E790" i="7"/>
  <c r="F790" i="7"/>
  <c r="G790" i="7"/>
  <c r="H790" i="7"/>
  <c r="J790" i="7"/>
  <c r="D791" i="7"/>
  <c r="E791" i="7"/>
  <c r="F791" i="7"/>
  <c r="G791" i="7"/>
  <c r="H791" i="7"/>
  <c r="J791" i="7"/>
  <c r="D792" i="7"/>
  <c r="E792" i="7"/>
  <c r="F792" i="7"/>
  <c r="G792" i="7"/>
  <c r="H792" i="7"/>
  <c r="J792" i="7"/>
  <c r="D793" i="7"/>
  <c r="E793" i="7"/>
  <c r="F793" i="7"/>
  <c r="G793" i="7"/>
  <c r="H793" i="7"/>
  <c r="J793" i="7"/>
  <c r="D794" i="7"/>
  <c r="E794" i="7"/>
  <c r="F794" i="7"/>
  <c r="G794" i="7"/>
  <c r="H794" i="7"/>
  <c r="J794" i="7"/>
  <c r="D795" i="7"/>
  <c r="E795" i="7"/>
  <c r="F795" i="7"/>
  <c r="G795" i="7"/>
  <c r="H795" i="7"/>
  <c r="J795" i="7"/>
  <c r="D796" i="7"/>
  <c r="E796" i="7"/>
  <c r="F796" i="7"/>
  <c r="G796" i="7"/>
  <c r="H796" i="7"/>
  <c r="J796" i="7"/>
  <c r="D797" i="7"/>
  <c r="E797" i="7"/>
  <c r="F797" i="7"/>
  <c r="G797" i="7"/>
  <c r="H797" i="7"/>
  <c r="J797" i="7"/>
  <c r="D798" i="7"/>
  <c r="E798" i="7"/>
  <c r="F798" i="7"/>
  <c r="G798" i="7"/>
  <c r="H798" i="7"/>
  <c r="J798" i="7"/>
  <c r="D799" i="7"/>
  <c r="E799" i="7"/>
  <c r="F799" i="7"/>
  <c r="G799" i="7"/>
  <c r="H799" i="7"/>
  <c r="J799" i="7"/>
  <c r="D800" i="7"/>
  <c r="E800" i="7"/>
  <c r="F800" i="7"/>
  <c r="G800" i="7"/>
  <c r="H800" i="7"/>
  <c r="J800" i="7"/>
  <c r="D801" i="7"/>
  <c r="E801" i="7"/>
  <c r="F801" i="7"/>
  <c r="G801" i="7"/>
  <c r="H801" i="7"/>
  <c r="J801" i="7"/>
  <c r="D802" i="7"/>
  <c r="E802" i="7"/>
  <c r="F802" i="7"/>
  <c r="G802" i="7"/>
  <c r="H802" i="7"/>
  <c r="J802" i="7"/>
  <c r="D803" i="7"/>
  <c r="E803" i="7"/>
  <c r="F803" i="7"/>
  <c r="G803" i="7"/>
  <c r="H803" i="7"/>
  <c r="J803" i="7"/>
  <c r="D804" i="7"/>
  <c r="E804" i="7"/>
  <c r="F804" i="7"/>
  <c r="G804" i="7"/>
  <c r="H804" i="7"/>
  <c r="J804" i="7"/>
  <c r="D805" i="7"/>
  <c r="E805" i="7"/>
  <c r="F805" i="7"/>
  <c r="G805" i="7"/>
  <c r="H805" i="7"/>
  <c r="J805" i="7"/>
  <c r="D806" i="7"/>
  <c r="E806" i="7"/>
  <c r="F806" i="7"/>
  <c r="G806" i="7"/>
  <c r="H806" i="7"/>
  <c r="J806" i="7"/>
  <c r="D807" i="7"/>
  <c r="E807" i="7"/>
  <c r="F807" i="7"/>
  <c r="G807" i="7"/>
  <c r="H807" i="7"/>
  <c r="J807" i="7"/>
  <c r="D808" i="7"/>
  <c r="E808" i="7"/>
  <c r="F808" i="7"/>
  <c r="G808" i="7"/>
  <c r="H808" i="7"/>
  <c r="J808" i="7"/>
  <c r="D809" i="7"/>
  <c r="E809" i="7"/>
  <c r="F809" i="7"/>
  <c r="G809" i="7"/>
  <c r="H809" i="7"/>
  <c r="J809" i="7"/>
  <c r="D810" i="7"/>
  <c r="E810" i="7"/>
  <c r="F810" i="7"/>
  <c r="G810" i="7"/>
  <c r="H810" i="7"/>
  <c r="J810" i="7"/>
  <c r="D811" i="7"/>
  <c r="E811" i="7"/>
  <c r="F811" i="7"/>
  <c r="G811" i="7"/>
  <c r="H811" i="7"/>
  <c r="J811" i="7"/>
  <c r="D812" i="7"/>
  <c r="E812" i="7"/>
  <c r="F812" i="7"/>
  <c r="G812" i="7"/>
  <c r="H812" i="7"/>
  <c r="J812" i="7"/>
  <c r="D813" i="7"/>
  <c r="E813" i="7"/>
  <c r="F813" i="7"/>
  <c r="G813" i="7"/>
  <c r="H813" i="7"/>
  <c r="J813" i="7"/>
  <c r="D814" i="7"/>
  <c r="E814" i="7"/>
  <c r="F814" i="7"/>
  <c r="G814" i="7"/>
  <c r="H814" i="7"/>
  <c r="J814" i="7"/>
  <c r="D815" i="7"/>
  <c r="E815" i="7"/>
  <c r="F815" i="7"/>
  <c r="G815" i="7"/>
  <c r="H815" i="7"/>
  <c r="J815" i="7"/>
  <c r="D816" i="7"/>
  <c r="E816" i="7"/>
  <c r="F816" i="7"/>
  <c r="G816" i="7"/>
  <c r="H816" i="7"/>
  <c r="J816" i="7"/>
  <c r="D817" i="7"/>
  <c r="E817" i="7"/>
  <c r="F817" i="7"/>
  <c r="G817" i="7"/>
  <c r="H817" i="7"/>
  <c r="J817" i="7"/>
  <c r="D818" i="7"/>
  <c r="E818" i="7"/>
  <c r="F818" i="7"/>
  <c r="G818" i="7"/>
  <c r="H818" i="7"/>
  <c r="J818" i="7"/>
  <c r="D819" i="7"/>
  <c r="E819" i="7"/>
  <c r="F819" i="7"/>
  <c r="G819" i="7"/>
  <c r="H819" i="7"/>
  <c r="J819" i="7"/>
  <c r="D820" i="7"/>
  <c r="E820" i="7"/>
  <c r="F820" i="7"/>
  <c r="G820" i="7"/>
  <c r="H820" i="7"/>
  <c r="J820" i="7"/>
  <c r="D821" i="7"/>
  <c r="E821" i="7"/>
  <c r="F821" i="7"/>
  <c r="G821" i="7"/>
  <c r="H821" i="7"/>
  <c r="J821" i="7"/>
  <c r="D822" i="7"/>
  <c r="E822" i="7"/>
  <c r="F822" i="7"/>
  <c r="G822" i="7"/>
  <c r="H822" i="7"/>
  <c r="J822" i="7"/>
  <c r="D823" i="7"/>
  <c r="E823" i="7"/>
  <c r="F823" i="7"/>
  <c r="G823" i="7"/>
  <c r="H823" i="7"/>
  <c r="J823" i="7"/>
  <c r="D824" i="7"/>
  <c r="E824" i="7"/>
  <c r="F824" i="7"/>
  <c r="G824" i="7"/>
  <c r="H824" i="7"/>
  <c r="J824" i="7"/>
  <c r="D825" i="7"/>
  <c r="E825" i="7"/>
  <c r="F825" i="7"/>
  <c r="G825" i="7"/>
  <c r="H825" i="7"/>
  <c r="J825" i="7"/>
  <c r="D826" i="7"/>
  <c r="E826" i="7"/>
  <c r="F826" i="7"/>
  <c r="G826" i="7"/>
  <c r="H826" i="7"/>
  <c r="J826" i="7"/>
  <c r="D827" i="7"/>
  <c r="E827" i="7"/>
  <c r="F827" i="7"/>
  <c r="G827" i="7"/>
  <c r="H827" i="7"/>
  <c r="J827" i="7"/>
  <c r="D828" i="7"/>
  <c r="E828" i="7"/>
  <c r="F828" i="7"/>
  <c r="G828" i="7"/>
  <c r="H828" i="7"/>
  <c r="J828" i="7"/>
  <c r="D829" i="7"/>
  <c r="E829" i="7"/>
  <c r="F829" i="7"/>
  <c r="G829" i="7"/>
  <c r="H829" i="7"/>
  <c r="J829" i="7"/>
  <c r="D830" i="7"/>
  <c r="E830" i="7"/>
  <c r="F830" i="7"/>
  <c r="G830" i="7"/>
  <c r="H830" i="7"/>
  <c r="J830" i="7"/>
  <c r="D831" i="7"/>
  <c r="E831" i="7"/>
  <c r="F831" i="7"/>
  <c r="G831" i="7"/>
  <c r="H831" i="7"/>
  <c r="J831" i="7"/>
  <c r="D832" i="7"/>
  <c r="E832" i="7"/>
  <c r="F832" i="7"/>
  <c r="G832" i="7"/>
  <c r="H832" i="7"/>
  <c r="J832" i="7"/>
  <c r="D833" i="7"/>
  <c r="E833" i="7"/>
  <c r="F833" i="7"/>
  <c r="G833" i="7"/>
  <c r="H833" i="7"/>
  <c r="J833" i="7"/>
  <c r="D834" i="7"/>
  <c r="E834" i="7"/>
  <c r="F834" i="7"/>
  <c r="G834" i="7"/>
  <c r="H834" i="7"/>
  <c r="J834" i="7"/>
  <c r="D835" i="7"/>
  <c r="E835" i="7"/>
  <c r="F835" i="7"/>
  <c r="G835" i="7"/>
  <c r="H835" i="7"/>
  <c r="J835" i="7"/>
  <c r="D836" i="7"/>
  <c r="E836" i="7"/>
  <c r="F836" i="7"/>
  <c r="G836" i="7"/>
  <c r="H836" i="7"/>
  <c r="J836" i="7"/>
  <c r="D837" i="7"/>
  <c r="E837" i="7"/>
  <c r="F837" i="7"/>
  <c r="G837" i="7"/>
  <c r="H837" i="7"/>
  <c r="J837" i="7"/>
  <c r="D838" i="7"/>
  <c r="E838" i="7"/>
  <c r="F838" i="7"/>
  <c r="G838" i="7"/>
  <c r="H838" i="7"/>
  <c r="J838" i="7"/>
  <c r="D839" i="7"/>
  <c r="E839" i="7"/>
  <c r="F839" i="7"/>
  <c r="G839" i="7"/>
  <c r="H839" i="7"/>
  <c r="J839" i="7"/>
  <c r="D840" i="7"/>
  <c r="E840" i="7"/>
  <c r="F840" i="7"/>
  <c r="G840" i="7"/>
  <c r="H840" i="7"/>
  <c r="J840" i="7"/>
  <c r="D841" i="7"/>
  <c r="E841" i="7"/>
  <c r="F841" i="7"/>
  <c r="G841" i="7"/>
  <c r="H841" i="7"/>
  <c r="J841" i="7"/>
  <c r="D842" i="7"/>
  <c r="E842" i="7"/>
  <c r="F842" i="7"/>
  <c r="G842" i="7"/>
  <c r="H842" i="7"/>
  <c r="J842" i="7"/>
  <c r="D843" i="7"/>
  <c r="E843" i="7"/>
  <c r="F843" i="7"/>
  <c r="G843" i="7"/>
  <c r="H843" i="7"/>
  <c r="J843" i="7"/>
  <c r="D844" i="7"/>
  <c r="E844" i="7"/>
  <c r="F844" i="7"/>
  <c r="G844" i="7"/>
  <c r="H844" i="7"/>
  <c r="J844" i="7"/>
  <c r="D845" i="7"/>
  <c r="E845" i="7"/>
  <c r="F845" i="7"/>
  <c r="G845" i="7"/>
  <c r="H845" i="7"/>
  <c r="J845" i="7"/>
  <c r="D846" i="7"/>
  <c r="E846" i="7"/>
  <c r="F846" i="7"/>
  <c r="G846" i="7"/>
  <c r="H846" i="7"/>
  <c r="J846" i="7"/>
  <c r="D847" i="7"/>
  <c r="E847" i="7"/>
  <c r="F847" i="7"/>
  <c r="G847" i="7"/>
  <c r="H847" i="7"/>
  <c r="J847" i="7"/>
  <c r="D848" i="7"/>
  <c r="E848" i="7"/>
  <c r="F848" i="7"/>
  <c r="G848" i="7"/>
  <c r="H848" i="7"/>
  <c r="J848" i="7"/>
  <c r="D849" i="7"/>
  <c r="E849" i="7"/>
  <c r="F849" i="7"/>
  <c r="G849" i="7"/>
  <c r="H849" i="7"/>
  <c r="J849" i="7"/>
  <c r="D850" i="7"/>
  <c r="E850" i="7"/>
  <c r="F850" i="7"/>
  <c r="G850" i="7"/>
  <c r="H850" i="7"/>
  <c r="J850" i="7"/>
  <c r="D851" i="7"/>
  <c r="E851" i="7"/>
  <c r="F851" i="7"/>
  <c r="G851" i="7"/>
  <c r="H851" i="7"/>
  <c r="J851" i="7"/>
  <c r="D852" i="7"/>
  <c r="E852" i="7"/>
  <c r="F852" i="7"/>
  <c r="G852" i="7"/>
  <c r="H852" i="7"/>
  <c r="J852" i="7"/>
  <c r="D853" i="7"/>
  <c r="E853" i="7"/>
  <c r="F853" i="7"/>
  <c r="G853" i="7"/>
  <c r="H853" i="7"/>
  <c r="J853" i="7"/>
  <c r="D854" i="7"/>
  <c r="E854" i="7"/>
  <c r="F854" i="7"/>
  <c r="G854" i="7"/>
  <c r="H854" i="7"/>
  <c r="J854" i="7"/>
  <c r="D855" i="7"/>
  <c r="E855" i="7"/>
  <c r="F855" i="7"/>
  <c r="G855" i="7"/>
  <c r="H855" i="7"/>
  <c r="J855" i="7"/>
  <c r="D856" i="7"/>
  <c r="E856" i="7"/>
  <c r="F856" i="7"/>
  <c r="G856" i="7"/>
  <c r="H856" i="7"/>
  <c r="J856" i="7"/>
  <c r="D857" i="7"/>
  <c r="E857" i="7"/>
  <c r="F857" i="7"/>
  <c r="G857" i="7"/>
  <c r="H857" i="7"/>
  <c r="J857" i="7"/>
  <c r="D858" i="7"/>
  <c r="E858" i="7"/>
  <c r="F858" i="7"/>
  <c r="G858" i="7"/>
  <c r="H858" i="7"/>
  <c r="J858" i="7"/>
  <c r="D859" i="7"/>
  <c r="E859" i="7"/>
  <c r="F859" i="7"/>
  <c r="G859" i="7"/>
  <c r="H859" i="7"/>
  <c r="J859" i="7"/>
  <c r="D860" i="7"/>
  <c r="E860" i="7"/>
  <c r="F860" i="7"/>
  <c r="G860" i="7"/>
  <c r="H860" i="7"/>
  <c r="J860" i="7"/>
  <c r="D861" i="7"/>
  <c r="E861" i="7"/>
  <c r="F861" i="7"/>
  <c r="G861" i="7"/>
  <c r="H861" i="7"/>
  <c r="J861" i="7"/>
  <c r="D862" i="7"/>
  <c r="E862" i="7"/>
  <c r="F862" i="7"/>
  <c r="G862" i="7"/>
  <c r="H862" i="7"/>
  <c r="J862" i="7"/>
  <c r="D863" i="7"/>
  <c r="E863" i="7"/>
  <c r="F863" i="7"/>
  <c r="G863" i="7"/>
  <c r="H863" i="7"/>
  <c r="J863" i="7"/>
  <c r="D864" i="7"/>
  <c r="E864" i="7"/>
  <c r="F864" i="7"/>
  <c r="G864" i="7"/>
  <c r="H864" i="7"/>
  <c r="J864" i="7"/>
  <c r="D865" i="7"/>
  <c r="E865" i="7"/>
  <c r="F865" i="7"/>
  <c r="G865" i="7"/>
  <c r="H865" i="7"/>
  <c r="J865" i="7"/>
  <c r="D866" i="7"/>
  <c r="E866" i="7"/>
  <c r="F866" i="7"/>
  <c r="G866" i="7"/>
  <c r="H866" i="7"/>
  <c r="J866" i="7"/>
  <c r="D867" i="7"/>
  <c r="E867" i="7"/>
  <c r="F867" i="7"/>
  <c r="G867" i="7"/>
  <c r="H867" i="7"/>
  <c r="J867" i="7"/>
  <c r="D868" i="7"/>
  <c r="E868" i="7"/>
  <c r="F868" i="7"/>
  <c r="G868" i="7"/>
  <c r="H868" i="7"/>
  <c r="J868" i="7"/>
  <c r="D869" i="7"/>
  <c r="E869" i="7"/>
  <c r="F869" i="7"/>
  <c r="G869" i="7"/>
  <c r="H869" i="7"/>
  <c r="J869" i="7"/>
  <c r="D870" i="7"/>
  <c r="E870" i="7"/>
  <c r="F870" i="7"/>
  <c r="G870" i="7"/>
  <c r="H870" i="7"/>
  <c r="J870" i="7"/>
  <c r="D871" i="7"/>
  <c r="E871" i="7"/>
  <c r="F871" i="7"/>
  <c r="G871" i="7"/>
  <c r="H871" i="7"/>
  <c r="J871" i="7"/>
  <c r="D872" i="7"/>
  <c r="E872" i="7"/>
  <c r="F872" i="7"/>
  <c r="G872" i="7"/>
  <c r="H872" i="7"/>
  <c r="J872" i="7"/>
  <c r="D873" i="7"/>
  <c r="E873" i="7"/>
  <c r="F873" i="7"/>
  <c r="G873" i="7"/>
  <c r="H873" i="7"/>
  <c r="J873" i="7"/>
  <c r="D874" i="7"/>
  <c r="E874" i="7"/>
  <c r="F874" i="7"/>
  <c r="G874" i="7"/>
  <c r="H874" i="7"/>
  <c r="J874" i="7"/>
  <c r="D875" i="7"/>
  <c r="E875" i="7"/>
  <c r="F875" i="7"/>
  <c r="G875" i="7"/>
  <c r="H875" i="7"/>
  <c r="J875" i="7"/>
  <c r="D876" i="7"/>
  <c r="E876" i="7"/>
  <c r="F876" i="7"/>
  <c r="G876" i="7"/>
  <c r="H876" i="7"/>
  <c r="J876" i="7"/>
  <c r="D877" i="7"/>
  <c r="E877" i="7"/>
  <c r="F877" i="7"/>
  <c r="G877" i="7"/>
  <c r="H877" i="7"/>
  <c r="J877" i="7"/>
  <c r="D878" i="7"/>
  <c r="E878" i="7"/>
  <c r="F878" i="7"/>
  <c r="G878" i="7"/>
  <c r="H878" i="7"/>
  <c r="J878" i="7"/>
  <c r="D879" i="7"/>
  <c r="E879" i="7"/>
  <c r="F879" i="7"/>
  <c r="G879" i="7"/>
  <c r="H879" i="7"/>
  <c r="J879" i="7"/>
  <c r="D880" i="7"/>
  <c r="E880" i="7"/>
  <c r="F880" i="7"/>
  <c r="G880" i="7"/>
  <c r="H880" i="7"/>
  <c r="J880" i="7"/>
  <c r="D881" i="7"/>
  <c r="E881" i="7"/>
  <c r="F881" i="7"/>
  <c r="G881" i="7"/>
  <c r="H881" i="7"/>
  <c r="J881" i="7"/>
  <c r="D882" i="7"/>
  <c r="E882" i="7"/>
  <c r="F882" i="7"/>
  <c r="G882" i="7"/>
  <c r="H882" i="7"/>
  <c r="J882" i="7"/>
  <c r="D883" i="7"/>
  <c r="E883" i="7"/>
  <c r="F883" i="7"/>
  <c r="G883" i="7"/>
  <c r="H883" i="7"/>
  <c r="J883" i="7"/>
  <c r="D884" i="7"/>
  <c r="E884" i="7"/>
  <c r="F884" i="7"/>
  <c r="G884" i="7"/>
  <c r="H884" i="7"/>
  <c r="J884" i="7"/>
  <c r="D885" i="7"/>
  <c r="E885" i="7"/>
  <c r="F885" i="7"/>
  <c r="G885" i="7"/>
  <c r="H885" i="7"/>
  <c r="J885" i="7"/>
  <c r="D886" i="7"/>
  <c r="E886" i="7"/>
  <c r="F886" i="7"/>
  <c r="G886" i="7"/>
  <c r="H886" i="7"/>
  <c r="J886" i="7"/>
  <c r="D887" i="7"/>
  <c r="E887" i="7"/>
  <c r="F887" i="7"/>
  <c r="G887" i="7"/>
  <c r="H887" i="7"/>
  <c r="J887" i="7"/>
  <c r="D888" i="7"/>
  <c r="E888" i="7"/>
  <c r="F888" i="7"/>
  <c r="G888" i="7"/>
  <c r="H888" i="7"/>
  <c r="J888" i="7"/>
  <c r="D889" i="7"/>
  <c r="E889" i="7"/>
  <c r="F889" i="7"/>
  <c r="G889" i="7"/>
  <c r="H889" i="7"/>
  <c r="J889" i="7"/>
  <c r="D890" i="7"/>
  <c r="E890" i="7"/>
  <c r="F890" i="7"/>
  <c r="G890" i="7"/>
  <c r="H890" i="7"/>
  <c r="J890" i="7"/>
  <c r="D891" i="7"/>
  <c r="E891" i="7"/>
  <c r="F891" i="7"/>
  <c r="G891" i="7"/>
  <c r="H891" i="7"/>
  <c r="J891" i="7"/>
  <c r="D892" i="7"/>
  <c r="E892" i="7"/>
  <c r="F892" i="7"/>
  <c r="G892" i="7"/>
  <c r="H892" i="7"/>
  <c r="J892" i="7"/>
  <c r="D893" i="7"/>
  <c r="E893" i="7"/>
  <c r="F893" i="7"/>
  <c r="G893" i="7"/>
  <c r="H893" i="7"/>
  <c r="J893" i="7"/>
  <c r="D894" i="7"/>
  <c r="E894" i="7"/>
  <c r="F894" i="7"/>
  <c r="G894" i="7"/>
  <c r="H894" i="7"/>
  <c r="J894" i="7"/>
  <c r="D895" i="7"/>
  <c r="E895" i="7"/>
  <c r="F895" i="7"/>
  <c r="G895" i="7"/>
  <c r="H895" i="7"/>
  <c r="J895" i="7"/>
  <c r="D896" i="7"/>
  <c r="E896" i="7"/>
  <c r="F896" i="7"/>
  <c r="G896" i="7"/>
  <c r="H896" i="7"/>
  <c r="J896" i="7"/>
  <c r="D897" i="7"/>
  <c r="E897" i="7"/>
  <c r="F897" i="7"/>
  <c r="G897" i="7"/>
  <c r="H897" i="7"/>
  <c r="J897" i="7"/>
  <c r="D898" i="7"/>
  <c r="E898" i="7"/>
  <c r="F898" i="7"/>
  <c r="G898" i="7"/>
  <c r="H898" i="7"/>
  <c r="J898" i="7"/>
  <c r="D899" i="7"/>
  <c r="E899" i="7"/>
  <c r="F899" i="7"/>
  <c r="G899" i="7"/>
  <c r="H899" i="7"/>
  <c r="J899" i="7"/>
  <c r="D900" i="7"/>
  <c r="E900" i="7"/>
  <c r="F900" i="7"/>
  <c r="G900" i="7"/>
  <c r="H900" i="7"/>
  <c r="J900" i="7"/>
  <c r="D901" i="7"/>
  <c r="E901" i="7"/>
  <c r="F901" i="7"/>
  <c r="G901" i="7"/>
  <c r="H901" i="7"/>
  <c r="J901" i="7"/>
  <c r="D902" i="7"/>
  <c r="E902" i="7"/>
  <c r="F902" i="7"/>
  <c r="G902" i="7"/>
  <c r="H902" i="7"/>
  <c r="J902" i="7"/>
  <c r="D903" i="7"/>
  <c r="E903" i="7"/>
  <c r="F903" i="7"/>
  <c r="G903" i="7"/>
  <c r="H903" i="7"/>
  <c r="J903" i="7"/>
  <c r="D904" i="7"/>
  <c r="E904" i="7"/>
  <c r="F904" i="7"/>
  <c r="G904" i="7"/>
  <c r="H904" i="7"/>
  <c r="J904" i="7"/>
  <c r="D905" i="7"/>
  <c r="E905" i="7"/>
  <c r="F905" i="7"/>
  <c r="G905" i="7"/>
  <c r="H905" i="7"/>
  <c r="J905" i="7"/>
  <c r="D906" i="7"/>
  <c r="E906" i="7"/>
  <c r="F906" i="7"/>
  <c r="G906" i="7"/>
  <c r="H906" i="7"/>
  <c r="J906" i="7"/>
  <c r="D907" i="7"/>
  <c r="E907" i="7"/>
  <c r="F907" i="7"/>
  <c r="G907" i="7"/>
  <c r="H907" i="7"/>
  <c r="J907" i="7"/>
  <c r="D908" i="7"/>
  <c r="E908" i="7"/>
  <c r="F908" i="7"/>
  <c r="G908" i="7"/>
  <c r="H908" i="7"/>
  <c r="J908" i="7"/>
  <c r="D909" i="7"/>
  <c r="E909" i="7"/>
  <c r="F909" i="7"/>
  <c r="G909" i="7"/>
  <c r="H909" i="7"/>
  <c r="J909" i="7"/>
  <c r="D910" i="7"/>
  <c r="E910" i="7"/>
  <c r="F910" i="7"/>
  <c r="G910" i="7"/>
  <c r="H910" i="7"/>
  <c r="J910" i="7"/>
  <c r="D911" i="7"/>
  <c r="E911" i="7"/>
  <c r="F911" i="7"/>
  <c r="G911" i="7"/>
  <c r="H911" i="7"/>
  <c r="J911" i="7"/>
  <c r="D912" i="7"/>
  <c r="E912" i="7"/>
  <c r="F912" i="7"/>
  <c r="G912" i="7"/>
  <c r="H912" i="7"/>
  <c r="J912" i="7"/>
  <c r="D913" i="7"/>
  <c r="E913" i="7"/>
  <c r="F913" i="7"/>
  <c r="G913" i="7"/>
  <c r="H913" i="7"/>
  <c r="J913" i="7"/>
  <c r="D914" i="7"/>
  <c r="E914" i="7"/>
  <c r="F914" i="7"/>
  <c r="G914" i="7"/>
  <c r="H914" i="7"/>
  <c r="J914" i="7"/>
  <c r="D915" i="7"/>
  <c r="E915" i="7"/>
  <c r="F915" i="7"/>
  <c r="G915" i="7"/>
  <c r="H915" i="7"/>
  <c r="J915" i="7"/>
  <c r="D916" i="7"/>
  <c r="E916" i="7"/>
  <c r="F916" i="7"/>
  <c r="G916" i="7"/>
  <c r="H916" i="7"/>
  <c r="J916" i="7"/>
  <c r="D917" i="7"/>
  <c r="E917" i="7"/>
  <c r="F917" i="7"/>
  <c r="G917" i="7"/>
  <c r="H917" i="7"/>
  <c r="J917" i="7"/>
  <c r="D918" i="7"/>
  <c r="E918" i="7"/>
  <c r="F918" i="7"/>
  <c r="G918" i="7"/>
  <c r="H918" i="7"/>
  <c r="J918" i="7"/>
  <c r="D919" i="7"/>
  <c r="E919" i="7"/>
  <c r="F919" i="7"/>
  <c r="G919" i="7"/>
  <c r="H919" i="7"/>
  <c r="J919" i="7"/>
  <c r="D920" i="7"/>
  <c r="E920" i="7"/>
  <c r="F920" i="7"/>
  <c r="G920" i="7"/>
  <c r="H920" i="7"/>
  <c r="J920" i="7"/>
  <c r="D921" i="7"/>
  <c r="E921" i="7"/>
  <c r="F921" i="7"/>
  <c r="G921" i="7"/>
  <c r="H921" i="7"/>
  <c r="J921" i="7"/>
  <c r="D922" i="7"/>
  <c r="E922" i="7"/>
  <c r="F922" i="7"/>
  <c r="G922" i="7"/>
  <c r="H922" i="7"/>
  <c r="J922" i="7"/>
  <c r="D923" i="7"/>
  <c r="E923" i="7"/>
  <c r="F923" i="7"/>
  <c r="G923" i="7"/>
  <c r="H923" i="7"/>
  <c r="J923" i="7"/>
  <c r="D924" i="7"/>
  <c r="E924" i="7"/>
  <c r="F924" i="7"/>
  <c r="G924" i="7"/>
  <c r="H924" i="7"/>
  <c r="J924" i="7"/>
  <c r="D925" i="7"/>
  <c r="E925" i="7"/>
  <c r="F925" i="7"/>
  <c r="G925" i="7"/>
  <c r="H925" i="7"/>
  <c r="J925" i="7"/>
  <c r="D926" i="7"/>
  <c r="E926" i="7"/>
  <c r="F926" i="7"/>
  <c r="G926" i="7"/>
  <c r="H926" i="7"/>
  <c r="J926" i="7"/>
  <c r="D927" i="7"/>
  <c r="E927" i="7"/>
  <c r="F927" i="7"/>
  <c r="G927" i="7"/>
  <c r="H927" i="7"/>
  <c r="J927" i="7"/>
  <c r="D928" i="7"/>
  <c r="E928" i="7"/>
  <c r="F928" i="7"/>
  <c r="G928" i="7"/>
  <c r="H928" i="7"/>
  <c r="J928" i="7"/>
  <c r="D929" i="7"/>
  <c r="E929" i="7"/>
  <c r="F929" i="7"/>
  <c r="G929" i="7"/>
  <c r="H929" i="7"/>
  <c r="J929" i="7"/>
  <c r="D930" i="7"/>
  <c r="E930" i="7"/>
  <c r="F930" i="7"/>
  <c r="G930" i="7"/>
  <c r="H930" i="7"/>
  <c r="J930" i="7"/>
  <c r="D931" i="7"/>
  <c r="E931" i="7"/>
  <c r="F931" i="7"/>
  <c r="G931" i="7"/>
  <c r="H931" i="7"/>
  <c r="J931" i="7"/>
  <c r="D932" i="7"/>
  <c r="E932" i="7"/>
  <c r="F932" i="7"/>
  <c r="G932" i="7"/>
  <c r="H932" i="7"/>
  <c r="J932" i="7"/>
  <c r="D933" i="7"/>
  <c r="E933" i="7"/>
  <c r="F933" i="7"/>
  <c r="G933" i="7"/>
  <c r="H933" i="7"/>
  <c r="J933" i="7"/>
  <c r="D934" i="7"/>
  <c r="E934" i="7"/>
  <c r="F934" i="7"/>
  <c r="G934" i="7"/>
  <c r="H934" i="7"/>
  <c r="J934" i="7"/>
  <c r="D935" i="7"/>
  <c r="E935" i="7"/>
  <c r="F935" i="7"/>
  <c r="G935" i="7"/>
  <c r="H935" i="7"/>
  <c r="J935" i="7"/>
  <c r="D936" i="7"/>
  <c r="E936" i="7"/>
  <c r="F936" i="7"/>
  <c r="G936" i="7"/>
  <c r="H936" i="7"/>
  <c r="J936" i="7"/>
  <c r="D937" i="7"/>
  <c r="E937" i="7"/>
  <c r="F937" i="7"/>
  <c r="G937" i="7"/>
  <c r="H937" i="7"/>
  <c r="J937" i="7"/>
  <c r="D938" i="7"/>
  <c r="E938" i="7"/>
  <c r="F938" i="7"/>
  <c r="G938" i="7"/>
  <c r="H938" i="7"/>
  <c r="J938" i="7"/>
  <c r="D939" i="7"/>
  <c r="E939" i="7"/>
  <c r="F939" i="7"/>
  <c r="G939" i="7"/>
  <c r="H939" i="7"/>
  <c r="J939" i="7"/>
  <c r="D940" i="7"/>
  <c r="E940" i="7"/>
  <c r="F940" i="7"/>
  <c r="G940" i="7"/>
  <c r="H940" i="7"/>
  <c r="J940" i="7"/>
  <c r="D941" i="7"/>
  <c r="E941" i="7"/>
  <c r="F941" i="7"/>
  <c r="G941" i="7"/>
  <c r="H941" i="7"/>
  <c r="J941" i="7"/>
  <c r="D942" i="7"/>
  <c r="E942" i="7"/>
  <c r="F942" i="7"/>
  <c r="G942" i="7"/>
  <c r="H942" i="7"/>
  <c r="J942" i="7"/>
  <c r="D943" i="7"/>
  <c r="E943" i="7"/>
  <c r="F943" i="7"/>
  <c r="G943" i="7"/>
  <c r="H943" i="7"/>
  <c r="J943" i="7"/>
  <c r="D944" i="7"/>
  <c r="E944" i="7"/>
  <c r="F944" i="7"/>
  <c r="G944" i="7"/>
  <c r="H944" i="7"/>
  <c r="J944" i="7"/>
  <c r="D945" i="7"/>
  <c r="E945" i="7"/>
  <c r="F945" i="7"/>
  <c r="G945" i="7"/>
  <c r="H945" i="7"/>
  <c r="J945" i="7"/>
  <c r="D946" i="7"/>
  <c r="E946" i="7"/>
  <c r="F946" i="7"/>
  <c r="G946" i="7"/>
  <c r="H946" i="7"/>
  <c r="J946" i="7"/>
  <c r="D947" i="7"/>
  <c r="E947" i="7"/>
  <c r="F947" i="7"/>
  <c r="G947" i="7"/>
  <c r="H947" i="7"/>
  <c r="J947" i="7"/>
  <c r="D948" i="7"/>
  <c r="E948" i="7"/>
  <c r="F948" i="7"/>
  <c r="G948" i="7"/>
  <c r="H948" i="7"/>
  <c r="J948" i="7"/>
  <c r="D949" i="7"/>
  <c r="E949" i="7"/>
  <c r="F949" i="7"/>
  <c r="G949" i="7"/>
  <c r="H949" i="7"/>
  <c r="J949" i="7"/>
  <c r="D950" i="7"/>
  <c r="E950" i="7"/>
  <c r="F950" i="7"/>
  <c r="G950" i="7"/>
  <c r="H950" i="7"/>
  <c r="J950" i="7"/>
  <c r="D951" i="7"/>
  <c r="E951" i="7"/>
  <c r="F951" i="7"/>
  <c r="G951" i="7"/>
  <c r="H951" i="7"/>
  <c r="J951" i="7"/>
  <c r="D952" i="7"/>
  <c r="E952" i="7"/>
  <c r="F952" i="7"/>
  <c r="G952" i="7"/>
  <c r="H952" i="7"/>
  <c r="J952" i="7"/>
  <c r="D953" i="7"/>
  <c r="E953" i="7"/>
  <c r="F953" i="7"/>
  <c r="G953" i="7"/>
  <c r="H953" i="7"/>
  <c r="J953" i="7"/>
  <c r="D954" i="7"/>
  <c r="E954" i="7"/>
  <c r="F954" i="7"/>
  <c r="G954" i="7"/>
  <c r="H954" i="7"/>
  <c r="J954" i="7"/>
  <c r="D955" i="7"/>
  <c r="E955" i="7"/>
  <c r="F955" i="7"/>
  <c r="G955" i="7"/>
  <c r="H955" i="7"/>
  <c r="J955" i="7"/>
  <c r="D956" i="7"/>
  <c r="E956" i="7"/>
  <c r="F956" i="7"/>
  <c r="G956" i="7"/>
  <c r="H956" i="7"/>
  <c r="J956" i="7"/>
  <c r="D957" i="7"/>
  <c r="E957" i="7"/>
  <c r="F957" i="7"/>
  <c r="G957" i="7"/>
  <c r="H957" i="7"/>
  <c r="J957" i="7"/>
  <c r="D958" i="7"/>
  <c r="E958" i="7"/>
  <c r="F958" i="7"/>
  <c r="G958" i="7"/>
  <c r="H958" i="7"/>
  <c r="J958" i="7"/>
  <c r="D959" i="7"/>
  <c r="E959" i="7"/>
  <c r="F959" i="7"/>
  <c r="G959" i="7"/>
  <c r="H959" i="7"/>
  <c r="J959" i="7"/>
  <c r="D960" i="7"/>
  <c r="E960" i="7"/>
  <c r="F960" i="7"/>
  <c r="G960" i="7"/>
  <c r="H960" i="7"/>
  <c r="J960" i="7"/>
  <c r="D961" i="7"/>
  <c r="E961" i="7"/>
  <c r="F961" i="7"/>
  <c r="G961" i="7"/>
  <c r="H961" i="7"/>
  <c r="J961" i="7"/>
  <c r="D962" i="7"/>
  <c r="E962" i="7"/>
  <c r="F962" i="7"/>
  <c r="G962" i="7"/>
  <c r="H962" i="7"/>
  <c r="J962" i="7"/>
  <c r="D963" i="7"/>
  <c r="E963" i="7"/>
  <c r="F963" i="7"/>
  <c r="G963" i="7"/>
  <c r="H963" i="7"/>
  <c r="J963" i="7"/>
  <c r="D964" i="7"/>
  <c r="E964" i="7"/>
  <c r="F964" i="7"/>
  <c r="G964" i="7"/>
  <c r="H964" i="7"/>
  <c r="J964" i="7"/>
  <c r="D965" i="7"/>
  <c r="E965" i="7"/>
  <c r="F965" i="7"/>
  <c r="G965" i="7"/>
  <c r="H965" i="7"/>
  <c r="J965" i="7"/>
  <c r="D966" i="7"/>
  <c r="E966" i="7"/>
  <c r="F966" i="7"/>
  <c r="G966" i="7"/>
  <c r="H966" i="7"/>
  <c r="J966" i="7"/>
  <c r="D967" i="7"/>
  <c r="E967" i="7"/>
  <c r="F967" i="7"/>
  <c r="G967" i="7"/>
  <c r="H967" i="7"/>
  <c r="J967" i="7"/>
  <c r="D968" i="7"/>
  <c r="E968" i="7"/>
  <c r="F968" i="7"/>
  <c r="G968" i="7"/>
  <c r="H968" i="7"/>
  <c r="J968" i="7"/>
  <c r="D969" i="7"/>
  <c r="E969" i="7"/>
  <c r="F969" i="7"/>
  <c r="G969" i="7"/>
  <c r="H969" i="7"/>
  <c r="J969" i="7"/>
  <c r="D970" i="7"/>
  <c r="E970" i="7"/>
  <c r="F970" i="7"/>
  <c r="G970" i="7"/>
  <c r="H970" i="7"/>
  <c r="J970" i="7"/>
  <c r="D971" i="7"/>
  <c r="E971" i="7"/>
  <c r="F971" i="7"/>
  <c r="G971" i="7"/>
  <c r="H971" i="7"/>
  <c r="J971" i="7"/>
  <c r="D972" i="7"/>
  <c r="E972" i="7"/>
  <c r="F972" i="7"/>
  <c r="G972" i="7"/>
  <c r="H972" i="7"/>
  <c r="J972" i="7"/>
  <c r="D973" i="7"/>
  <c r="E973" i="7"/>
  <c r="F973" i="7"/>
  <c r="G973" i="7"/>
  <c r="H973" i="7"/>
  <c r="J973" i="7"/>
  <c r="D974" i="7"/>
  <c r="E974" i="7"/>
  <c r="F974" i="7"/>
  <c r="G974" i="7"/>
  <c r="H974" i="7"/>
  <c r="J974" i="7"/>
  <c r="D975" i="7"/>
  <c r="E975" i="7"/>
  <c r="F975" i="7"/>
  <c r="G975" i="7"/>
  <c r="H975" i="7"/>
  <c r="J975" i="7"/>
  <c r="D976" i="7"/>
  <c r="E976" i="7"/>
  <c r="F976" i="7"/>
  <c r="G976" i="7"/>
  <c r="H976" i="7"/>
  <c r="J976" i="7"/>
  <c r="D977" i="7"/>
  <c r="E977" i="7"/>
  <c r="F977" i="7"/>
  <c r="G977" i="7"/>
  <c r="H977" i="7"/>
  <c r="J977" i="7"/>
  <c r="D978" i="7"/>
  <c r="E978" i="7"/>
  <c r="F978" i="7"/>
  <c r="G978" i="7"/>
  <c r="H978" i="7"/>
  <c r="J978" i="7"/>
  <c r="D979" i="7"/>
  <c r="E979" i="7"/>
  <c r="F979" i="7"/>
  <c r="G979" i="7"/>
  <c r="H979" i="7"/>
  <c r="J979" i="7"/>
  <c r="D980" i="7"/>
  <c r="E980" i="7"/>
  <c r="F980" i="7"/>
  <c r="G980" i="7"/>
  <c r="H980" i="7"/>
  <c r="J980" i="7"/>
  <c r="D981" i="7"/>
  <c r="E981" i="7"/>
  <c r="F981" i="7"/>
  <c r="G981" i="7"/>
  <c r="H981" i="7"/>
  <c r="J981" i="7"/>
  <c r="D982" i="7"/>
  <c r="E982" i="7"/>
  <c r="F982" i="7"/>
  <c r="G982" i="7"/>
  <c r="H982" i="7"/>
  <c r="J982" i="7"/>
  <c r="D983" i="7"/>
  <c r="E983" i="7"/>
  <c r="F983" i="7"/>
  <c r="G983" i="7"/>
  <c r="H983" i="7"/>
  <c r="J983" i="7"/>
  <c r="D984" i="7"/>
  <c r="E984" i="7"/>
  <c r="F984" i="7"/>
  <c r="G984" i="7"/>
  <c r="H984" i="7"/>
  <c r="J984" i="7"/>
  <c r="D985" i="7"/>
  <c r="E985" i="7"/>
  <c r="F985" i="7"/>
  <c r="G985" i="7"/>
  <c r="H985" i="7"/>
  <c r="J985" i="7"/>
  <c r="D986" i="7"/>
  <c r="E986" i="7"/>
  <c r="F986" i="7"/>
  <c r="G986" i="7"/>
  <c r="H986" i="7"/>
  <c r="J986" i="7"/>
  <c r="D987" i="7"/>
  <c r="E987" i="7"/>
  <c r="F987" i="7"/>
  <c r="G987" i="7"/>
  <c r="H987" i="7"/>
  <c r="J987" i="7"/>
  <c r="D988" i="7"/>
  <c r="E988" i="7"/>
  <c r="F988" i="7"/>
  <c r="G988" i="7"/>
  <c r="H988" i="7"/>
  <c r="J988" i="7"/>
  <c r="D989" i="7"/>
  <c r="E989" i="7"/>
  <c r="F989" i="7"/>
  <c r="G989" i="7"/>
  <c r="H989" i="7"/>
  <c r="J989" i="7"/>
  <c r="D990" i="7"/>
  <c r="E990" i="7"/>
  <c r="F990" i="7"/>
  <c r="G990" i="7"/>
  <c r="H990" i="7"/>
  <c r="J990" i="7"/>
  <c r="D991" i="7"/>
  <c r="E991" i="7"/>
  <c r="F991" i="7"/>
  <c r="G991" i="7"/>
  <c r="H991" i="7"/>
  <c r="J991" i="7"/>
  <c r="D992" i="7"/>
  <c r="E992" i="7"/>
  <c r="F992" i="7"/>
  <c r="G992" i="7"/>
  <c r="H992" i="7"/>
  <c r="J992" i="7"/>
  <c r="D993" i="7"/>
  <c r="E993" i="7"/>
  <c r="F993" i="7"/>
  <c r="G993" i="7"/>
  <c r="H993" i="7"/>
  <c r="J993" i="7"/>
  <c r="D994" i="7"/>
  <c r="E994" i="7"/>
  <c r="F994" i="7"/>
  <c r="G994" i="7"/>
  <c r="H994" i="7"/>
  <c r="J994" i="7"/>
  <c r="D995" i="7"/>
  <c r="E995" i="7"/>
  <c r="F995" i="7"/>
  <c r="G995" i="7"/>
  <c r="H995" i="7"/>
  <c r="J995" i="7"/>
  <c r="D996" i="7"/>
  <c r="E996" i="7"/>
  <c r="F996" i="7"/>
  <c r="G996" i="7"/>
  <c r="H996" i="7"/>
  <c r="J996" i="7"/>
  <c r="D997" i="7"/>
  <c r="E997" i="7"/>
  <c r="F997" i="7"/>
  <c r="G997" i="7"/>
  <c r="H997" i="7"/>
  <c r="J997" i="7"/>
  <c r="D998" i="7"/>
  <c r="E998" i="7"/>
  <c r="F998" i="7"/>
  <c r="G998" i="7"/>
  <c r="H998" i="7"/>
  <c r="J998" i="7"/>
  <c r="D999" i="7"/>
  <c r="E999" i="7"/>
  <c r="F999" i="7"/>
  <c r="G999" i="7"/>
  <c r="H999" i="7"/>
  <c r="J999" i="7"/>
  <c r="D1000" i="7"/>
  <c r="E1000" i="7"/>
  <c r="F1000" i="7"/>
  <c r="G1000" i="7"/>
  <c r="H1000" i="7"/>
  <c r="J1000" i="7"/>
  <c r="D1001" i="7"/>
  <c r="E1001" i="7"/>
  <c r="F1001" i="7"/>
  <c r="G1001" i="7"/>
  <c r="H1001" i="7"/>
  <c r="J1001" i="7"/>
  <c r="D1002" i="7"/>
  <c r="E1002" i="7"/>
  <c r="F1002" i="7"/>
  <c r="G1002" i="7"/>
  <c r="H1002" i="7"/>
  <c r="J1002" i="7"/>
  <c r="D1003" i="7"/>
  <c r="E1003" i="7"/>
  <c r="F1003" i="7"/>
  <c r="G1003" i="7"/>
  <c r="H1003" i="7"/>
  <c r="J1003" i="7"/>
  <c r="D1004" i="7"/>
  <c r="E1004" i="7"/>
  <c r="F1004" i="7"/>
  <c r="G1004" i="7"/>
  <c r="H1004" i="7"/>
  <c r="J1004" i="7"/>
  <c r="D1005" i="7"/>
  <c r="E1005" i="7"/>
  <c r="F1005" i="7"/>
  <c r="G1005" i="7"/>
  <c r="H1005" i="7"/>
  <c r="J1005" i="7"/>
  <c r="D1006" i="7"/>
  <c r="E1006" i="7"/>
  <c r="F1006" i="7"/>
  <c r="G1006" i="7"/>
  <c r="H1006" i="7"/>
  <c r="J1006" i="7"/>
  <c r="D1007" i="7"/>
  <c r="E1007" i="7"/>
  <c r="F1007" i="7"/>
  <c r="G1007" i="7"/>
  <c r="H1007" i="7"/>
  <c r="J1007" i="7"/>
  <c r="D1008" i="7"/>
  <c r="E1008" i="7"/>
  <c r="F1008" i="7"/>
  <c r="G1008" i="7"/>
  <c r="H1008" i="7"/>
  <c r="J1008" i="7"/>
  <c r="D1009" i="7"/>
  <c r="E1009" i="7"/>
  <c r="F1009" i="7"/>
  <c r="G1009" i="7"/>
  <c r="H1009" i="7"/>
  <c r="J1009" i="7"/>
  <c r="D1010" i="7"/>
  <c r="E1010" i="7"/>
  <c r="F1010" i="7"/>
  <c r="G1010" i="7"/>
  <c r="H1010" i="7"/>
  <c r="J1010" i="7"/>
  <c r="D1011" i="7"/>
  <c r="E1011" i="7"/>
  <c r="F1011" i="7"/>
  <c r="G1011" i="7"/>
  <c r="H1011" i="7"/>
  <c r="J1011" i="7"/>
  <c r="D1012" i="7"/>
  <c r="E1012" i="7"/>
  <c r="F1012" i="7"/>
  <c r="G1012" i="7"/>
  <c r="H1012" i="7"/>
  <c r="J1012" i="7"/>
  <c r="D1013" i="7"/>
  <c r="E1013" i="7"/>
  <c r="F1013" i="7"/>
  <c r="G1013" i="7"/>
  <c r="H1013" i="7"/>
  <c r="J1013" i="7"/>
  <c r="D1014" i="7"/>
  <c r="E1014" i="7"/>
  <c r="F1014" i="7"/>
  <c r="G1014" i="7"/>
  <c r="H1014" i="7"/>
  <c r="J1014" i="7"/>
  <c r="D1015" i="7"/>
  <c r="E1015" i="7"/>
  <c r="F1015" i="7"/>
  <c r="G1015" i="7"/>
  <c r="H1015" i="7"/>
  <c r="J1015" i="7"/>
  <c r="D1016" i="7"/>
  <c r="E1016" i="7"/>
  <c r="F1016" i="7"/>
  <c r="G1016" i="7"/>
  <c r="H1016" i="7"/>
  <c r="J1016" i="7"/>
  <c r="D1017" i="7"/>
  <c r="E1017" i="7"/>
  <c r="F1017" i="7"/>
  <c r="G1017" i="7"/>
  <c r="H1017" i="7"/>
  <c r="J1017" i="7"/>
  <c r="D1018" i="7"/>
  <c r="E1018" i="7"/>
  <c r="F1018" i="7"/>
  <c r="G1018" i="7"/>
  <c r="H1018" i="7"/>
  <c r="J1018" i="7"/>
  <c r="D1019" i="7"/>
  <c r="E1019" i="7"/>
  <c r="F1019" i="7"/>
  <c r="G1019" i="7"/>
  <c r="H1019" i="7"/>
  <c r="J1019" i="7"/>
  <c r="D1020" i="7"/>
  <c r="E1020" i="7"/>
  <c r="F1020" i="7"/>
  <c r="G1020" i="7"/>
  <c r="H1020" i="7"/>
  <c r="J1020" i="7"/>
  <c r="D1021" i="7"/>
  <c r="E1021" i="7"/>
  <c r="F1021" i="7"/>
  <c r="G1021" i="7"/>
  <c r="H1021" i="7"/>
  <c r="J1021" i="7"/>
  <c r="D1022" i="7"/>
  <c r="E1022" i="7"/>
  <c r="F1022" i="7"/>
  <c r="G1022" i="7"/>
  <c r="H1022" i="7"/>
  <c r="J1022" i="7"/>
  <c r="D1023" i="7"/>
  <c r="E1023" i="7"/>
  <c r="F1023" i="7"/>
  <c r="G1023" i="7"/>
  <c r="H1023" i="7"/>
  <c r="J1023" i="7"/>
  <c r="D1024" i="7"/>
  <c r="E1024" i="7"/>
  <c r="F1024" i="7"/>
  <c r="G1024" i="7"/>
  <c r="H1024" i="7"/>
  <c r="J1024" i="7"/>
  <c r="D1025" i="7"/>
  <c r="E1025" i="7"/>
  <c r="F1025" i="7"/>
  <c r="G1025" i="7"/>
  <c r="H1025" i="7"/>
  <c r="J1025" i="7"/>
  <c r="D1026" i="7"/>
  <c r="E1026" i="7"/>
  <c r="F1026" i="7"/>
  <c r="G1026" i="7"/>
  <c r="H1026" i="7"/>
  <c r="J1026" i="7"/>
  <c r="D1027" i="7"/>
  <c r="E1027" i="7"/>
  <c r="F1027" i="7"/>
  <c r="G1027" i="7"/>
  <c r="H1027" i="7"/>
  <c r="J1027" i="7"/>
  <c r="D1028" i="7"/>
  <c r="E1028" i="7"/>
  <c r="F1028" i="7"/>
  <c r="G1028" i="7"/>
  <c r="H1028" i="7"/>
  <c r="J1028" i="7"/>
  <c r="D1029" i="7"/>
  <c r="E1029" i="7"/>
  <c r="F1029" i="7"/>
  <c r="G1029" i="7"/>
  <c r="H1029" i="7"/>
  <c r="J1029" i="7"/>
  <c r="D1030" i="7"/>
  <c r="E1030" i="7"/>
  <c r="F1030" i="7"/>
  <c r="G1030" i="7"/>
  <c r="H1030" i="7"/>
  <c r="J1030" i="7"/>
  <c r="D1031" i="7"/>
  <c r="E1031" i="7"/>
  <c r="F1031" i="7"/>
  <c r="G1031" i="7"/>
  <c r="H1031" i="7"/>
  <c r="J1031" i="7"/>
  <c r="D1032" i="7"/>
  <c r="E1032" i="7"/>
  <c r="F1032" i="7"/>
  <c r="G1032" i="7"/>
  <c r="H1032" i="7"/>
  <c r="J1032" i="7"/>
  <c r="D1033" i="7"/>
  <c r="E1033" i="7"/>
  <c r="F1033" i="7"/>
  <c r="G1033" i="7"/>
  <c r="H1033" i="7"/>
  <c r="J1033" i="7"/>
  <c r="D1034" i="7"/>
  <c r="E1034" i="7"/>
  <c r="F1034" i="7"/>
  <c r="G1034" i="7"/>
  <c r="H1034" i="7"/>
  <c r="J1034" i="7"/>
  <c r="D1035" i="7"/>
  <c r="E1035" i="7"/>
  <c r="F1035" i="7"/>
  <c r="G1035" i="7"/>
  <c r="H1035" i="7"/>
  <c r="J1035" i="7"/>
  <c r="D1036" i="7"/>
  <c r="E1036" i="7"/>
  <c r="F1036" i="7"/>
  <c r="G1036" i="7"/>
  <c r="H1036" i="7"/>
  <c r="J1036" i="7"/>
  <c r="D1037" i="7"/>
  <c r="E1037" i="7"/>
  <c r="F1037" i="7"/>
  <c r="G1037" i="7"/>
  <c r="H1037" i="7"/>
  <c r="J1037" i="7"/>
  <c r="D1038" i="7"/>
  <c r="E1038" i="7"/>
  <c r="F1038" i="7"/>
  <c r="G1038" i="7"/>
  <c r="H1038" i="7"/>
  <c r="J1038" i="7"/>
  <c r="D1039" i="7"/>
  <c r="E1039" i="7"/>
  <c r="F1039" i="7"/>
  <c r="G1039" i="7"/>
  <c r="H1039" i="7"/>
  <c r="J1039" i="7"/>
  <c r="D1040" i="7"/>
  <c r="E1040" i="7"/>
  <c r="F1040" i="7"/>
  <c r="G1040" i="7"/>
  <c r="H1040" i="7"/>
  <c r="J1040" i="7"/>
  <c r="D1041" i="7"/>
  <c r="E1041" i="7"/>
  <c r="F1041" i="7"/>
  <c r="G1041" i="7"/>
  <c r="H1041" i="7"/>
  <c r="J1041" i="7"/>
  <c r="D1042" i="7"/>
  <c r="E1042" i="7"/>
  <c r="F1042" i="7"/>
  <c r="G1042" i="7"/>
  <c r="H1042" i="7"/>
  <c r="J1042" i="7"/>
  <c r="D1043" i="7"/>
  <c r="E1043" i="7"/>
  <c r="F1043" i="7"/>
  <c r="G1043" i="7"/>
  <c r="H1043" i="7"/>
  <c r="J1043" i="7"/>
  <c r="D1044" i="7"/>
  <c r="E1044" i="7"/>
  <c r="F1044" i="7"/>
  <c r="G1044" i="7"/>
  <c r="H1044" i="7"/>
  <c r="J1044" i="7"/>
  <c r="D1045" i="7"/>
  <c r="E1045" i="7"/>
  <c r="F1045" i="7"/>
  <c r="G1045" i="7"/>
  <c r="H1045" i="7"/>
  <c r="J1045" i="7"/>
  <c r="D1046" i="7"/>
  <c r="E1046" i="7"/>
  <c r="F1046" i="7"/>
  <c r="G1046" i="7"/>
  <c r="H1046" i="7"/>
  <c r="J1046" i="7"/>
  <c r="D1047" i="7"/>
  <c r="E1047" i="7"/>
  <c r="F1047" i="7"/>
  <c r="G1047" i="7"/>
  <c r="H1047" i="7"/>
  <c r="J1047" i="7"/>
  <c r="D1048" i="7"/>
  <c r="E1048" i="7"/>
  <c r="F1048" i="7"/>
  <c r="G1048" i="7"/>
  <c r="H1048" i="7"/>
  <c r="J1048" i="7"/>
  <c r="D1049" i="7"/>
  <c r="E1049" i="7"/>
  <c r="F1049" i="7"/>
  <c r="G1049" i="7"/>
  <c r="H1049" i="7"/>
  <c r="J1049" i="7"/>
  <c r="D1050" i="7"/>
  <c r="E1050" i="7"/>
  <c r="F1050" i="7"/>
  <c r="G1050" i="7"/>
  <c r="H1050" i="7"/>
  <c r="J1050" i="7"/>
  <c r="D1051" i="7"/>
  <c r="E1051" i="7"/>
  <c r="F1051" i="7"/>
  <c r="G1051" i="7"/>
  <c r="H1051" i="7"/>
  <c r="J1051" i="7"/>
  <c r="D1052" i="7"/>
  <c r="E1052" i="7"/>
  <c r="F1052" i="7"/>
  <c r="G1052" i="7"/>
  <c r="H1052" i="7"/>
  <c r="J1052" i="7"/>
  <c r="D1053" i="7"/>
  <c r="E1053" i="7"/>
  <c r="F1053" i="7"/>
  <c r="G1053" i="7"/>
  <c r="H1053" i="7"/>
  <c r="J1053" i="7"/>
  <c r="D1054" i="7"/>
  <c r="E1054" i="7"/>
  <c r="F1054" i="7"/>
  <c r="G1054" i="7"/>
  <c r="H1054" i="7"/>
  <c r="J1054" i="7"/>
  <c r="D1055" i="7"/>
  <c r="E1055" i="7"/>
  <c r="F1055" i="7"/>
  <c r="G1055" i="7"/>
  <c r="H1055" i="7"/>
  <c r="J1055" i="7"/>
  <c r="D1056" i="7"/>
  <c r="E1056" i="7"/>
  <c r="F1056" i="7"/>
  <c r="G1056" i="7"/>
  <c r="H1056" i="7"/>
  <c r="J1056" i="7"/>
  <c r="D1057" i="7"/>
  <c r="E1057" i="7"/>
  <c r="F1057" i="7"/>
  <c r="G1057" i="7"/>
  <c r="H1057" i="7"/>
  <c r="J1057" i="7"/>
  <c r="D1058" i="7"/>
  <c r="E1058" i="7"/>
  <c r="F1058" i="7"/>
  <c r="G1058" i="7"/>
  <c r="H1058" i="7"/>
  <c r="J1058" i="7"/>
  <c r="D1059" i="7"/>
  <c r="E1059" i="7"/>
  <c r="F1059" i="7"/>
  <c r="G1059" i="7"/>
  <c r="H1059" i="7"/>
  <c r="J1059" i="7"/>
  <c r="D1060" i="7"/>
  <c r="E1060" i="7"/>
  <c r="F1060" i="7"/>
  <c r="G1060" i="7"/>
  <c r="H1060" i="7"/>
  <c r="J1060" i="7"/>
  <c r="D1061" i="7"/>
  <c r="E1061" i="7"/>
  <c r="F1061" i="7"/>
  <c r="G1061" i="7"/>
  <c r="H1061" i="7"/>
  <c r="J1061" i="7"/>
  <c r="D1062" i="7"/>
  <c r="E1062" i="7"/>
  <c r="F1062" i="7"/>
  <c r="G1062" i="7"/>
  <c r="H1062" i="7"/>
  <c r="J1062" i="7"/>
  <c r="D1063" i="7"/>
  <c r="E1063" i="7"/>
  <c r="F1063" i="7"/>
  <c r="G1063" i="7"/>
  <c r="H1063" i="7"/>
  <c r="J1063" i="7"/>
  <c r="D1064" i="7"/>
  <c r="E1064" i="7"/>
  <c r="F1064" i="7"/>
  <c r="G1064" i="7"/>
  <c r="H1064" i="7"/>
  <c r="J1064" i="7"/>
  <c r="D1065" i="7"/>
  <c r="E1065" i="7"/>
  <c r="F1065" i="7"/>
  <c r="G1065" i="7"/>
  <c r="H1065" i="7"/>
  <c r="J1065" i="7"/>
  <c r="D1066" i="7"/>
  <c r="E1066" i="7"/>
  <c r="F1066" i="7"/>
  <c r="G1066" i="7"/>
  <c r="H1066" i="7"/>
  <c r="J1066" i="7"/>
  <c r="D1067" i="7"/>
  <c r="E1067" i="7"/>
  <c r="F1067" i="7"/>
  <c r="G1067" i="7"/>
  <c r="H1067" i="7"/>
  <c r="J1067" i="7"/>
  <c r="D1068" i="7"/>
  <c r="E1068" i="7"/>
  <c r="F1068" i="7"/>
  <c r="G1068" i="7"/>
  <c r="H1068" i="7"/>
  <c r="J1068" i="7"/>
  <c r="D1069" i="7"/>
  <c r="E1069" i="7"/>
  <c r="F1069" i="7"/>
  <c r="G1069" i="7"/>
  <c r="H1069" i="7"/>
  <c r="J1069" i="7"/>
  <c r="D1070" i="7"/>
  <c r="E1070" i="7"/>
  <c r="F1070" i="7"/>
  <c r="G1070" i="7"/>
  <c r="H1070" i="7"/>
  <c r="J1070" i="7"/>
  <c r="D1071" i="7"/>
  <c r="E1071" i="7"/>
  <c r="F1071" i="7"/>
  <c r="G1071" i="7"/>
  <c r="H1071" i="7"/>
  <c r="J1071" i="7"/>
  <c r="D1072" i="7"/>
  <c r="E1072" i="7"/>
  <c r="F1072" i="7"/>
  <c r="G1072" i="7"/>
  <c r="H1072" i="7"/>
  <c r="J1072" i="7"/>
  <c r="D1073" i="7"/>
  <c r="E1073" i="7"/>
  <c r="F1073" i="7"/>
  <c r="G1073" i="7"/>
  <c r="H1073" i="7"/>
  <c r="J1073" i="7"/>
  <c r="D1074" i="7"/>
  <c r="E1074" i="7"/>
  <c r="F1074" i="7"/>
  <c r="G1074" i="7"/>
  <c r="H1074" i="7"/>
  <c r="J1074" i="7"/>
  <c r="D1075" i="7"/>
  <c r="E1075" i="7"/>
  <c r="F1075" i="7"/>
  <c r="G1075" i="7"/>
  <c r="H1075" i="7"/>
  <c r="J1075" i="7"/>
  <c r="D1076" i="7"/>
  <c r="E1076" i="7"/>
  <c r="F1076" i="7"/>
  <c r="G1076" i="7"/>
  <c r="H1076" i="7"/>
  <c r="J1076" i="7"/>
  <c r="D1077" i="7"/>
  <c r="E1077" i="7"/>
  <c r="F1077" i="7"/>
  <c r="G1077" i="7"/>
  <c r="H1077" i="7"/>
  <c r="J1077" i="7"/>
  <c r="D1078" i="7"/>
  <c r="E1078" i="7"/>
  <c r="F1078" i="7"/>
  <c r="G1078" i="7"/>
  <c r="H1078" i="7"/>
  <c r="J1078" i="7"/>
  <c r="D1079" i="7"/>
  <c r="E1079" i="7"/>
  <c r="F1079" i="7"/>
  <c r="G1079" i="7"/>
  <c r="H1079" i="7"/>
  <c r="J1079" i="7"/>
  <c r="D1080" i="7"/>
  <c r="E1080" i="7"/>
  <c r="F1080" i="7"/>
  <c r="G1080" i="7"/>
  <c r="H1080" i="7"/>
  <c r="J1080" i="7"/>
  <c r="D1081" i="7"/>
  <c r="E1081" i="7"/>
  <c r="F1081" i="7"/>
  <c r="G1081" i="7"/>
  <c r="H1081" i="7"/>
  <c r="J1081" i="7"/>
  <c r="D1082" i="7"/>
  <c r="E1082" i="7"/>
  <c r="F1082" i="7"/>
  <c r="G1082" i="7"/>
  <c r="H1082" i="7"/>
  <c r="J1082" i="7"/>
  <c r="D1083" i="7"/>
  <c r="E1083" i="7"/>
  <c r="F1083" i="7"/>
  <c r="G1083" i="7"/>
  <c r="H1083" i="7"/>
  <c r="J1083" i="7"/>
  <c r="D1084" i="7"/>
  <c r="E1084" i="7"/>
  <c r="F1084" i="7"/>
  <c r="G1084" i="7"/>
  <c r="H1084" i="7"/>
  <c r="J1084" i="7"/>
  <c r="D1085" i="7"/>
  <c r="E1085" i="7"/>
  <c r="F1085" i="7"/>
  <c r="G1085" i="7"/>
  <c r="H1085" i="7"/>
  <c r="J1085" i="7"/>
  <c r="D1086" i="7"/>
  <c r="E1086" i="7"/>
  <c r="F1086" i="7"/>
  <c r="G1086" i="7"/>
  <c r="H1086" i="7"/>
  <c r="J1086" i="7"/>
  <c r="D1087" i="7"/>
  <c r="E1087" i="7"/>
  <c r="F1087" i="7"/>
  <c r="G1087" i="7"/>
  <c r="H1087" i="7"/>
  <c r="J1087" i="7"/>
  <c r="D1088" i="7"/>
  <c r="E1088" i="7"/>
  <c r="F1088" i="7"/>
  <c r="G1088" i="7"/>
  <c r="H1088" i="7"/>
  <c r="J1088" i="7"/>
  <c r="D1089" i="7"/>
  <c r="E1089" i="7"/>
  <c r="F1089" i="7"/>
  <c r="G1089" i="7"/>
  <c r="H1089" i="7"/>
  <c r="J1089" i="7"/>
  <c r="D1090" i="7"/>
  <c r="E1090" i="7"/>
  <c r="F1090" i="7"/>
  <c r="G1090" i="7"/>
  <c r="H1090" i="7"/>
  <c r="J1090" i="7"/>
  <c r="D1091" i="7"/>
  <c r="E1091" i="7"/>
  <c r="F1091" i="7"/>
  <c r="G1091" i="7"/>
  <c r="H1091" i="7"/>
  <c r="J1091" i="7"/>
  <c r="D1092" i="7"/>
  <c r="E1092" i="7"/>
  <c r="F1092" i="7"/>
  <c r="G1092" i="7"/>
  <c r="H1092" i="7"/>
  <c r="J1092" i="7"/>
  <c r="D1093" i="7"/>
  <c r="E1093" i="7"/>
  <c r="F1093" i="7"/>
  <c r="G1093" i="7"/>
  <c r="H1093" i="7"/>
  <c r="J1093" i="7"/>
  <c r="D1094" i="7"/>
  <c r="E1094" i="7"/>
  <c r="F1094" i="7"/>
  <c r="G1094" i="7"/>
  <c r="H1094" i="7"/>
  <c r="J1094" i="7"/>
  <c r="D1095" i="7"/>
  <c r="E1095" i="7"/>
  <c r="F1095" i="7"/>
  <c r="G1095" i="7"/>
  <c r="H1095" i="7"/>
  <c r="J1095" i="7"/>
  <c r="D1096" i="7"/>
  <c r="E1096" i="7"/>
  <c r="F1096" i="7"/>
  <c r="G1096" i="7"/>
  <c r="H1096" i="7"/>
  <c r="J1096" i="7"/>
  <c r="D1097" i="7"/>
  <c r="E1097" i="7"/>
  <c r="F1097" i="7"/>
  <c r="G1097" i="7"/>
  <c r="H1097" i="7"/>
  <c r="J1097" i="7"/>
  <c r="D1098" i="7"/>
  <c r="E1098" i="7"/>
  <c r="F1098" i="7"/>
  <c r="G1098" i="7"/>
  <c r="H1098" i="7"/>
  <c r="J1098" i="7"/>
  <c r="D1099" i="7"/>
  <c r="E1099" i="7"/>
  <c r="F1099" i="7"/>
  <c r="G1099" i="7"/>
  <c r="H1099" i="7"/>
  <c r="J1099" i="7"/>
  <c r="D1100" i="7"/>
  <c r="E1100" i="7"/>
  <c r="F1100" i="7"/>
  <c r="G1100" i="7"/>
  <c r="H1100" i="7"/>
  <c r="J1100" i="7"/>
  <c r="D1101" i="7"/>
  <c r="E1101" i="7"/>
  <c r="F1101" i="7"/>
  <c r="G1101" i="7"/>
  <c r="H1101" i="7"/>
  <c r="J1101" i="7"/>
  <c r="D1102" i="7"/>
  <c r="E1102" i="7"/>
  <c r="F1102" i="7"/>
  <c r="G1102" i="7"/>
  <c r="H1102" i="7"/>
  <c r="J1102" i="7"/>
  <c r="D1103" i="7"/>
  <c r="E1103" i="7"/>
  <c r="F1103" i="7"/>
  <c r="G1103" i="7"/>
  <c r="H1103" i="7"/>
  <c r="J1103" i="7"/>
  <c r="D1104" i="7"/>
  <c r="E1104" i="7"/>
  <c r="F1104" i="7"/>
  <c r="G1104" i="7"/>
  <c r="H1104" i="7"/>
  <c r="J1104" i="7"/>
  <c r="D1105" i="7"/>
  <c r="E1105" i="7"/>
  <c r="F1105" i="7"/>
  <c r="G1105" i="7"/>
  <c r="H1105" i="7"/>
  <c r="J1105" i="7"/>
  <c r="D1106" i="7"/>
  <c r="E1106" i="7"/>
  <c r="F1106" i="7"/>
  <c r="G1106" i="7"/>
  <c r="H1106" i="7"/>
  <c r="J1106" i="7"/>
  <c r="D1107" i="7"/>
  <c r="E1107" i="7"/>
  <c r="F1107" i="7"/>
  <c r="G1107" i="7"/>
  <c r="H1107" i="7"/>
  <c r="J1107" i="7"/>
  <c r="D1108" i="7"/>
  <c r="E1108" i="7"/>
  <c r="F1108" i="7"/>
  <c r="G1108" i="7"/>
  <c r="H1108" i="7"/>
  <c r="J1108" i="7"/>
  <c r="D1109" i="7"/>
  <c r="E1109" i="7"/>
  <c r="F1109" i="7"/>
  <c r="G1109" i="7"/>
  <c r="H1109" i="7"/>
  <c r="J1109" i="7"/>
  <c r="D1110" i="7"/>
  <c r="E1110" i="7"/>
  <c r="F1110" i="7"/>
  <c r="G1110" i="7"/>
  <c r="H1110" i="7"/>
  <c r="J1110" i="7"/>
  <c r="D1111" i="7"/>
  <c r="E1111" i="7"/>
  <c r="F1111" i="7"/>
  <c r="G1111" i="7"/>
  <c r="H1111" i="7"/>
  <c r="J1111" i="7"/>
  <c r="D1112" i="7"/>
  <c r="E1112" i="7"/>
  <c r="F1112" i="7"/>
  <c r="G1112" i="7"/>
  <c r="H1112" i="7"/>
  <c r="J1112" i="7"/>
  <c r="D1113" i="7"/>
  <c r="E1113" i="7"/>
  <c r="F1113" i="7"/>
  <c r="G1113" i="7"/>
  <c r="H1113" i="7"/>
  <c r="J1113" i="7"/>
  <c r="D1114" i="7"/>
  <c r="E1114" i="7"/>
  <c r="F1114" i="7"/>
  <c r="G1114" i="7"/>
  <c r="H1114" i="7"/>
  <c r="J1114" i="7"/>
  <c r="D1115" i="7"/>
  <c r="E1115" i="7"/>
  <c r="F1115" i="7"/>
  <c r="G1115" i="7"/>
  <c r="H1115" i="7"/>
  <c r="J1115" i="7"/>
  <c r="D1116" i="7"/>
  <c r="E1116" i="7"/>
  <c r="F1116" i="7"/>
  <c r="G1116" i="7"/>
  <c r="H1116" i="7"/>
  <c r="J1116" i="7"/>
  <c r="D1117" i="7"/>
  <c r="E1117" i="7"/>
  <c r="F1117" i="7"/>
  <c r="G1117" i="7"/>
  <c r="H1117" i="7"/>
  <c r="J1117" i="7"/>
  <c r="D1118" i="7"/>
  <c r="E1118" i="7"/>
  <c r="F1118" i="7"/>
  <c r="G1118" i="7"/>
  <c r="H1118" i="7"/>
  <c r="J1118" i="7"/>
  <c r="D1119" i="7"/>
  <c r="E1119" i="7"/>
  <c r="F1119" i="7"/>
  <c r="G1119" i="7"/>
  <c r="H1119" i="7"/>
  <c r="J1119" i="7"/>
  <c r="D1120" i="7"/>
  <c r="E1120" i="7"/>
  <c r="F1120" i="7"/>
  <c r="G1120" i="7"/>
  <c r="H1120" i="7"/>
  <c r="J1120" i="7"/>
  <c r="D1121" i="7"/>
  <c r="E1121" i="7"/>
  <c r="F1121" i="7"/>
  <c r="G1121" i="7"/>
  <c r="H1121" i="7"/>
  <c r="J1121" i="7"/>
  <c r="D1122" i="7"/>
  <c r="E1122" i="7"/>
  <c r="F1122" i="7"/>
  <c r="G1122" i="7"/>
  <c r="H1122" i="7"/>
  <c r="J1122" i="7"/>
  <c r="D1123" i="7"/>
  <c r="E1123" i="7"/>
  <c r="F1123" i="7"/>
  <c r="G1123" i="7"/>
  <c r="H1123" i="7"/>
  <c r="J1123" i="7"/>
  <c r="D1124" i="7"/>
  <c r="E1124" i="7"/>
  <c r="F1124" i="7"/>
  <c r="G1124" i="7"/>
  <c r="H1124" i="7"/>
  <c r="J1124" i="7"/>
  <c r="D1125" i="7"/>
  <c r="E1125" i="7"/>
  <c r="F1125" i="7"/>
  <c r="G1125" i="7"/>
  <c r="H1125" i="7"/>
  <c r="J1125" i="7"/>
  <c r="D1126" i="7"/>
  <c r="E1126" i="7"/>
  <c r="F1126" i="7"/>
  <c r="G1126" i="7"/>
  <c r="H1126" i="7"/>
  <c r="J1126" i="7"/>
  <c r="D1127" i="7"/>
  <c r="E1127" i="7"/>
  <c r="F1127" i="7"/>
  <c r="G1127" i="7"/>
  <c r="H1127" i="7"/>
  <c r="J1127" i="7"/>
  <c r="D1128" i="7"/>
  <c r="E1128" i="7"/>
  <c r="F1128" i="7"/>
  <c r="G1128" i="7"/>
  <c r="H1128" i="7"/>
  <c r="J1128" i="7"/>
  <c r="D1129" i="7"/>
  <c r="E1129" i="7"/>
  <c r="F1129" i="7"/>
  <c r="G1129" i="7"/>
  <c r="H1129" i="7"/>
  <c r="J1129" i="7"/>
  <c r="D1130" i="7"/>
  <c r="E1130" i="7"/>
  <c r="F1130" i="7"/>
  <c r="G1130" i="7"/>
  <c r="H1130" i="7"/>
  <c r="J1130" i="7"/>
  <c r="D378" i="7"/>
  <c r="E378" i="7"/>
  <c r="F378" i="7"/>
  <c r="G378" i="7"/>
  <c r="H378" i="7"/>
  <c r="J378" i="7"/>
  <c r="E377" i="7"/>
  <c r="F377" i="7"/>
  <c r="G377" i="7"/>
  <c r="H377" i="7"/>
  <c r="J377" i="7"/>
  <c r="D377" i="7"/>
  <c r="E16" i="3"/>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R16" i="3" l="1" a="1"/>
  <c r="R16" i="3" s="1"/>
  <c r="R24" i="3" a="1"/>
  <c r="R24" i="3" s="1"/>
  <c r="R32" i="3" a="1"/>
  <c r="R32" i="3" s="1"/>
  <c r="R40" i="3" a="1"/>
  <c r="R40" i="3" s="1"/>
  <c r="R48" i="3" a="1"/>
  <c r="R48" i="3" s="1"/>
  <c r="R56" i="3" a="1"/>
  <c r="R56" i="3" s="1"/>
  <c r="R64" i="3" a="1"/>
  <c r="R64" i="3" s="1"/>
  <c r="R72" i="3" a="1"/>
  <c r="R72" i="3" s="1"/>
  <c r="R80" i="3" a="1"/>
  <c r="R80" i="3" s="1"/>
  <c r="R88" i="3" a="1"/>
  <c r="R88" i="3" s="1"/>
  <c r="R96" i="3" a="1"/>
  <c r="R96" i="3" s="1"/>
  <c r="R104" i="3" a="1"/>
  <c r="R104" i="3" s="1"/>
  <c r="R112" i="3" a="1"/>
  <c r="R112" i="3" s="1"/>
  <c r="R120" i="3" a="1"/>
  <c r="R120" i="3" s="1"/>
  <c r="R128" i="3" a="1"/>
  <c r="R128" i="3" s="1"/>
  <c r="R136" i="3" a="1"/>
  <c r="R136" i="3" s="1"/>
  <c r="R144" i="3" a="1"/>
  <c r="R144" i="3" s="1"/>
  <c r="R152" i="3" a="1"/>
  <c r="R152" i="3" s="1"/>
  <c r="R160" i="3" a="1"/>
  <c r="R160" i="3" s="1"/>
  <c r="R168" i="3" a="1"/>
  <c r="R168" i="3" s="1"/>
  <c r="R176" i="3" a="1"/>
  <c r="R176" i="3" s="1"/>
  <c r="R184" i="3" a="1"/>
  <c r="R184" i="3" s="1"/>
  <c r="R192" i="3" a="1"/>
  <c r="R192" i="3" s="1"/>
  <c r="R200" i="3" a="1"/>
  <c r="R200" i="3" s="1"/>
  <c r="R208" i="3" a="1"/>
  <c r="R208" i="3" s="1"/>
  <c r="R216" i="3" a="1"/>
  <c r="R216" i="3" s="1"/>
  <c r="R224" i="3" a="1"/>
  <c r="R224" i="3" s="1"/>
  <c r="R232" i="3" a="1"/>
  <c r="R232" i="3" s="1"/>
  <c r="R240" i="3" a="1"/>
  <c r="R240" i="3" s="1"/>
  <c r="R248" i="3" a="1"/>
  <c r="R248" i="3" s="1"/>
  <c r="R256" i="3" a="1"/>
  <c r="R256" i="3" s="1"/>
  <c r="R264" i="3" a="1"/>
  <c r="R264" i="3" s="1"/>
  <c r="R272" i="3" a="1"/>
  <c r="R272" i="3" s="1"/>
  <c r="R280" i="3" a="1"/>
  <c r="R280" i="3" s="1"/>
  <c r="R288" i="3" a="1"/>
  <c r="R288" i="3" s="1"/>
  <c r="R296" i="3" a="1"/>
  <c r="R296" i="3" s="1"/>
  <c r="R304" i="3" a="1"/>
  <c r="R304" i="3" s="1"/>
  <c r="R312" i="3" a="1"/>
  <c r="R312" i="3" s="1"/>
  <c r="R320" i="3" a="1"/>
  <c r="R320" i="3" s="1"/>
  <c r="R328" i="3" a="1"/>
  <c r="R328" i="3" s="1"/>
  <c r="R336" i="3" a="1"/>
  <c r="R336" i="3" s="1"/>
  <c r="R344" i="3" a="1"/>
  <c r="R344" i="3" s="1"/>
  <c r="R352" i="3" a="1"/>
  <c r="R352" i="3" s="1"/>
  <c r="R360" i="3" a="1"/>
  <c r="R360" i="3" s="1"/>
  <c r="R368" i="3" a="1"/>
  <c r="R368" i="3" s="1"/>
  <c r="R376" i="3" a="1"/>
  <c r="R376" i="3" s="1"/>
  <c r="R384" i="3" a="1"/>
  <c r="R384" i="3" s="1"/>
  <c r="R392" i="3" a="1"/>
  <c r="R392" i="3" s="1"/>
  <c r="R400" i="3" a="1"/>
  <c r="R400" i="3" s="1"/>
  <c r="R408" i="3" a="1"/>
  <c r="R408" i="3" s="1"/>
  <c r="R416" i="3" a="1"/>
  <c r="R416" i="3" s="1"/>
  <c r="R424" i="3" a="1"/>
  <c r="R424" i="3" s="1"/>
  <c r="R432" i="3" a="1"/>
  <c r="R432" i="3" s="1"/>
  <c r="R440" i="3" a="1"/>
  <c r="R440" i="3" s="1"/>
  <c r="R448" i="3" a="1"/>
  <c r="R448" i="3" s="1"/>
  <c r="R456" i="3" a="1"/>
  <c r="R456" i="3" s="1"/>
  <c r="R464" i="3" a="1"/>
  <c r="R464" i="3" s="1"/>
  <c r="R472" i="3" a="1"/>
  <c r="R472" i="3" s="1"/>
  <c r="R480" i="3" a="1"/>
  <c r="R480" i="3" s="1"/>
  <c r="R488" i="3" a="1"/>
  <c r="R488" i="3" s="1"/>
  <c r="R496" i="3" a="1"/>
  <c r="R496" i="3" s="1"/>
  <c r="R504" i="3" a="1"/>
  <c r="R504" i="3" s="1"/>
  <c r="R512" i="3" a="1"/>
  <c r="R512" i="3" s="1"/>
  <c r="Q20" i="3" a="1"/>
  <c r="Q20" i="3" s="1"/>
  <c r="Q28" i="3" a="1"/>
  <c r="Q28" i="3" s="1"/>
  <c r="Q36" i="3" a="1"/>
  <c r="Q36" i="3" s="1"/>
  <c r="Q44" i="3" a="1"/>
  <c r="Q44" i="3" s="1"/>
  <c r="Q52" i="3" a="1"/>
  <c r="Q52" i="3" s="1"/>
  <c r="Q60" i="3" a="1"/>
  <c r="Q60" i="3" s="1"/>
  <c r="Q68" i="3" a="1"/>
  <c r="Q68" i="3" s="1"/>
  <c r="Q76" i="3" a="1"/>
  <c r="Q76" i="3" s="1"/>
  <c r="Q84" i="3" a="1"/>
  <c r="Q84" i="3" s="1"/>
  <c r="Q92" i="3" a="1"/>
  <c r="Q92" i="3" s="1"/>
  <c r="Q100" i="3" a="1"/>
  <c r="Q100" i="3" s="1"/>
  <c r="Q108" i="3" a="1"/>
  <c r="Q108" i="3" s="1"/>
  <c r="Q116" i="3" a="1"/>
  <c r="Q116" i="3" s="1"/>
  <c r="Q124" i="3" a="1"/>
  <c r="Q124" i="3" s="1"/>
  <c r="Q132" i="3" a="1"/>
  <c r="Q132" i="3" s="1"/>
  <c r="Q140" i="3" a="1"/>
  <c r="Q140" i="3" s="1"/>
  <c r="Q148" i="3" a="1"/>
  <c r="Q148" i="3" s="1"/>
  <c r="Q156" i="3" a="1"/>
  <c r="Q156" i="3" s="1"/>
  <c r="Q164" i="3" a="1"/>
  <c r="Q164" i="3" s="1"/>
  <c r="Q172" i="3" a="1"/>
  <c r="Q172" i="3" s="1"/>
  <c r="Q180" i="3" a="1"/>
  <c r="Q180" i="3" s="1"/>
  <c r="Q188" i="3" a="1"/>
  <c r="Q188" i="3" s="1"/>
  <c r="R17" i="3" a="1"/>
  <c r="R17" i="3" s="1"/>
  <c r="R25" i="3" a="1"/>
  <c r="R25" i="3" s="1"/>
  <c r="R33" i="3" a="1"/>
  <c r="R33" i="3" s="1"/>
  <c r="R41" i="3" a="1"/>
  <c r="R41" i="3" s="1"/>
  <c r="R49" i="3" a="1"/>
  <c r="R49" i="3" s="1"/>
  <c r="R57" i="3" a="1"/>
  <c r="R57" i="3" s="1"/>
  <c r="R65" i="3" a="1"/>
  <c r="R65" i="3" s="1"/>
  <c r="R73" i="3" a="1"/>
  <c r="R73" i="3" s="1"/>
  <c r="R81" i="3" a="1"/>
  <c r="R81" i="3" s="1"/>
  <c r="R89" i="3" a="1"/>
  <c r="R89" i="3" s="1"/>
  <c r="R97" i="3" a="1"/>
  <c r="R97" i="3" s="1"/>
  <c r="R105" i="3" a="1"/>
  <c r="R105" i="3" s="1"/>
  <c r="R113" i="3" a="1"/>
  <c r="R113" i="3" s="1"/>
  <c r="R121" i="3" a="1"/>
  <c r="R121" i="3" s="1"/>
  <c r="R129" i="3" a="1"/>
  <c r="R129" i="3" s="1"/>
  <c r="R137" i="3" a="1"/>
  <c r="R137" i="3" s="1"/>
  <c r="R145" i="3" a="1"/>
  <c r="R145" i="3" s="1"/>
  <c r="R153" i="3" a="1"/>
  <c r="R153" i="3" s="1"/>
  <c r="R161" i="3" a="1"/>
  <c r="R161" i="3" s="1"/>
  <c r="R169" i="3" a="1"/>
  <c r="R169" i="3" s="1"/>
  <c r="R177" i="3" a="1"/>
  <c r="R177" i="3" s="1"/>
  <c r="R185" i="3" a="1"/>
  <c r="R185" i="3" s="1"/>
  <c r="R193" i="3" a="1"/>
  <c r="R193" i="3" s="1"/>
  <c r="R201" i="3" a="1"/>
  <c r="R201" i="3" s="1"/>
  <c r="R209" i="3" a="1"/>
  <c r="R209" i="3" s="1"/>
  <c r="R217" i="3" a="1"/>
  <c r="R217" i="3" s="1"/>
  <c r="R225" i="3" a="1"/>
  <c r="R225" i="3" s="1"/>
  <c r="R233" i="3" a="1"/>
  <c r="R233" i="3" s="1"/>
  <c r="R241" i="3" a="1"/>
  <c r="R241" i="3" s="1"/>
  <c r="R249" i="3" a="1"/>
  <c r="R249" i="3" s="1"/>
  <c r="R257" i="3" a="1"/>
  <c r="R257" i="3" s="1"/>
  <c r="R265" i="3" a="1"/>
  <c r="R265" i="3" s="1"/>
  <c r="R273" i="3" a="1"/>
  <c r="R273" i="3" s="1"/>
  <c r="R281" i="3" a="1"/>
  <c r="R281" i="3" s="1"/>
  <c r="R289" i="3" a="1"/>
  <c r="R289" i="3" s="1"/>
  <c r="R297" i="3" a="1"/>
  <c r="R297" i="3" s="1"/>
  <c r="R305" i="3" a="1"/>
  <c r="R305" i="3" s="1"/>
  <c r="R313" i="3" a="1"/>
  <c r="R313" i="3" s="1"/>
  <c r="R321" i="3" a="1"/>
  <c r="R321" i="3" s="1"/>
  <c r="R329" i="3" a="1"/>
  <c r="R329" i="3" s="1"/>
  <c r="R337" i="3" a="1"/>
  <c r="R337" i="3" s="1"/>
  <c r="R345" i="3" a="1"/>
  <c r="R345" i="3" s="1"/>
  <c r="R353" i="3" a="1"/>
  <c r="R353" i="3" s="1"/>
  <c r="R361" i="3" a="1"/>
  <c r="R361" i="3" s="1"/>
  <c r="R369" i="3" a="1"/>
  <c r="R369" i="3" s="1"/>
  <c r="R377" i="3" a="1"/>
  <c r="R377" i="3" s="1"/>
  <c r="R385" i="3" a="1"/>
  <c r="R385" i="3" s="1"/>
  <c r="R393" i="3" a="1"/>
  <c r="R393" i="3" s="1"/>
  <c r="R401" i="3" a="1"/>
  <c r="R401" i="3" s="1"/>
  <c r="R409" i="3" a="1"/>
  <c r="R409" i="3" s="1"/>
  <c r="R417" i="3" a="1"/>
  <c r="R417" i="3" s="1"/>
  <c r="R425" i="3" a="1"/>
  <c r="R425" i="3" s="1"/>
  <c r="R433" i="3" a="1"/>
  <c r="R433" i="3" s="1"/>
  <c r="R441" i="3" a="1"/>
  <c r="R441" i="3" s="1"/>
  <c r="R449" i="3" a="1"/>
  <c r="R449" i="3" s="1"/>
  <c r="R457" i="3" a="1"/>
  <c r="R457" i="3" s="1"/>
  <c r="R465" i="3" a="1"/>
  <c r="R465" i="3" s="1"/>
  <c r="R473" i="3" a="1"/>
  <c r="R473" i="3" s="1"/>
  <c r="R481" i="3" a="1"/>
  <c r="R481" i="3" s="1"/>
  <c r="R489" i="3" a="1"/>
  <c r="R489" i="3" s="1"/>
  <c r="R497" i="3" a="1"/>
  <c r="R497" i="3" s="1"/>
  <c r="R505" i="3" a="1"/>
  <c r="R505" i="3" s="1"/>
  <c r="R513" i="3" a="1"/>
  <c r="R513" i="3" s="1"/>
  <c r="Q21" i="3" a="1"/>
  <c r="Q21" i="3" s="1"/>
  <c r="Q29" i="3" a="1"/>
  <c r="Q29" i="3" s="1"/>
  <c r="Q37" i="3" a="1"/>
  <c r="Q37" i="3" s="1"/>
  <c r="Q45" i="3" a="1"/>
  <c r="Q45" i="3" s="1"/>
  <c r="Q53" i="3" a="1"/>
  <c r="Q53" i="3" s="1"/>
  <c r="Q61" i="3" a="1"/>
  <c r="Q61" i="3" s="1"/>
  <c r="Q69" i="3" a="1"/>
  <c r="Q69" i="3" s="1"/>
  <c r="Q77" i="3" a="1"/>
  <c r="Q77" i="3" s="1"/>
  <c r="Q85" i="3" a="1"/>
  <c r="Q85" i="3" s="1"/>
  <c r="Q93" i="3" a="1"/>
  <c r="Q93" i="3" s="1"/>
  <c r="Q101" i="3" a="1"/>
  <c r="Q101" i="3" s="1"/>
  <c r="Q109" i="3" a="1"/>
  <c r="Q109" i="3" s="1"/>
  <c r="Q117" i="3" a="1"/>
  <c r="Q117" i="3" s="1"/>
  <c r="Q125" i="3" a="1"/>
  <c r="Q125" i="3" s="1"/>
  <c r="Q133" i="3" a="1"/>
  <c r="Q133" i="3" s="1"/>
  <c r="Q141" i="3" a="1"/>
  <c r="Q141" i="3" s="1"/>
  <c r="Q149" i="3" a="1"/>
  <c r="Q149" i="3" s="1"/>
  <c r="Q157" i="3" a="1"/>
  <c r="Q157" i="3" s="1"/>
  <c r="Q165" i="3" a="1"/>
  <c r="Q165" i="3" s="1"/>
  <c r="Q173" i="3" a="1"/>
  <c r="Q173" i="3" s="1"/>
  <c r="Q181" i="3" a="1"/>
  <c r="Q181" i="3" s="1"/>
  <c r="Q189" i="3" a="1"/>
  <c r="Q189" i="3" s="1"/>
  <c r="R18" i="3" a="1"/>
  <c r="R18" i="3" s="1"/>
  <c r="R26" i="3" a="1"/>
  <c r="R26" i="3" s="1"/>
  <c r="R34" i="3" a="1"/>
  <c r="R34" i="3" s="1"/>
  <c r="R42" i="3" a="1"/>
  <c r="R42" i="3" s="1"/>
  <c r="R50" i="3" a="1"/>
  <c r="R50" i="3" s="1"/>
  <c r="R58" i="3" a="1"/>
  <c r="R58" i="3" s="1"/>
  <c r="R66" i="3" a="1"/>
  <c r="R66" i="3" s="1"/>
  <c r="R74" i="3" a="1"/>
  <c r="R74" i="3" s="1"/>
  <c r="R82" i="3" a="1"/>
  <c r="R82" i="3" s="1"/>
  <c r="R90" i="3" a="1"/>
  <c r="R90" i="3" s="1"/>
  <c r="R98" i="3" a="1"/>
  <c r="R98" i="3" s="1"/>
  <c r="R106" i="3" a="1"/>
  <c r="R106" i="3" s="1"/>
  <c r="R114" i="3" a="1"/>
  <c r="R114" i="3" s="1"/>
  <c r="R122" i="3" a="1"/>
  <c r="R122" i="3" s="1"/>
  <c r="R130" i="3" a="1"/>
  <c r="R130" i="3" s="1"/>
  <c r="R138" i="3" a="1"/>
  <c r="R138" i="3" s="1"/>
  <c r="R146" i="3" a="1"/>
  <c r="R146" i="3" s="1"/>
  <c r="R154" i="3" a="1"/>
  <c r="R154" i="3" s="1"/>
  <c r="R162" i="3" a="1"/>
  <c r="R162" i="3" s="1"/>
  <c r="R170" i="3" a="1"/>
  <c r="R170" i="3" s="1"/>
  <c r="R178" i="3" a="1"/>
  <c r="R178" i="3" s="1"/>
  <c r="R186" i="3" a="1"/>
  <c r="R186" i="3" s="1"/>
  <c r="R194" i="3" a="1"/>
  <c r="R194" i="3" s="1"/>
  <c r="R202" i="3" a="1"/>
  <c r="R202" i="3" s="1"/>
  <c r="R210" i="3" a="1"/>
  <c r="R210" i="3" s="1"/>
  <c r="R218" i="3" a="1"/>
  <c r="R218" i="3" s="1"/>
  <c r="R226" i="3" a="1"/>
  <c r="R226" i="3" s="1"/>
  <c r="R234" i="3" a="1"/>
  <c r="R234" i="3" s="1"/>
  <c r="R242" i="3" a="1"/>
  <c r="R242" i="3" s="1"/>
  <c r="R250" i="3" a="1"/>
  <c r="R250" i="3" s="1"/>
  <c r="R258" i="3" a="1"/>
  <c r="R258" i="3" s="1"/>
  <c r="R266" i="3" a="1"/>
  <c r="R266" i="3" s="1"/>
  <c r="R274" i="3" a="1"/>
  <c r="R274" i="3" s="1"/>
  <c r="R282" i="3" a="1"/>
  <c r="R282" i="3" s="1"/>
  <c r="R290" i="3" a="1"/>
  <c r="R290" i="3" s="1"/>
  <c r="R298" i="3" a="1"/>
  <c r="R298" i="3" s="1"/>
  <c r="R306" i="3" a="1"/>
  <c r="R306" i="3" s="1"/>
  <c r="R314" i="3" a="1"/>
  <c r="R314" i="3" s="1"/>
  <c r="R322" i="3" a="1"/>
  <c r="R322" i="3" s="1"/>
  <c r="R330" i="3" a="1"/>
  <c r="R330" i="3" s="1"/>
  <c r="R338" i="3" a="1"/>
  <c r="R338" i="3" s="1"/>
  <c r="R346" i="3" a="1"/>
  <c r="R346" i="3" s="1"/>
  <c r="R354" i="3" a="1"/>
  <c r="R354" i="3" s="1"/>
  <c r="R362" i="3" a="1"/>
  <c r="R362" i="3" s="1"/>
  <c r="R370" i="3" a="1"/>
  <c r="R370" i="3" s="1"/>
  <c r="R378" i="3" a="1"/>
  <c r="R378" i="3" s="1"/>
  <c r="R386" i="3" a="1"/>
  <c r="R386" i="3" s="1"/>
  <c r="R394" i="3" a="1"/>
  <c r="R394" i="3" s="1"/>
  <c r="R402" i="3" a="1"/>
  <c r="R402" i="3" s="1"/>
  <c r="R410" i="3" a="1"/>
  <c r="R410" i="3" s="1"/>
  <c r="R418" i="3" a="1"/>
  <c r="R418" i="3" s="1"/>
  <c r="R426" i="3" a="1"/>
  <c r="R426" i="3" s="1"/>
  <c r="R434" i="3" a="1"/>
  <c r="R434" i="3" s="1"/>
  <c r="R442" i="3" a="1"/>
  <c r="R442" i="3" s="1"/>
  <c r="R450" i="3" a="1"/>
  <c r="R450" i="3" s="1"/>
  <c r="R458" i="3" a="1"/>
  <c r="R458" i="3" s="1"/>
  <c r="R466" i="3" a="1"/>
  <c r="R466" i="3" s="1"/>
  <c r="R474" i="3" a="1"/>
  <c r="R474" i="3" s="1"/>
  <c r="R482" i="3" a="1"/>
  <c r="R482" i="3" s="1"/>
  <c r="R490" i="3" a="1"/>
  <c r="R490" i="3" s="1"/>
  <c r="R498" i="3" a="1"/>
  <c r="R498" i="3" s="1"/>
  <c r="R506" i="3" a="1"/>
  <c r="R506" i="3" s="1"/>
  <c r="R514" i="3" a="1"/>
  <c r="R514" i="3" s="1"/>
  <c r="Q22" i="3" a="1"/>
  <c r="Q22" i="3" s="1"/>
  <c r="Q30" i="3" a="1"/>
  <c r="Q30" i="3" s="1"/>
  <c r="Q38" i="3" a="1"/>
  <c r="Q38" i="3" s="1"/>
  <c r="Q46" i="3" a="1"/>
  <c r="Q46" i="3" s="1"/>
  <c r="Q54" i="3" a="1"/>
  <c r="Q54" i="3" s="1"/>
  <c r="Q62" i="3" a="1"/>
  <c r="Q62" i="3" s="1"/>
  <c r="Q70" i="3" a="1"/>
  <c r="Q70" i="3" s="1"/>
  <c r="Q78" i="3" a="1"/>
  <c r="Q78" i="3" s="1"/>
  <c r="Q86" i="3" a="1"/>
  <c r="Q86" i="3" s="1"/>
  <c r="Q94" i="3" a="1"/>
  <c r="Q94" i="3" s="1"/>
  <c r="Q102" i="3" a="1"/>
  <c r="Q102" i="3" s="1"/>
  <c r="Q110" i="3" a="1"/>
  <c r="Q110" i="3" s="1"/>
  <c r="Q118" i="3" a="1"/>
  <c r="Q118" i="3" s="1"/>
  <c r="Q126" i="3" a="1"/>
  <c r="Q126" i="3" s="1"/>
  <c r="Q134" i="3" a="1"/>
  <c r="Q134" i="3" s="1"/>
  <c r="Q142" i="3" a="1"/>
  <c r="Q142" i="3" s="1"/>
  <c r="Q150" i="3" a="1"/>
  <c r="Q150" i="3" s="1"/>
  <c r="Q158" i="3" a="1"/>
  <c r="Q158" i="3" s="1"/>
  <c r="Q166" i="3" a="1"/>
  <c r="Q166" i="3" s="1"/>
  <c r="Q174" i="3" a="1"/>
  <c r="Q174" i="3" s="1"/>
  <c r="Q182" i="3" a="1"/>
  <c r="Q182" i="3" s="1"/>
  <c r="R19" i="3" a="1"/>
  <c r="R19" i="3" s="1"/>
  <c r="R27" i="3" a="1"/>
  <c r="R27" i="3" s="1"/>
  <c r="R35" i="3" a="1"/>
  <c r="R35" i="3" s="1"/>
  <c r="R43" i="3" a="1"/>
  <c r="R43" i="3" s="1"/>
  <c r="R51" i="3" a="1"/>
  <c r="R51" i="3" s="1"/>
  <c r="R59" i="3" a="1"/>
  <c r="R59" i="3" s="1"/>
  <c r="R67" i="3" a="1"/>
  <c r="R67" i="3" s="1"/>
  <c r="R75" i="3" a="1"/>
  <c r="R75" i="3" s="1"/>
  <c r="R83" i="3" a="1"/>
  <c r="R83" i="3" s="1"/>
  <c r="R91" i="3" a="1"/>
  <c r="R91" i="3" s="1"/>
  <c r="R99" i="3" a="1"/>
  <c r="R99" i="3" s="1"/>
  <c r="R107" i="3" a="1"/>
  <c r="R107" i="3" s="1"/>
  <c r="R115" i="3" a="1"/>
  <c r="R115" i="3" s="1"/>
  <c r="R123" i="3" a="1"/>
  <c r="R123" i="3" s="1"/>
  <c r="R131" i="3" a="1"/>
  <c r="R131" i="3" s="1"/>
  <c r="R139" i="3" a="1"/>
  <c r="R139" i="3" s="1"/>
  <c r="R147" i="3" a="1"/>
  <c r="R147" i="3" s="1"/>
  <c r="R155" i="3" a="1"/>
  <c r="R155" i="3" s="1"/>
  <c r="R163" i="3" a="1"/>
  <c r="R163" i="3" s="1"/>
  <c r="R171" i="3" a="1"/>
  <c r="R171" i="3" s="1"/>
  <c r="R179" i="3" a="1"/>
  <c r="R179" i="3" s="1"/>
  <c r="R187" i="3" a="1"/>
  <c r="R187" i="3" s="1"/>
  <c r="R195" i="3" a="1"/>
  <c r="R195" i="3" s="1"/>
  <c r="R203" i="3" a="1"/>
  <c r="R203" i="3" s="1"/>
  <c r="R211" i="3" a="1"/>
  <c r="R211" i="3" s="1"/>
  <c r="R219" i="3" a="1"/>
  <c r="R219" i="3" s="1"/>
  <c r="R227" i="3" a="1"/>
  <c r="R227" i="3" s="1"/>
  <c r="R235" i="3" a="1"/>
  <c r="R235" i="3" s="1"/>
  <c r="R243" i="3" a="1"/>
  <c r="R243" i="3" s="1"/>
  <c r="R251" i="3" a="1"/>
  <c r="R251" i="3" s="1"/>
  <c r="R259" i="3" a="1"/>
  <c r="R259" i="3" s="1"/>
  <c r="R267" i="3" a="1"/>
  <c r="R267" i="3" s="1"/>
  <c r="R275" i="3" a="1"/>
  <c r="R275" i="3" s="1"/>
  <c r="R283" i="3" a="1"/>
  <c r="R283" i="3" s="1"/>
  <c r="R291" i="3" a="1"/>
  <c r="R291" i="3" s="1"/>
  <c r="R299" i="3" a="1"/>
  <c r="R299" i="3" s="1"/>
  <c r="R307" i="3" a="1"/>
  <c r="R307" i="3" s="1"/>
  <c r="R315" i="3" a="1"/>
  <c r="R315" i="3" s="1"/>
  <c r="R323" i="3" a="1"/>
  <c r="R323" i="3" s="1"/>
  <c r="R331" i="3" a="1"/>
  <c r="R331" i="3" s="1"/>
  <c r="R339" i="3" a="1"/>
  <c r="R339" i="3" s="1"/>
  <c r="R347" i="3" a="1"/>
  <c r="R347" i="3" s="1"/>
  <c r="R355" i="3" a="1"/>
  <c r="R355" i="3" s="1"/>
  <c r="R363" i="3" a="1"/>
  <c r="R363" i="3" s="1"/>
  <c r="R371" i="3" a="1"/>
  <c r="R371" i="3" s="1"/>
  <c r="R379" i="3" a="1"/>
  <c r="R379" i="3" s="1"/>
  <c r="R387" i="3" a="1"/>
  <c r="R387" i="3" s="1"/>
  <c r="R395" i="3" a="1"/>
  <c r="R395" i="3" s="1"/>
  <c r="R403" i="3" a="1"/>
  <c r="R403" i="3" s="1"/>
  <c r="R411" i="3" a="1"/>
  <c r="R411" i="3" s="1"/>
  <c r="R419" i="3" a="1"/>
  <c r="R419" i="3" s="1"/>
  <c r="R427" i="3" a="1"/>
  <c r="R427" i="3" s="1"/>
  <c r="R435" i="3" a="1"/>
  <c r="R435" i="3" s="1"/>
  <c r="R443" i="3" a="1"/>
  <c r="R443" i="3" s="1"/>
  <c r="R451" i="3" a="1"/>
  <c r="R451" i="3" s="1"/>
  <c r="R459" i="3" a="1"/>
  <c r="R459" i="3" s="1"/>
  <c r="R467" i="3" a="1"/>
  <c r="R467" i="3" s="1"/>
  <c r="R475" i="3" a="1"/>
  <c r="R475" i="3" s="1"/>
  <c r="R483" i="3" a="1"/>
  <c r="R483" i="3" s="1"/>
  <c r="R491" i="3" a="1"/>
  <c r="R491" i="3" s="1"/>
  <c r="R499" i="3" a="1"/>
  <c r="R499" i="3" s="1"/>
  <c r="R507" i="3" a="1"/>
  <c r="R507" i="3" s="1"/>
  <c r="R515" i="3" a="1"/>
  <c r="R515" i="3" s="1"/>
  <c r="Q23" i="3" a="1"/>
  <c r="Q23" i="3" s="1"/>
  <c r="Q31" i="3" a="1"/>
  <c r="Q31" i="3" s="1"/>
  <c r="Q39" i="3" a="1"/>
  <c r="Q39" i="3" s="1"/>
  <c r="Q47" i="3" a="1"/>
  <c r="Q47" i="3" s="1"/>
  <c r="Q55" i="3" a="1"/>
  <c r="Q55" i="3" s="1"/>
  <c r="Q63" i="3" a="1"/>
  <c r="Q63" i="3" s="1"/>
  <c r="Q71" i="3" a="1"/>
  <c r="Q71" i="3" s="1"/>
  <c r="Q79" i="3" a="1"/>
  <c r="Q79" i="3" s="1"/>
  <c r="Q87" i="3" a="1"/>
  <c r="Q87" i="3" s="1"/>
  <c r="Q95" i="3" a="1"/>
  <c r="Q95" i="3" s="1"/>
  <c r="Q103" i="3" a="1"/>
  <c r="Q103" i="3" s="1"/>
  <c r="Q111" i="3" a="1"/>
  <c r="Q111" i="3" s="1"/>
  <c r="Q119" i="3" a="1"/>
  <c r="Q119" i="3" s="1"/>
  <c r="Q127" i="3" a="1"/>
  <c r="Q127" i="3" s="1"/>
  <c r="Q135" i="3" a="1"/>
  <c r="Q135" i="3" s="1"/>
  <c r="Q143" i="3" a="1"/>
  <c r="Q143" i="3" s="1"/>
  <c r="Q151" i="3" a="1"/>
  <c r="Q151" i="3" s="1"/>
  <c r="Q159" i="3" a="1"/>
  <c r="Q159" i="3" s="1"/>
  <c r="Q167" i="3" a="1"/>
  <c r="Q167" i="3" s="1"/>
  <c r="Q175" i="3" a="1"/>
  <c r="Q175" i="3" s="1"/>
  <c r="Q183" i="3" a="1"/>
  <c r="Q183" i="3" s="1"/>
  <c r="R20" i="3" a="1"/>
  <c r="R20" i="3" s="1"/>
  <c r="R28" i="3" a="1"/>
  <c r="R28" i="3" s="1"/>
  <c r="R36" i="3" a="1"/>
  <c r="R36" i="3" s="1"/>
  <c r="R44" i="3" a="1"/>
  <c r="R44" i="3" s="1"/>
  <c r="R52" i="3" a="1"/>
  <c r="R52" i="3" s="1"/>
  <c r="R60" i="3" a="1"/>
  <c r="R60" i="3" s="1"/>
  <c r="R68" i="3" a="1"/>
  <c r="R68" i="3" s="1"/>
  <c r="R76" i="3" a="1"/>
  <c r="R76" i="3" s="1"/>
  <c r="R84" i="3" a="1"/>
  <c r="R84" i="3" s="1"/>
  <c r="R92" i="3" a="1"/>
  <c r="R92" i="3" s="1"/>
  <c r="R100" i="3" a="1"/>
  <c r="R100" i="3" s="1"/>
  <c r="R108" i="3" a="1"/>
  <c r="R108" i="3" s="1"/>
  <c r="R116" i="3" a="1"/>
  <c r="R116" i="3" s="1"/>
  <c r="R124" i="3" a="1"/>
  <c r="R124" i="3" s="1"/>
  <c r="R132" i="3" a="1"/>
  <c r="R132" i="3" s="1"/>
  <c r="R140" i="3" a="1"/>
  <c r="R140" i="3" s="1"/>
  <c r="R148" i="3" a="1"/>
  <c r="R148" i="3" s="1"/>
  <c r="R156" i="3" a="1"/>
  <c r="R156" i="3" s="1"/>
  <c r="R164" i="3" a="1"/>
  <c r="R164" i="3" s="1"/>
  <c r="R172" i="3" a="1"/>
  <c r="R172" i="3" s="1"/>
  <c r="R180" i="3" a="1"/>
  <c r="R180" i="3" s="1"/>
  <c r="R188" i="3" a="1"/>
  <c r="R188" i="3" s="1"/>
  <c r="R196" i="3" a="1"/>
  <c r="R196" i="3" s="1"/>
  <c r="R204" i="3" a="1"/>
  <c r="R204" i="3" s="1"/>
  <c r="R212" i="3" a="1"/>
  <c r="R212" i="3" s="1"/>
  <c r="R220" i="3" a="1"/>
  <c r="R220" i="3" s="1"/>
  <c r="R228" i="3" a="1"/>
  <c r="R228" i="3" s="1"/>
  <c r="R236" i="3" a="1"/>
  <c r="R236" i="3" s="1"/>
  <c r="R244" i="3" a="1"/>
  <c r="R244" i="3" s="1"/>
  <c r="R252" i="3" a="1"/>
  <c r="R252" i="3" s="1"/>
  <c r="R260" i="3" a="1"/>
  <c r="R260" i="3" s="1"/>
  <c r="R268" i="3" a="1"/>
  <c r="R268" i="3" s="1"/>
  <c r="R276" i="3" a="1"/>
  <c r="R276" i="3" s="1"/>
  <c r="R284" i="3" a="1"/>
  <c r="R284" i="3" s="1"/>
  <c r="R292" i="3" a="1"/>
  <c r="R292" i="3" s="1"/>
  <c r="R300" i="3" a="1"/>
  <c r="R300" i="3" s="1"/>
  <c r="R308" i="3" a="1"/>
  <c r="R308" i="3" s="1"/>
  <c r="R316" i="3" a="1"/>
  <c r="R316" i="3" s="1"/>
  <c r="R324" i="3" a="1"/>
  <c r="R324" i="3" s="1"/>
  <c r="R332" i="3" a="1"/>
  <c r="R332" i="3" s="1"/>
  <c r="R340" i="3" a="1"/>
  <c r="R340" i="3" s="1"/>
  <c r="R348" i="3" a="1"/>
  <c r="R348" i="3" s="1"/>
  <c r="R356" i="3" a="1"/>
  <c r="R356" i="3" s="1"/>
  <c r="R364" i="3" a="1"/>
  <c r="R364" i="3" s="1"/>
  <c r="R372" i="3" a="1"/>
  <c r="R372" i="3" s="1"/>
  <c r="R380" i="3" a="1"/>
  <c r="R380" i="3" s="1"/>
  <c r="R388" i="3" a="1"/>
  <c r="R388" i="3" s="1"/>
  <c r="R396" i="3" a="1"/>
  <c r="R396" i="3" s="1"/>
  <c r="R21" i="3" a="1"/>
  <c r="R21" i="3" s="1"/>
  <c r="R22" i="3" a="1"/>
  <c r="R22" i="3" s="1"/>
  <c r="R30" i="3" a="1"/>
  <c r="R30" i="3" s="1"/>
  <c r="R38" i="3" a="1"/>
  <c r="R38" i="3" s="1"/>
  <c r="R46" i="3" a="1"/>
  <c r="R46" i="3" s="1"/>
  <c r="R54" i="3" a="1"/>
  <c r="R54" i="3" s="1"/>
  <c r="R62" i="3" a="1"/>
  <c r="R62" i="3" s="1"/>
  <c r="R70" i="3" a="1"/>
  <c r="R70" i="3" s="1"/>
  <c r="R78" i="3" a="1"/>
  <c r="R78" i="3" s="1"/>
  <c r="R86" i="3" a="1"/>
  <c r="R86" i="3" s="1"/>
  <c r="R94" i="3" a="1"/>
  <c r="R94" i="3" s="1"/>
  <c r="R102" i="3" a="1"/>
  <c r="R102" i="3" s="1"/>
  <c r="R110" i="3" a="1"/>
  <c r="R110" i="3" s="1"/>
  <c r="R118" i="3" a="1"/>
  <c r="R118" i="3" s="1"/>
  <c r="R126" i="3" a="1"/>
  <c r="R126" i="3" s="1"/>
  <c r="R134" i="3" a="1"/>
  <c r="R134" i="3" s="1"/>
  <c r="R142" i="3" a="1"/>
  <c r="R142" i="3" s="1"/>
  <c r="R150" i="3" a="1"/>
  <c r="R150" i="3" s="1"/>
  <c r="R158" i="3" a="1"/>
  <c r="R158" i="3" s="1"/>
  <c r="R166" i="3" a="1"/>
  <c r="R166" i="3" s="1"/>
  <c r="R174" i="3" a="1"/>
  <c r="R174" i="3" s="1"/>
  <c r="R182" i="3" a="1"/>
  <c r="R182" i="3" s="1"/>
  <c r="R190" i="3" a="1"/>
  <c r="R190" i="3" s="1"/>
  <c r="R198" i="3" a="1"/>
  <c r="R198" i="3" s="1"/>
  <c r="R206" i="3" a="1"/>
  <c r="R206" i="3" s="1"/>
  <c r="R214" i="3" a="1"/>
  <c r="R214" i="3" s="1"/>
  <c r="R222" i="3" a="1"/>
  <c r="R222" i="3" s="1"/>
  <c r="R230" i="3" a="1"/>
  <c r="R230" i="3" s="1"/>
  <c r="R238" i="3" a="1"/>
  <c r="R238" i="3" s="1"/>
  <c r="R246" i="3" a="1"/>
  <c r="R246" i="3" s="1"/>
  <c r="R254" i="3" a="1"/>
  <c r="R254" i="3" s="1"/>
  <c r="R262" i="3" a="1"/>
  <c r="R262" i="3" s="1"/>
  <c r="R270" i="3" a="1"/>
  <c r="R270" i="3" s="1"/>
  <c r="R278" i="3" a="1"/>
  <c r="R278" i="3" s="1"/>
  <c r="R286" i="3" a="1"/>
  <c r="R286" i="3" s="1"/>
  <c r="R294" i="3" a="1"/>
  <c r="R294" i="3" s="1"/>
  <c r="R302" i="3" a="1"/>
  <c r="R302" i="3" s="1"/>
  <c r="R310" i="3" a="1"/>
  <c r="R310" i="3" s="1"/>
  <c r="R318" i="3" a="1"/>
  <c r="R318" i="3" s="1"/>
  <c r="R326" i="3" a="1"/>
  <c r="R326" i="3" s="1"/>
  <c r="R334" i="3" a="1"/>
  <c r="R334" i="3" s="1"/>
  <c r="R342" i="3" a="1"/>
  <c r="R342" i="3" s="1"/>
  <c r="R350" i="3" a="1"/>
  <c r="R350" i="3" s="1"/>
  <c r="R358" i="3" a="1"/>
  <c r="R358" i="3" s="1"/>
  <c r="R366" i="3" a="1"/>
  <c r="R366" i="3" s="1"/>
  <c r="R374" i="3" a="1"/>
  <c r="R374" i="3" s="1"/>
  <c r="R382" i="3" a="1"/>
  <c r="R382" i="3" s="1"/>
  <c r="R390" i="3" a="1"/>
  <c r="R390" i="3" s="1"/>
  <c r="R398" i="3" a="1"/>
  <c r="R398" i="3" s="1"/>
  <c r="R406" i="3" a="1"/>
  <c r="R406" i="3" s="1"/>
  <c r="R414" i="3" a="1"/>
  <c r="R414" i="3" s="1"/>
  <c r="R422" i="3" a="1"/>
  <c r="R422" i="3" s="1"/>
  <c r="R430" i="3" a="1"/>
  <c r="R430" i="3" s="1"/>
  <c r="R438" i="3" a="1"/>
  <c r="R438" i="3" s="1"/>
  <c r="R446" i="3" a="1"/>
  <c r="R446" i="3" s="1"/>
  <c r="R454" i="3" a="1"/>
  <c r="R454" i="3" s="1"/>
  <c r="R462" i="3" a="1"/>
  <c r="R462" i="3" s="1"/>
  <c r="R470" i="3" a="1"/>
  <c r="R470" i="3" s="1"/>
  <c r="R478" i="3" a="1"/>
  <c r="R478" i="3" s="1"/>
  <c r="R486" i="3" a="1"/>
  <c r="R486" i="3" s="1"/>
  <c r="R494" i="3" a="1"/>
  <c r="R494" i="3" s="1"/>
  <c r="R502" i="3" a="1"/>
  <c r="R502" i="3" s="1"/>
  <c r="R510" i="3" a="1"/>
  <c r="R510" i="3" s="1"/>
  <c r="Q18" i="3" a="1"/>
  <c r="Q18" i="3" s="1"/>
  <c r="Q26" i="3" a="1"/>
  <c r="Q26" i="3" s="1"/>
  <c r="Q34" i="3" a="1"/>
  <c r="Q34" i="3" s="1"/>
  <c r="Q42" i="3" a="1"/>
  <c r="Q42" i="3" s="1"/>
  <c r="Q50" i="3" a="1"/>
  <c r="Q50" i="3" s="1"/>
  <c r="Q58" i="3" a="1"/>
  <c r="Q58" i="3" s="1"/>
  <c r="Q66" i="3" a="1"/>
  <c r="Q66" i="3" s="1"/>
  <c r="Q74" i="3" a="1"/>
  <c r="Q74" i="3" s="1"/>
  <c r="Q82" i="3" a="1"/>
  <c r="Q82" i="3" s="1"/>
  <c r="Q90" i="3" a="1"/>
  <c r="Q90" i="3" s="1"/>
  <c r="Q98" i="3" a="1"/>
  <c r="Q98" i="3" s="1"/>
  <c r="Q106" i="3" a="1"/>
  <c r="Q106" i="3" s="1"/>
  <c r="Q114" i="3" a="1"/>
  <c r="Q114" i="3" s="1"/>
  <c r="Q122" i="3" a="1"/>
  <c r="Q122" i="3" s="1"/>
  <c r="Q130" i="3" a="1"/>
  <c r="Q130" i="3" s="1"/>
  <c r="Q138" i="3" a="1"/>
  <c r="Q138" i="3" s="1"/>
  <c r="Q146" i="3" a="1"/>
  <c r="Q146" i="3" s="1"/>
  <c r="Q154" i="3" a="1"/>
  <c r="Q154" i="3" s="1"/>
  <c r="Q162" i="3" a="1"/>
  <c r="Q162" i="3" s="1"/>
  <c r="Q170" i="3" a="1"/>
  <c r="Q170" i="3" s="1"/>
  <c r="Q178" i="3" a="1"/>
  <c r="Q178" i="3" s="1"/>
  <c r="Q186" i="3" a="1"/>
  <c r="Q186" i="3" s="1"/>
  <c r="R23" i="3" a="1"/>
  <c r="R23" i="3" s="1"/>
  <c r="R31" i="3" a="1"/>
  <c r="R31" i="3" s="1"/>
  <c r="R39" i="3" a="1"/>
  <c r="R39" i="3" s="1"/>
  <c r="R47" i="3" a="1"/>
  <c r="R47" i="3" s="1"/>
  <c r="R55" i="3" a="1"/>
  <c r="R55" i="3" s="1"/>
  <c r="R63" i="3" a="1"/>
  <c r="R63" i="3" s="1"/>
  <c r="R71" i="3" a="1"/>
  <c r="R71" i="3" s="1"/>
  <c r="R79" i="3" a="1"/>
  <c r="R79" i="3" s="1"/>
  <c r="R87" i="3" a="1"/>
  <c r="R87" i="3" s="1"/>
  <c r="R95" i="3" a="1"/>
  <c r="R95" i="3" s="1"/>
  <c r="R103" i="3" a="1"/>
  <c r="R103" i="3" s="1"/>
  <c r="R111" i="3" a="1"/>
  <c r="R111" i="3" s="1"/>
  <c r="R119" i="3" a="1"/>
  <c r="R119" i="3" s="1"/>
  <c r="R127" i="3" a="1"/>
  <c r="R127" i="3" s="1"/>
  <c r="R135" i="3" a="1"/>
  <c r="R135" i="3" s="1"/>
  <c r="R143" i="3" a="1"/>
  <c r="R143" i="3" s="1"/>
  <c r="R151" i="3" a="1"/>
  <c r="R151" i="3" s="1"/>
  <c r="R159" i="3" a="1"/>
  <c r="R159" i="3" s="1"/>
  <c r="R167" i="3" a="1"/>
  <c r="R167" i="3" s="1"/>
  <c r="R175" i="3" a="1"/>
  <c r="R175" i="3" s="1"/>
  <c r="R183" i="3" a="1"/>
  <c r="R183" i="3" s="1"/>
  <c r="R191" i="3" a="1"/>
  <c r="R191" i="3" s="1"/>
  <c r="R199" i="3" a="1"/>
  <c r="R199" i="3" s="1"/>
  <c r="R207" i="3" a="1"/>
  <c r="R207" i="3" s="1"/>
  <c r="R215" i="3" a="1"/>
  <c r="R215" i="3" s="1"/>
  <c r="R223" i="3" a="1"/>
  <c r="R223" i="3" s="1"/>
  <c r="R231" i="3" a="1"/>
  <c r="R231" i="3" s="1"/>
  <c r="R239" i="3" a="1"/>
  <c r="R239" i="3" s="1"/>
  <c r="R247" i="3" a="1"/>
  <c r="R247" i="3" s="1"/>
  <c r="R255" i="3" a="1"/>
  <c r="R255" i="3" s="1"/>
  <c r="R263" i="3" a="1"/>
  <c r="R263" i="3" s="1"/>
  <c r="R271" i="3" a="1"/>
  <c r="R271" i="3" s="1"/>
  <c r="R279" i="3" a="1"/>
  <c r="R279" i="3" s="1"/>
  <c r="R287" i="3" a="1"/>
  <c r="R287" i="3" s="1"/>
  <c r="R295" i="3" a="1"/>
  <c r="R295" i="3" s="1"/>
  <c r="R303" i="3" a="1"/>
  <c r="R303" i="3" s="1"/>
  <c r="R311" i="3" a="1"/>
  <c r="R311" i="3" s="1"/>
  <c r="R319" i="3" a="1"/>
  <c r="R319" i="3" s="1"/>
  <c r="R327" i="3" a="1"/>
  <c r="R327" i="3" s="1"/>
  <c r="R335" i="3" a="1"/>
  <c r="R335" i="3" s="1"/>
  <c r="R343" i="3" a="1"/>
  <c r="R343" i="3" s="1"/>
  <c r="R351" i="3" a="1"/>
  <c r="R351" i="3" s="1"/>
  <c r="R359" i="3" a="1"/>
  <c r="R359" i="3" s="1"/>
  <c r="R367" i="3" a="1"/>
  <c r="R367" i="3" s="1"/>
  <c r="R375" i="3" a="1"/>
  <c r="R375" i="3" s="1"/>
  <c r="R383" i="3" a="1"/>
  <c r="R383" i="3" s="1"/>
  <c r="R391" i="3" a="1"/>
  <c r="R391" i="3" s="1"/>
  <c r="R399" i="3" a="1"/>
  <c r="R399" i="3" s="1"/>
  <c r="R407" i="3" a="1"/>
  <c r="R407" i="3" s="1"/>
  <c r="R415" i="3" a="1"/>
  <c r="R415" i="3" s="1"/>
  <c r="R423" i="3" a="1"/>
  <c r="R423" i="3" s="1"/>
  <c r="R431" i="3" a="1"/>
  <c r="R431" i="3" s="1"/>
  <c r="R439" i="3" a="1"/>
  <c r="R439" i="3" s="1"/>
  <c r="R447" i="3" a="1"/>
  <c r="R447" i="3" s="1"/>
  <c r="R455" i="3" a="1"/>
  <c r="R455" i="3" s="1"/>
  <c r="R463" i="3" a="1"/>
  <c r="R463" i="3" s="1"/>
  <c r="R471" i="3" a="1"/>
  <c r="R471" i="3" s="1"/>
  <c r="R479" i="3" a="1"/>
  <c r="R479" i="3" s="1"/>
  <c r="R487" i="3" a="1"/>
  <c r="R487" i="3" s="1"/>
  <c r="R495" i="3" a="1"/>
  <c r="R495" i="3" s="1"/>
  <c r="R503" i="3" a="1"/>
  <c r="R503" i="3" s="1"/>
  <c r="R511" i="3" a="1"/>
  <c r="R511" i="3" s="1"/>
  <c r="Q19" i="3" a="1"/>
  <c r="Q19" i="3" s="1"/>
  <c r="Q27" i="3" a="1"/>
  <c r="Q27" i="3" s="1"/>
  <c r="Q35" i="3" a="1"/>
  <c r="Q35" i="3" s="1"/>
  <c r="Q43" i="3" a="1"/>
  <c r="Q43" i="3" s="1"/>
  <c r="Q51" i="3" a="1"/>
  <c r="Q51" i="3" s="1"/>
  <c r="Q59" i="3" a="1"/>
  <c r="Q59" i="3" s="1"/>
  <c r="Q67" i="3" a="1"/>
  <c r="Q67" i="3" s="1"/>
  <c r="Q75" i="3" a="1"/>
  <c r="Q75" i="3" s="1"/>
  <c r="Q83" i="3" a="1"/>
  <c r="Q83" i="3" s="1"/>
  <c r="Q91" i="3" a="1"/>
  <c r="Q91" i="3" s="1"/>
  <c r="Q99" i="3" a="1"/>
  <c r="Q99" i="3" s="1"/>
  <c r="Q107" i="3" a="1"/>
  <c r="Q107" i="3" s="1"/>
  <c r="Q115" i="3" a="1"/>
  <c r="Q115" i="3" s="1"/>
  <c r="Q123" i="3" a="1"/>
  <c r="Q123" i="3" s="1"/>
  <c r="Q131" i="3" a="1"/>
  <c r="Q131" i="3" s="1"/>
  <c r="Q139" i="3" a="1"/>
  <c r="Q139" i="3" s="1"/>
  <c r="Q147" i="3" a="1"/>
  <c r="Q147" i="3" s="1"/>
  <c r="Q155" i="3" a="1"/>
  <c r="Q155" i="3" s="1"/>
  <c r="Q163" i="3" a="1"/>
  <c r="Q163" i="3" s="1"/>
  <c r="Q171" i="3" a="1"/>
  <c r="Q171" i="3" s="1"/>
  <c r="Q179" i="3" a="1"/>
  <c r="Q179" i="3" s="1"/>
  <c r="Q187" i="3" a="1"/>
  <c r="Q187" i="3" s="1"/>
  <c r="Q195" i="3" a="1"/>
  <c r="Q195" i="3" s="1"/>
  <c r="R29" i="3" a="1"/>
  <c r="R29" i="3" s="1"/>
  <c r="R93" i="3" a="1"/>
  <c r="R93" i="3" s="1"/>
  <c r="R157" i="3" a="1"/>
  <c r="R157" i="3" s="1"/>
  <c r="R221" i="3" a="1"/>
  <c r="R221" i="3" s="1"/>
  <c r="R285" i="3" a="1"/>
  <c r="R285" i="3" s="1"/>
  <c r="R349" i="3" a="1"/>
  <c r="R349" i="3" s="1"/>
  <c r="R405" i="3" a="1"/>
  <c r="R405" i="3" s="1"/>
  <c r="R437" i="3" a="1"/>
  <c r="R437" i="3" s="1"/>
  <c r="R469" i="3" a="1"/>
  <c r="R469" i="3" s="1"/>
  <c r="R501" i="3" a="1"/>
  <c r="R501" i="3" s="1"/>
  <c r="Q33" i="3" a="1"/>
  <c r="Q33" i="3" s="1"/>
  <c r="Q65" i="3" a="1"/>
  <c r="Q65" i="3" s="1"/>
  <c r="Q97" i="3" a="1"/>
  <c r="Q97" i="3" s="1"/>
  <c r="Q129" i="3" a="1"/>
  <c r="Q129" i="3" s="1"/>
  <c r="Q161" i="3" a="1"/>
  <c r="Q161" i="3" s="1"/>
  <c r="Q191" i="3" a="1"/>
  <c r="Q191" i="3" s="1"/>
  <c r="Q200" i="3" a="1"/>
  <c r="Q200" i="3" s="1"/>
  <c r="Q208" i="3" a="1"/>
  <c r="Q208" i="3" s="1"/>
  <c r="Q216" i="3" a="1"/>
  <c r="Q216" i="3" s="1"/>
  <c r="Q224" i="3" a="1"/>
  <c r="Q224" i="3" s="1"/>
  <c r="Q232" i="3" a="1"/>
  <c r="Q232" i="3" s="1"/>
  <c r="Q240" i="3" a="1"/>
  <c r="Q240" i="3" s="1"/>
  <c r="Q248" i="3" a="1"/>
  <c r="Q248" i="3" s="1"/>
  <c r="Q256" i="3" a="1"/>
  <c r="Q256" i="3" s="1"/>
  <c r="Q264" i="3" a="1"/>
  <c r="Q264" i="3" s="1"/>
  <c r="Q272" i="3" a="1"/>
  <c r="Q272" i="3" s="1"/>
  <c r="Q280" i="3" a="1"/>
  <c r="Q280" i="3" s="1"/>
  <c r="Q288" i="3" a="1"/>
  <c r="Q288" i="3" s="1"/>
  <c r="Q296" i="3" a="1"/>
  <c r="Q296" i="3" s="1"/>
  <c r="Q304" i="3" a="1"/>
  <c r="Q304" i="3" s="1"/>
  <c r="Q312" i="3" a="1"/>
  <c r="Q312" i="3" s="1"/>
  <c r="Q320" i="3" a="1"/>
  <c r="Q320" i="3" s="1"/>
  <c r="Q328" i="3" a="1"/>
  <c r="Q328" i="3" s="1"/>
  <c r="Q336" i="3" a="1"/>
  <c r="Q336" i="3" s="1"/>
  <c r="Q344" i="3" a="1"/>
  <c r="Q344" i="3" s="1"/>
  <c r="Q352" i="3" a="1"/>
  <c r="Q352" i="3" s="1"/>
  <c r="Q360" i="3" a="1"/>
  <c r="Q360" i="3" s="1"/>
  <c r="Q368" i="3" a="1"/>
  <c r="Q368" i="3" s="1"/>
  <c r="Q376" i="3" a="1"/>
  <c r="Q376" i="3" s="1"/>
  <c r="Q384" i="3" a="1"/>
  <c r="Q384" i="3" s="1"/>
  <c r="Q392" i="3" a="1"/>
  <c r="Q392" i="3" s="1"/>
  <c r="Q400" i="3" a="1"/>
  <c r="Q400" i="3" s="1"/>
  <c r="Q408" i="3" a="1"/>
  <c r="Q408" i="3" s="1"/>
  <c r="Q416" i="3" a="1"/>
  <c r="Q416" i="3" s="1"/>
  <c r="Q424" i="3" a="1"/>
  <c r="Q424" i="3" s="1"/>
  <c r="Q432" i="3" a="1"/>
  <c r="Q432" i="3" s="1"/>
  <c r="Q440" i="3" a="1"/>
  <c r="Q440" i="3" s="1"/>
  <c r="Q448" i="3" a="1"/>
  <c r="Q448" i="3" s="1"/>
  <c r="Q456" i="3" a="1"/>
  <c r="Q456" i="3" s="1"/>
  <c r="Q464" i="3" a="1"/>
  <c r="Q464" i="3" s="1"/>
  <c r="Q472" i="3" a="1"/>
  <c r="Q472" i="3" s="1"/>
  <c r="Q480" i="3" a="1"/>
  <c r="Q480" i="3" s="1"/>
  <c r="Q488" i="3" a="1"/>
  <c r="Q488" i="3" s="1"/>
  <c r="Q496" i="3" a="1"/>
  <c r="Q496" i="3" s="1"/>
  <c r="Q504" i="3" a="1"/>
  <c r="Q504" i="3" s="1"/>
  <c r="Q512" i="3" a="1"/>
  <c r="Q512" i="3" s="1"/>
  <c r="P20" i="3" a="1"/>
  <c r="P20" i="3" s="1"/>
  <c r="P28" i="3" a="1"/>
  <c r="P28" i="3" s="1"/>
  <c r="P36" i="3" a="1"/>
  <c r="P36" i="3" s="1"/>
  <c r="P44" i="3" a="1"/>
  <c r="P44" i="3" s="1"/>
  <c r="P52" i="3" a="1"/>
  <c r="P52" i="3" s="1"/>
  <c r="P60" i="3" a="1"/>
  <c r="P60" i="3" s="1"/>
  <c r="P68" i="3" a="1"/>
  <c r="P68" i="3" s="1"/>
  <c r="P76" i="3" a="1"/>
  <c r="P76" i="3" s="1"/>
  <c r="P84" i="3" a="1"/>
  <c r="P84" i="3" s="1"/>
  <c r="P92" i="3" a="1"/>
  <c r="P92" i="3" s="1"/>
  <c r="P100" i="3" a="1"/>
  <c r="P100" i="3" s="1"/>
  <c r="P108" i="3" a="1"/>
  <c r="P108" i="3" s="1"/>
  <c r="P116" i="3" a="1"/>
  <c r="P116" i="3" s="1"/>
  <c r="P124" i="3" a="1"/>
  <c r="P124" i="3" s="1"/>
  <c r="P132" i="3" a="1"/>
  <c r="P132" i="3" s="1"/>
  <c r="P140" i="3" a="1"/>
  <c r="P140" i="3" s="1"/>
  <c r="P148" i="3" a="1"/>
  <c r="P148" i="3" s="1"/>
  <c r="P156" i="3" a="1"/>
  <c r="P156" i="3" s="1"/>
  <c r="P164" i="3" a="1"/>
  <c r="P164" i="3" s="1"/>
  <c r="P172" i="3" a="1"/>
  <c r="P172" i="3" s="1"/>
  <c r="P180" i="3" a="1"/>
  <c r="P180" i="3" s="1"/>
  <c r="P188" i="3" a="1"/>
  <c r="P188" i="3" s="1"/>
  <c r="P196" i="3" a="1"/>
  <c r="P196" i="3" s="1"/>
  <c r="P204" i="3" a="1"/>
  <c r="P204" i="3" s="1"/>
  <c r="P212" i="3" a="1"/>
  <c r="P212" i="3" s="1"/>
  <c r="P220" i="3" a="1"/>
  <c r="P220" i="3" s="1"/>
  <c r="P228" i="3" a="1"/>
  <c r="P228" i="3" s="1"/>
  <c r="P236" i="3" a="1"/>
  <c r="P236" i="3" s="1"/>
  <c r="P244" i="3" a="1"/>
  <c r="P244" i="3" s="1"/>
  <c r="P252" i="3" a="1"/>
  <c r="P252" i="3" s="1"/>
  <c r="P260" i="3" a="1"/>
  <c r="P260" i="3" s="1"/>
  <c r="R37" i="3" a="1"/>
  <c r="R37" i="3" s="1"/>
  <c r="R101" i="3" a="1"/>
  <c r="R101" i="3" s="1"/>
  <c r="R165" i="3" a="1"/>
  <c r="R165" i="3" s="1"/>
  <c r="R229" i="3" a="1"/>
  <c r="R229" i="3" s="1"/>
  <c r="R293" i="3" a="1"/>
  <c r="R293" i="3" s="1"/>
  <c r="R357" i="3" a="1"/>
  <c r="R357" i="3" s="1"/>
  <c r="R412" i="3" a="1"/>
  <c r="R412" i="3" s="1"/>
  <c r="R444" i="3" a="1"/>
  <c r="R444" i="3" s="1"/>
  <c r="R476" i="3" a="1"/>
  <c r="R476" i="3" s="1"/>
  <c r="R508" i="3" a="1"/>
  <c r="R508" i="3" s="1"/>
  <c r="Q40" i="3" a="1"/>
  <c r="Q40" i="3" s="1"/>
  <c r="Q72" i="3" a="1"/>
  <c r="Q72" i="3" s="1"/>
  <c r="Q104" i="3" a="1"/>
  <c r="Q104" i="3" s="1"/>
  <c r="Q136" i="3" a="1"/>
  <c r="Q136" i="3" s="1"/>
  <c r="Q168" i="3" a="1"/>
  <c r="Q168" i="3" s="1"/>
  <c r="Q192" i="3" a="1"/>
  <c r="Q192" i="3" s="1"/>
  <c r="Q201" i="3" a="1"/>
  <c r="Q201" i="3" s="1"/>
  <c r="Q209" i="3" a="1"/>
  <c r="Q209" i="3" s="1"/>
  <c r="Q217" i="3" a="1"/>
  <c r="Q217" i="3" s="1"/>
  <c r="Q225" i="3" a="1"/>
  <c r="Q225" i="3" s="1"/>
  <c r="Q233" i="3" a="1"/>
  <c r="Q233" i="3" s="1"/>
  <c r="Q241" i="3" a="1"/>
  <c r="Q241" i="3" s="1"/>
  <c r="Q249" i="3" a="1"/>
  <c r="Q249" i="3" s="1"/>
  <c r="Q257" i="3" a="1"/>
  <c r="Q257" i="3" s="1"/>
  <c r="Q265" i="3" a="1"/>
  <c r="Q265" i="3" s="1"/>
  <c r="Q273" i="3" a="1"/>
  <c r="Q273" i="3" s="1"/>
  <c r="Q281" i="3" a="1"/>
  <c r="Q281" i="3" s="1"/>
  <c r="Q289" i="3" a="1"/>
  <c r="Q289" i="3" s="1"/>
  <c r="Q297" i="3" a="1"/>
  <c r="Q297" i="3" s="1"/>
  <c r="Q305" i="3" a="1"/>
  <c r="Q305" i="3" s="1"/>
  <c r="Q313" i="3" a="1"/>
  <c r="Q313" i="3" s="1"/>
  <c r="Q321" i="3" a="1"/>
  <c r="Q321" i="3" s="1"/>
  <c r="Q329" i="3" a="1"/>
  <c r="Q329" i="3" s="1"/>
  <c r="Q337" i="3" a="1"/>
  <c r="Q337" i="3" s="1"/>
  <c r="Q345" i="3" a="1"/>
  <c r="Q345" i="3" s="1"/>
  <c r="Q353" i="3" a="1"/>
  <c r="Q353" i="3" s="1"/>
  <c r="Q361" i="3" a="1"/>
  <c r="Q361" i="3" s="1"/>
  <c r="Q369" i="3" a="1"/>
  <c r="Q369" i="3" s="1"/>
  <c r="Q377" i="3" a="1"/>
  <c r="Q377" i="3" s="1"/>
  <c r="Q385" i="3" a="1"/>
  <c r="Q385" i="3" s="1"/>
  <c r="Q393" i="3" a="1"/>
  <c r="Q393" i="3" s="1"/>
  <c r="Q401" i="3" a="1"/>
  <c r="Q401" i="3" s="1"/>
  <c r="Q409" i="3" a="1"/>
  <c r="Q409" i="3" s="1"/>
  <c r="Q417" i="3" a="1"/>
  <c r="Q417" i="3" s="1"/>
  <c r="Q425" i="3" a="1"/>
  <c r="Q425" i="3" s="1"/>
  <c r="Q433" i="3" a="1"/>
  <c r="Q433" i="3" s="1"/>
  <c r="Q441" i="3" a="1"/>
  <c r="Q441" i="3" s="1"/>
  <c r="Q449" i="3" a="1"/>
  <c r="Q449" i="3" s="1"/>
  <c r="Q457" i="3" a="1"/>
  <c r="Q457" i="3" s="1"/>
  <c r="Q465" i="3" a="1"/>
  <c r="Q465" i="3" s="1"/>
  <c r="Q473" i="3" a="1"/>
  <c r="Q473" i="3" s="1"/>
  <c r="Q481" i="3" a="1"/>
  <c r="Q481" i="3" s="1"/>
  <c r="Q489" i="3" a="1"/>
  <c r="Q489" i="3" s="1"/>
  <c r="Q497" i="3" a="1"/>
  <c r="Q497" i="3" s="1"/>
  <c r="Q505" i="3" a="1"/>
  <c r="Q505" i="3" s="1"/>
  <c r="Q513" i="3" a="1"/>
  <c r="Q513" i="3" s="1"/>
  <c r="P21" i="3" a="1"/>
  <c r="P21" i="3" s="1"/>
  <c r="P29" i="3" a="1"/>
  <c r="P29" i="3" s="1"/>
  <c r="P37" i="3" a="1"/>
  <c r="P37" i="3" s="1"/>
  <c r="P45" i="3" a="1"/>
  <c r="P45" i="3" s="1"/>
  <c r="P53" i="3" a="1"/>
  <c r="P53" i="3" s="1"/>
  <c r="P61" i="3" a="1"/>
  <c r="P61" i="3" s="1"/>
  <c r="P69" i="3" a="1"/>
  <c r="P69" i="3" s="1"/>
  <c r="P77" i="3" a="1"/>
  <c r="P77" i="3" s="1"/>
  <c r="P85" i="3" a="1"/>
  <c r="P85" i="3" s="1"/>
  <c r="P93" i="3" a="1"/>
  <c r="P93" i="3" s="1"/>
  <c r="P101" i="3" a="1"/>
  <c r="P101" i="3" s="1"/>
  <c r="P109" i="3" a="1"/>
  <c r="P109" i="3" s="1"/>
  <c r="P117" i="3" a="1"/>
  <c r="P117" i="3" s="1"/>
  <c r="P125" i="3" a="1"/>
  <c r="P125" i="3" s="1"/>
  <c r="P133" i="3" a="1"/>
  <c r="P133" i="3" s="1"/>
  <c r="P141" i="3" a="1"/>
  <c r="P141" i="3" s="1"/>
  <c r="P149" i="3" a="1"/>
  <c r="P149" i="3" s="1"/>
  <c r="P157" i="3" a="1"/>
  <c r="P157" i="3" s="1"/>
  <c r="P165" i="3" a="1"/>
  <c r="P165" i="3" s="1"/>
  <c r="P173" i="3" a="1"/>
  <c r="P173" i="3" s="1"/>
  <c r="P181" i="3" a="1"/>
  <c r="P181" i="3" s="1"/>
  <c r="P189" i="3" a="1"/>
  <c r="P189" i="3" s="1"/>
  <c r="P197" i="3" a="1"/>
  <c r="P197" i="3" s="1"/>
  <c r="P205" i="3" a="1"/>
  <c r="P205" i="3" s="1"/>
  <c r="P213" i="3" a="1"/>
  <c r="P213" i="3" s="1"/>
  <c r="P221" i="3" a="1"/>
  <c r="P221" i="3" s="1"/>
  <c r="P229" i="3" a="1"/>
  <c r="P229" i="3" s="1"/>
  <c r="R45" i="3" a="1"/>
  <c r="R45" i="3" s="1"/>
  <c r="R109" i="3" a="1"/>
  <c r="R109" i="3" s="1"/>
  <c r="R173" i="3" a="1"/>
  <c r="R173" i="3" s="1"/>
  <c r="R237" i="3" a="1"/>
  <c r="R237" i="3" s="1"/>
  <c r="R301" i="3" a="1"/>
  <c r="R301" i="3" s="1"/>
  <c r="R365" i="3" a="1"/>
  <c r="R365" i="3" s="1"/>
  <c r="R413" i="3" a="1"/>
  <c r="R413" i="3" s="1"/>
  <c r="R445" i="3" a="1"/>
  <c r="R445" i="3" s="1"/>
  <c r="R477" i="3" a="1"/>
  <c r="R477" i="3" s="1"/>
  <c r="R509" i="3" a="1"/>
  <c r="R509" i="3" s="1"/>
  <c r="Q41" i="3" a="1"/>
  <c r="Q41" i="3" s="1"/>
  <c r="Q73" i="3" a="1"/>
  <c r="Q73" i="3" s="1"/>
  <c r="Q105" i="3" a="1"/>
  <c r="Q105" i="3" s="1"/>
  <c r="Q137" i="3" a="1"/>
  <c r="Q137" i="3" s="1"/>
  <c r="Q169" i="3" a="1"/>
  <c r="Q169" i="3" s="1"/>
  <c r="Q193" i="3" a="1"/>
  <c r="Q193" i="3" s="1"/>
  <c r="Q202" i="3" a="1"/>
  <c r="Q202" i="3" s="1"/>
  <c r="Q210" i="3" a="1"/>
  <c r="Q210" i="3" s="1"/>
  <c r="Q218" i="3" a="1"/>
  <c r="Q218" i="3" s="1"/>
  <c r="Q226" i="3" a="1"/>
  <c r="Q226" i="3" s="1"/>
  <c r="Q234" i="3" a="1"/>
  <c r="Q234" i="3" s="1"/>
  <c r="Q242" i="3" a="1"/>
  <c r="Q242" i="3" s="1"/>
  <c r="Q250" i="3" a="1"/>
  <c r="Q250" i="3" s="1"/>
  <c r="Q258" i="3" a="1"/>
  <c r="Q258" i="3" s="1"/>
  <c r="Q266" i="3" a="1"/>
  <c r="Q266" i="3" s="1"/>
  <c r="Q274" i="3" a="1"/>
  <c r="Q274" i="3" s="1"/>
  <c r="Q282" i="3" a="1"/>
  <c r="Q282" i="3" s="1"/>
  <c r="Q290" i="3" a="1"/>
  <c r="Q290" i="3" s="1"/>
  <c r="Q298" i="3" a="1"/>
  <c r="Q298" i="3" s="1"/>
  <c r="Q306" i="3" a="1"/>
  <c r="Q306" i="3" s="1"/>
  <c r="Q314" i="3" a="1"/>
  <c r="Q314" i="3" s="1"/>
  <c r="Q322" i="3" a="1"/>
  <c r="Q322" i="3" s="1"/>
  <c r="Q330" i="3" a="1"/>
  <c r="Q330" i="3" s="1"/>
  <c r="Q338" i="3" a="1"/>
  <c r="Q338" i="3" s="1"/>
  <c r="Q346" i="3" a="1"/>
  <c r="Q346" i="3" s="1"/>
  <c r="Q354" i="3" a="1"/>
  <c r="Q354" i="3" s="1"/>
  <c r="Q362" i="3" a="1"/>
  <c r="Q362" i="3" s="1"/>
  <c r="Q370" i="3" a="1"/>
  <c r="Q370" i="3" s="1"/>
  <c r="Q378" i="3" a="1"/>
  <c r="Q378" i="3" s="1"/>
  <c r="Q386" i="3" a="1"/>
  <c r="Q386" i="3" s="1"/>
  <c r="Q394" i="3" a="1"/>
  <c r="Q394" i="3" s="1"/>
  <c r="Q402" i="3" a="1"/>
  <c r="Q402" i="3" s="1"/>
  <c r="Q410" i="3" a="1"/>
  <c r="Q410" i="3" s="1"/>
  <c r="Q418" i="3" a="1"/>
  <c r="Q418" i="3" s="1"/>
  <c r="Q426" i="3" a="1"/>
  <c r="Q426" i="3" s="1"/>
  <c r="Q434" i="3" a="1"/>
  <c r="Q434" i="3" s="1"/>
  <c r="Q442" i="3" a="1"/>
  <c r="Q442" i="3" s="1"/>
  <c r="Q450" i="3" a="1"/>
  <c r="Q450" i="3" s="1"/>
  <c r="Q458" i="3" a="1"/>
  <c r="Q458" i="3" s="1"/>
  <c r="Q466" i="3" a="1"/>
  <c r="Q466" i="3" s="1"/>
  <c r="Q474" i="3" a="1"/>
  <c r="Q474" i="3" s="1"/>
  <c r="Q482" i="3" a="1"/>
  <c r="Q482" i="3" s="1"/>
  <c r="Q490" i="3" a="1"/>
  <c r="Q490" i="3" s="1"/>
  <c r="Q498" i="3" a="1"/>
  <c r="Q498" i="3" s="1"/>
  <c r="Q506" i="3" a="1"/>
  <c r="Q506" i="3" s="1"/>
  <c r="Q514" i="3" a="1"/>
  <c r="Q514" i="3" s="1"/>
  <c r="P22" i="3" a="1"/>
  <c r="P22" i="3" s="1"/>
  <c r="P30" i="3" a="1"/>
  <c r="P30" i="3" s="1"/>
  <c r="P38" i="3" a="1"/>
  <c r="P38" i="3" s="1"/>
  <c r="P46" i="3" a="1"/>
  <c r="P46" i="3" s="1"/>
  <c r="P54" i="3" a="1"/>
  <c r="P54" i="3" s="1"/>
  <c r="P62" i="3" a="1"/>
  <c r="P62" i="3" s="1"/>
  <c r="P70" i="3" a="1"/>
  <c r="P70" i="3" s="1"/>
  <c r="P78" i="3" a="1"/>
  <c r="P78" i="3" s="1"/>
  <c r="P86" i="3" a="1"/>
  <c r="P86" i="3" s="1"/>
  <c r="P94" i="3" a="1"/>
  <c r="P94" i="3" s="1"/>
  <c r="P102" i="3" a="1"/>
  <c r="P102" i="3" s="1"/>
  <c r="P110" i="3" a="1"/>
  <c r="P110" i="3" s="1"/>
  <c r="P118" i="3" a="1"/>
  <c r="P118" i="3" s="1"/>
  <c r="P126" i="3" a="1"/>
  <c r="P126" i="3" s="1"/>
  <c r="P134" i="3" a="1"/>
  <c r="P134" i="3" s="1"/>
  <c r="P142" i="3" a="1"/>
  <c r="P142" i="3" s="1"/>
  <c r="P150" i="3" a="1"/>
  <c r="P150" i="3" s="1"/>
  <c r="P158" i="3" a="1"/>
  <c r="P158" i="3" s="1"/>
  <c r="P166" i="3" a="1"/>
  <c r="P166" i="3" s="1"/>
  <c r="P174" i="3" a="1"/>
  <c r="P174" i="3" s="1"/>
  <c r="P182" i="3" a="1"/>
  <c r="P182" i="3" s="1"/>
  <c r="P190" i="3" a="1"/>
  <c r="P190" i="3" s="1"/>
  <c r="P198" i="3" a="1"/>
  <c r="P198" i="3" s="1"/>
  <c r="P206" i="3" a="1"/>
  <c r="P206" i="3" s="1"/>
  <c r="P214" i="3" a="1"/>
  <c r="P214" i="3" s="1"/>
  <c r="P222" i="3" a="1"/>
  <c r="P222" i="3" s="1"/>
  <c r="P230" i="3" a="1"/>
  <c r="P230" i="3" s="1"/>
  <c r="P238" i="3" a="1"/>
  <c r="P238" i="3" s="1"/>
  <c r="P246" i="3" a="1"/>
  <c r="P246" i="3" s="1"/>
  <c r="R53" i="3" a="1"/>
  <c r="R53" i="3" s="1"/>
  <c r="R117" i="3" a="1"/>
  <c r="R117" i="3" s="1"/>
  <c r="R181" i="3" a="1"/>
  <c r="R181" i="3" s="1"/>
  <c r="R245" i="3" a="1"/>
  <c r="R245" i="3" s="1"/>
  <c r="R309" i="3" a="1"/>
  <c r="R309" i="3" s="1"/>
  <c r="R373" i="3" a="1"/>
  <c r="R373" i="3" s="1"/>
  <c r="R420" i="3" a="1"/>
  <c r="R420" i="3" s="1"/>
  <c r="R452" i="3" a="1"/>
  <c r="R452" i="3" s="1"/>
  <c r="R484" i="3" a="1"/>
  <c r="R484" i="3" s="1"/>
  <c r="Q16" i="3" a="1"/>
  <c r="Q16" i="3" s="1"/>
  <c r="Q48" i="3" a="1"/>
  <c r="Q48" i="3" s="1"/>
  <c r="Q80" i="3" a="1"/>
  <c r="Q80" i="3" s="1"/>
  <c r="Q112" i="3" a="1"/>
  <c r="Q112" i="3" s="1"/>
  <c r="Q144" i="3" a="1"/>
  <c r="Q144" i="3" s="1"/>
  <c r="Q176" i="3" a="1"/>
  <c r="Q176" i="3" s="1"/>
  <c r="Q194" i="3" a="1"/>
  <c r="Q194" i="3" s="1"/>
  <c r="Q203" i="3" a="1"/>
  <c r="Q203" i="3" s="1"/>
  <c r="Q211" i="3" a="1"/>
  <c r="Q211" i="3" s="1"/>
  <c r="Q219" i="3" a="1"/>
  <c r="Q219" i="3" s="1"/>
  <c r="Q227" i="3" a="1"/>
  <c r="Q227" i="3" s="1"/>
  <c r="Q235" i="3" a="1"/>
  <c r="Q235" i="3" s="1"/>
  <c r="Q243" i="3" a="1"/>
  <c r="Q243" i="3" s="1"/>
  <c r="Q251" i="3" a="1"/>
  <c r="Q251" i="3" s="1"/>
  <c r="Q259" i="3" a="1"/>
  <c r="Q259" i="3" s="1"/>
  <c r="Q267" i="3" a="1"/>
  <c r="Q267" i="3" s="1"/>
  <c r="R61" i="3" a="1"/>
  <c r="R61" i="3" s="1"/>
  <c r="R125" i="3" a="1"/>
  <c r="R125" i="3" s="1"/>
  <c r="R189" i="3" a="1"/>
  <c r="R189" i="3" s="1"/>
  <c r="R253" i="3" a="1"/>
  <c r="R253" i="3" s="1"/>
  <c r="R317" i="3" a="1"/>
  <c r="R317" i="3" s="1"/>
  <c r="R381" i="3" a="1"/>
  <c r="R381" i="3" s="1"/>
  <c r="R421" i="3" a="1"/>
  <c r="R421" i="3" s="1"/>
  <c r="R453" i="3" a="1"/>
  <c r="R453" i="3" s="1"/>
  <c r="R485" i="3" a="1"/>
  <c r="R485" i="3" s="1"/>
  <c r="Q17" i="3" a="1"/>
  <c r="Q17" i="3" s="1"/>
  <c r="Q49" i="3" a="1"/>
  <c r="Q49" i="3" s="1"/>
  <c r="Q81" i="3" a="1"/>
  <c r="Q81" i="3" s="1"/>
  <c r="Q113" i="3" a="1"/>
  <c r="Q113" i="3" s="1"/>
  <c r="Q145" i="3" a="1"/>
  <c r="Q145" i="3" s="1"/>
  <c r="Q177" i="3" a="1"/>
  <c r="Q177" i="3" s="1"/>
  <c r="Q196" i="3" a="1"/>
  <c r="Q196" i="3" s="1"/>
  <c r="Q204" i="3" a="1"/>
  <c r="Q204" i="3" s="1"/>
  <c r="Q212" i="3" a="1"/>
  <c r="Q212" i="3" s="1"/>
  <c r="Q220" i="3" a="1"/>
  <c r="Q220" i="3" s="1"/>
  <c r="Q228" i="3" a="1"/>
  <c r="Q228" i="3" s="1"/>
  <c r="Q236" i="3" a="1"/>
  <c r="Q236" i="3" s="1"/>
  <c r="Q244" i="3" a="1"/>
  <c r="Q244" i="3" s="1"/>
  <c r="Q252" i="3" a="1"/>
  <c r="Q252" i="3" s="1"/>
  <c r="Q260" i="3" a="1"/>
  <c r="Q260" i="3" s="1"/>
  <c r="Q268" i="3" a="1"/>
  <c r="Q268" i="3" s="1"/>
  <c r="Q276" i="3" a="1"/>
  <c r="Q276" i="3" s="1"/>
  <c r="Q284" i="3" a="1"/>
  <c r="Q284" i="3" s="1"/>
  <c r="Q292" i="3" a="1"/>
  <c r="Q292" i="3" s="1"/>
  <c r="Q300" i="3" a="1"/>
  <c r="Q300" i="3" s="1"/>
  <c r="Q308" i="3" a="1"/>
  <c r="Q308" i="3" s="1"/>
  <c r="Q316" i="3" a="1"/>
  <c r="Q316" i="3" s="1"/>
  <c r="Q324" i="3" a="1"/>
  <c r="Q324" i="3" s="1"/>
  <c r="Q332" i="3" a="1"/>
  <c r="Q332" i="3" s="1"/>
  <c r="Q340" i="3" a="1"/>
  <c r="Q340" i="3" s="1"/>
  <c r="Q348" i="3" a="1"/>
  <c r="Q348" i="3" s="1"/>
  <c r="Q356" i="3" a="1"/>
  <c r="Q356" i="3" s="1"/>
  <c r="Q364" i="3" a="1"/>
  <c r="Q364" i="3" s="1"/>
  <c r="Q372" i="3" a="1"/>
  <c r="Q372" i="3" s="1"/>
  <c r="Q380" i="3" a="1"/>
  <c r="Q380" i="3" s="1"/>
  <c r="Q388" i="3" a="1"/>
  <c r="Q388" i="3" s="1"/>
  <c r="Q396" i="3" a="1"/>
  <c r="Q396" i="3" s="1"/>
  <c r="Q404" i="3" a="1"/>
  <c r="Q404" i="3" s="1"/>
  <c r="Q412" i="3" a="1"/>
  <c r="Q412" i="3" s="1"/>
  <c r="Q420" i="3" a="1"/>
  <c r="Q420" i="3" s="1"/>
  <c r="Q428" i="3" a="1"/>
  <c r="Q428" i="3" s="1"/>
  <c r="Q436" i="3" a="1"/>
  <c r="Q436" i="3" s="1"/>
  <c r="Q444" i="3" a="1"/>
  <c r="Q444" i="3" s="1"/>
  <c r="Q452" i="3" a="1"/>
  <c r="Q452" i="3" s="1"/>
  <c r="Q460" i="3" a="1"/>
  <c r="Q460" i="3" s="1"/>
  <c r="Q468" i="3" a="1"/>
  <c r="Q468" i="3" s="1"/>
  <c r="Q476" i="3" a="1"/>
  <c r="Q476" i="3" s="1"/>
  <c r="Q484" i="3" a="1"/>
  <c r="Q484" i="3" s="1"/>
  <c r="Q492" i="3" a="1"/>
  <c r="Q492" i="3" s="1"/>
  <c r="Q500" i="3" a="1"/>
  <c r="Q500" i="3" s="1"/>
  <c r="Q508" i="3" a="1"/>
  <c r="Q508" i="3" s="1"/>
  <c r="P16" i="3" a="1"/>
  <c r="P16" i="3" s="1"/>
  <c r="P24" i="3" a="1"/>
  <c r="P24" i="3" s="1"/>
  <c r="P32" i="3" a="1"/>
  <c r="P32" i="3" s="1"/>
  <c r="P40" i="3" a="1"/>
  <c r="P40" i="3" s="1"/>
  <c r="P48" i="3" a="1"/>
  <c r="P48" i="3" s="1"/>
  <c r="P56" i="3" a="1"/>
  <c r="P56" i="3" s="1"/>
  <c r="P64" i="3" a="1"/>
  <c r="P64" i="3" s="1"/>
  <c r="P72" i="3" a="1"/>
  <c r="P72" i="3" s="1"/>
  <c r="P80" i="3" a="1"/>
  <c r="P80" i="3" s="1"/>
  <c r="R69" i="3" a="1"/>
  <c r="R69" i="3" s="1"/>
  <c r="R213" i="3" a="1"/>
  <c r="R213" i="3" s="1"/>
  <c r="R397" i="3" a="1"/>
  <c r="R397" i="3" s="1"/>
  <c r="R492" i="3" a="1"/>
  <c r="R492" i="3" s="1"/>
  <c r="Q64" i="3" a="1"/>
  <c r="Q64" i="3" s="1"/>
  <c r="Q153" i="3" a="1"/>
  <c r="Q153" i="3" s="1"/>
  <c r="Q205" i="3" a="1"/>
  <c r="Q205" i="3" s="1"/>
  <c r="Q223" i="3" a="1"/>
  <c r="Q223" i="3" s="1"/>
  <c r="Q246" i="3" a="1"/>
  <c r="Q246" i="3" s="1"/>
  <c r="Q269" i="3" a="1"/>
  <c r="Q269" i="3" s="1"/>
  <c r="Q285" i="3" a="1"/>
  <c r="Q285" i="3" s="1"/>
  <c r="Q301" i="3" a="1"/>
  <c r="Q301" i="3" s="1"/>
  <c r="Q317" i="3" a="1"/>
  <c r="Q317" i="3" s="1"/>
  <c r="Q333" i="3" a="1"/>
  <c r="Q333" i="3" s="1"/>
  <c r="Q349" i="3" a="1"/>
  <c r="Q349" i="3" s="1"/>
  <c r="Q365" i="3" a="1"/>
  <c r="Q365" i="3" s="1"/>
  <c r="Q381" i="3" a="1"/>
  <c r="Q381" i="3" s="1"/>
  <c r="Q397" i="3" a="1"/>
  <c r="Q397" i="3" s="1"/>
  <c r="Q413" i="3" a="1"/>
  <c r="Q413" i="3" s="1"/>
  <c r="Q429" i="3" a="1"/>
  <c r="Q429" i="3" s="1"/>
  <c r="Q445" i="3" a="1"/>
  <c r="Q445" i="3" s="1"/>
  <c r="Q461" i="3" a="1"/>
  <c r="Q461" i="3" s="1"/>
  <c r="Q477" i="3" a="1"/>
  <c r="Q477" i="3" s="1"/>
  <c r="Q493" i="3" a="1"/>
  <c r="Q493" i="3" s="1"/>
  <c r="Q509" i="3" a="1"/>
  <c r="Q509" i="3" s="1"/>
  <c r="P25" i="3" a="1"/>
  <c r="P25" i="3" s="1"/>
  <c r="P41" i="3" a="1"/>
  <c r="P41" i="3" s="1"/>
  <c r="P57" i="3" a="1"/>
  <c r="P57" i="3" s="1"/>
  <c r="P73" i="3" a="1"/>
  <c r="P73" i="3" s="1"/>
  <c r="P88" i="3" a="1"/>
  <c r="P88" i="3" s="1"/>
  <c r="P99" i="3" a="1"/>
  <c r="P99" i="3" s="1"/>
  <c r="P113" i="3" a="1"/>
  <c r="P113" i="3" s="1"/>
  <c r="P127" i="3" a="1"/>
  <c r="P127" i="3" s="1"/>
  <c r="P138" i="3" a="1"/>
  <c r="P138" i="3" s="1"/>
  <c r="P152" i="3" a="1"/>
  <c r="P152" i="3" s="1"/>
  <c r="P163" i="3" a="1"/>
  <c r="P163" i="3" s="1"/>
  <c r="P177" i="3" a="1"/>
  <c r="P177" i="3" s="1"/>
  <c r="P191" i="3" a="1"/>
  <c r="P191" i="3" s="1"/>
  <c r="P202" i="3" a="1"/>
  <c r="P202" i="3" s="1"/>
  <c r="P216" i="3" a="1"/>
  <c r="P216" i="3" s="1"/>
  <c r="P227" i="3" a="1"/>
  <c r="P227" i="3" s="1"/>
  <c r="P240" i="3" a="1"/>
  <c r="P240" i="3" s="1"/>
  <c r="P250" i="3" a="1"/>
  <c r="P250" i="3" s="1"/>
  <c r="P259" i="3" a="1"/>
  <c r="P259" i="3" s="1"/>
  <c r="P268" i="3" a="1"/>
  <c r="P268" i="3" s="1"/>
  <c r="P276" i="3" a="1"/>
  <c r="P276" i="3" s="1"/>
  <c r="P284" i="3" a="1"/>
  <c r="P284" i="3" s="1"/>
  <c r="P292" i="3" a="1"/>
  <c r="P292" i="3" s="1"/>
  <c r="P300" i="3" a="1"/>
  <c r="P300" i="3" s="1"/>
  <c r="P308" i="3" a="1"/>
  <c r="P308" i="3" s="1"/>
  <c r="P316" i="3" a="1"/>
  <c r="P316" i="3" s="1"/>
  <c r="P324" i="3" a="1"/>
  <c r="P324" i="3" s="1"/>
  <c r="P332" i="3" a="1"/>
  <c r="P332" i="3" s="1"/>
  <c r="P340" i="3" a="1"/>
  <c r="P340" i="3" s="1"/>
  <c r="P348" i="3" a="1"/>
  <c r="P348" i="3" s="1"/>
  <c r="P356" i="3" a="1"/>
  <c r="P356" i="3" s="1"/>
  <c r="P364" i="3" a="1"/>
  <c r="P364" i="3" s="1"/>
  <c r="P372" i="3" a="1"/>
  <c r="P372" i="3" s="1"/>
  <c r="P380" i="3" a="1"/>
  <c r="P380" i="3" s="1"/>
  <c r="P388" i="3" a="1"/>
  <c r="P388" i="3" s="1"/>
  <c r="P396" i="3" a="1"/>
  <c r="P396" i="3" s="1"/>
  <c r="P404" i="3" a="1"/>
  <c r="P404" i="3" s="1"/>
  <c r="P412" i="3" a="1"/>
  <c r="P412" i="3" s="1"/>
  <c r="P420" i="3" a="1"/>
  <c r="P420" i="3" s="1"/>
  <c r="P428" i="3" a="1"/>
  <c r="P428" i="3" s="1"/>
  <c r="P436" i="3" a="1"/>
  <c r="P436" i="3" s="1"/>
  <c r="P444" i="3" a="1"/>
  <c r="P444" i="3" s="1"/>
  <c r="P452" i="3" a="1"/>
  <c r="P452" i="3" s="1"/>
  <c r="P460" i="3" a="1"/>
  <c r="P460" i="3" s="1"/>
  <c r="P468" i="3" a="1"/>
  <c r="P468" i="3" s="1"/>
  <c r="P476" i="3" a="1"/>
  <c r="P476" i="3" s="1"/>
  <c r="P484" i="3" a="1"/>
  <c r="P484" i="3" s="1"/>
  <c r="P492" i="3" a="1"/>
  <c r="P492" i="3" s="1"/>
  <c r="P500" i="3" a="1"/>
  <c r="P500" i="3" s="1"/>
  <c r="P508" i="3" a="1"/>
  <c r="P508" i="3" s="1"/>
  <c r="O16" i="3" a="1"/>
  <c r="O16" i="3" s="1"/>
  <c r="O24" i="3" a="1"/>
  <c r="O24" i="3" s="1"/>
  <c r="O32" i="3" a="1"/>
  <c r="O32" i="3" s="1"/>
  <c r="O40" i="3" a="1"/>
  <c r="O40" i="3" s="1"/>
  <c r="O48" i="3" a="1"/>
  <c r="O48" i="3" s="1"/>
  <c r="O56" i="3" a="1"/>
  <c r="O56" i="3" s="1"/>
  <c r="O64" i="3" a="1"/>
  <c r="O64" i="3" s="1"/>
  <c r="O72" i="3" a="1"/>
  <c r="O72" i="3" s="1"/>
  <c r="O80" i="3" a="1"/>
  <c r="O80" i="3" s="1"/>
  <c r="O88" i="3" a="1"/>
  <c r="O88" i="3" s="1"/>
  <c r="O96" i="3" a="1"/>
  <c r="O96" i="3" s="1"/>
  <c r="R77" i="3" a="1"/>
  <c r="R77" i="3" s="1"/>
  <c r="R261" i="3" a="1"/>
  <c r="R261" i="3" s="1"/>
  <c r="R404" i="3" a="1"/>
  <c r="R404" i="3" s="1"/>
  <c r="R493" i="3" a="1"/>
  <c r="R493" i="3" s="1"/>
  <c r="Q88" i="3" a="1"/>
  <c r="Q88" i="3" s="1"/>
  <c r="Q160" i="3" a="1"/>
  <c r="Q160" i="3" s="1"/>
  <c r="Q206" i="3" a="1"/>
  <c r="Q206" i="3" s="1"/>
  <c r="Q229" i="3" a="1"/>
  <c r="Q229" i="3" s="1"/>
  <c r="Q247" i="3" a="1"/>
  <c r="Q247" i="3" s="1"/>
  <c r="Q270" i="3" a="1"/>
  <c r="Q270" i="3" s="1"/>
  <c r="Q286" i="3" a="1"/>
  <c r="Q286" i="3" s="1"/>
  <c r="Q302" i="3" a="1"/>
  <c r="Q302" i="3" s="1"/>
  <c r="Q318" i="3" a="1"/>
  <c r="Q318" i="3" s="1"/>
  <c r="Q334" i="3" a="1"/>
  <c r="Q334" i="3" s="1"/>
  <c r="Q350" i="3" a="1"/>
  <c r="Q350" i="3" s="1"/>
  <c r="Q366" i="3" a="1"/>
  <c r="Q366" i="3" s="1"/>
  <c r="Q382" i="3" a="1"/>
  <c r="Q382" i="3" s="1"/>
  <c r="Q398" i="3" a="1"/>
  <c r="Q398" i="3" s="1"/>
  <c r="Q414" i="3" a="1"/>
  <c r="Q414" i="3" s="1"/>
  <c r="Q430" i="3" a="1"/>
  <c r="Q430" i="3" s="1"/>
  <c r="Q446" i="3" a="1"/>
  <c r="Q446" i="3" s="1"/>
  <c r="Q462" i="3" a="1"/>
  <c r="Q462" i="3" s="1"/>
  <c r="Q478" i="3" a="1"/>
  <c r="Q478" i="3" s="1"/>
  <c r="Q494" i="3" a="1"/>
  <c r="Q494" i="3" s="1"/>
  <c r="Q510" i="3" a="1"/>
  <c r="Q510" i="3" s="1"/>
  <c r="P26" i="3" a="1"/>
  <c r="P26" i="3" s="1"/>
  <c r="P42" i="3" a="1"/>
  <c r="P42" i="3" s="1"/>
  <c r="P58" i="3" a="1"/>
  <c r="P58" i="3" s="1"/>
  <c r="P74" i="3" a="1"/>
  <c r="P74" i="3" s="1"/>
  <c r="P89" i="3" a="1"/>
  <c r="P89" i="3" s="1"/>
  <c r="P103" i="3" a="1"/>
  <c r="P103" i="3" s="1"/>
  <c r="P114" i="3" a="1"/>
  <c r="P114" i="3" s="1"/>
  <c r="P128" i="3" a="1"/>
  <c r="P128" i="3" s="1"/>
  <c r="P139" i="3" a="1"/>
  <c r="P139" i="3" s="1"/>
  <c r="P153" i="3" a="1"/>
  <c r="P153" i="3" s="1"/>
  <c r="P167" i="3" a="1"/>
  <c r="P167" i="3" s="1"/>
  <c r="P178" i="3" a="1"/>
  <c r="P178" i="3" s="1"/>
  <c r="P192" i="3" a="1"/>
  <c r="P192" i="3" s="1"/>
  <c r="P203" i="3" a="1"/>
  <c r="P203" i="3" s="1"/>
  <c r="P217" i="3" a="1"/>
  <c r="P217" i="3" s="1"/>
  <c r="P231" i="3" a="1"/>
  <c r="P231" i="3" s="1"/>
  <c r="P241" i="3" a="1"/>
  <c r="P241" i="3" s="1"/>
  <c r="P251" i="3" a="1"/>
  <c r="P251" i="3" s="1"/>
  <c r="P261" i="3" a="1"/>
  <c r="P261" i="3" s="1"/>
  <c r="P269" i="3" a="1"/>
  <c r="P269" i="3" s="1"/>
  <c r="P277" i="3" a="1"/>
  <c r="P277" i="3" s="1"/>
  <c r="P285" i="3" a="1"/>
  <c r="P285" i="3" s="1"/>
  <c r="P293" i="3" a="1"/>
  <c r="P293" i="3" s="1"/>
  <c r="P301" i="3" a="1"/>
  <c r="P301" i="3" s="1"/>
  <c r="P309" i="3" a="1"/>
  <c r="P309" i="3" s="1"/>
  <c r="P317" i="3" a="1"/>
  <c r="P317" i="3" s="1"/>
  <c r="P325" i="3" a="1"/>
  <c r="P325" i="3" s="1"/>
  <c r="P333" i="3" a="1"/>
  <c r="P333" i="3" s="1"/>
  <c r="P341" i="3" a="1"/>
  <c r="P341" i="3" s="1"/>
  <c r="P349" i="3" a="1"/>
  <c r="P349" i="3" s="1"/>
  <c r="P357" i="3" a="1"/>
  <c r="P357" i="3" s="1"/>
  <c r="P365" i="3" a="1"/>
  <c r="P365" i="3" s="1"/>
  <c r="P373" i="3" a="1"/>
  <c r="P373" i="3" s="1"/>
  <c r="P381" i="3" a="1"/>
  <c r="P381" i="3" s="1"/>
  <c r="P389" i="3" a="1"/>
  <c r="P389" i="3" s="1"/>
  <c r="P397" i="3" a="1"/>
  <c r="P397" i="3" s="1"/>
  <c r="P405" i="3" a="1"/>
  <c r="P405" i="3" s="1"/>
  <c r="P413" i="3" a="1"/>
  <c r="P413" i="3" s="1"/>
  <c r="P421" i="3" a="1"/>
  <c r="P421" i="3" s="1"/>
  <c r="P429" i="3" a="1"/>
  <c r="P429" i="3" s="1"/>
  <c r="P437" i="3" a="1"/>
  <c r="P437" i="3" s="1"/>
  <c r="P445" i="3" a="1"/>
  <c r="P445" i="3" s="1"/>
  <c r="P453" i="3" a="1"/>
  <c r="P453" i="3" s="1"/>
  <c r="P461" i="3" a="1"/>
  <c r="P461" i="3" s="1"/>
  <c r="P469" i="3" a="1"/>
  <c r="P469" i="3" s="1"/>
  <c r="P477" i="3" a="1"/>
  <c r="P477" i="3" s="1"/>
  <c r="P485" i="3" a="1"/>
  <c r="P485" i="3" s="1"/>
  <c r="P493" i="3" a="1"/>
  <c r="P493" i="3" s="1"/>
  <c r="P501" i="3" a="1"/>
  <c r="P501" i="3" s="1"/>
  <c r="P509" i="3" a="1"/>
  <c r="P509" i="3" s="1"/>
  <c r="O17" i="3" a="1"/>
  <c r="O17" i="3" s="1"/>
  <c r="O25" i="3" a="1"/>
  <c r="O25" i="3" s="1"/>
  <c r="O33" i="3" a="1"/>
  <c r="O33" i="3" s="1"/>
  <c r="O41" i="3" a="1"/>
  <c r="O41" i="3" s="1"/>
  <c r="O49" i="3" a="1"/>
  <c r="O49" i="3" s="1"/>
  <c r="O57" i="3" a="1"/>
  <c r="O57" i="3" s="1"/>
  <c r="O65" i="3" a="1"/>
  <c r="O65" i="3" s="1"/>
  <c r="O73" i="3" a="1"/>
  <c r="O73" i="3" s="1"/>
  <c r="O81" i="3" a="1"/>
  <c r="O81" i="3" s="1"/>
  <c r="O89" i="3" a="1"/>
  <c r="O89" i="3" s="1"/>
  <c r="R85" i="3" a="1"/>
  <c r="R85" i="3" s="1"/>
  <c r="R269" i="3" a="1"/>
  <c r="R269" i="3" s="1"/>
  <c r="R428" i="3" a="1"/>
  <c r="R428" i="3" s="1"/>
  <c r="R500" i="3" a="1"/>
  <c r="R500" i="3" s="1"/>
  <c r="Q89" i="3" a="1"/>
  <c r="Q89" i="3" s="1"/>
  <c r="Q184" i="3" a="1"/>
  <c r="Q184" i="3" s="1"/>
  <c r="Q207" i="3" a="1"/>
  <c r="Q207" i="3" s="1"/>
  <c r="Q230" i="3" a="1"/>
  <c r="Q230" i="3" s="1"/>
  <c r="Q253" i="3" a="1"/>
  <c r="Q253" i="3" s="1"/>
  <c r="Q271" i="3" a="1"/>
  <c r="Q271" i="3" s="1"/>
  <c r="Q287" i="3" a="1"/>
  <c r="Q287" i="3" s="1"/>
  <c r="Q303" i="3" a="1"/>
  <c r="Q303" i="3" s="1"/>
  <c r="Q319" i="3" a="1"/>
  <c r="Q319" i="3" s="1"/>
  <c r="Q335" i="3" a="1"/>
  <c r="Q335" i="3" s="1"/>
  <c r="Q351" i="3" a="1"/>
  <c r="Q351" i="3" s="1"/>
  <c r="Q367" i="3" a="1"/>
  <c r="Q367" i="3" s="1"/>
  <c r="Q383" i="3" a="1"/>
  <c r="Q383" i="3" s="1"/>
  <c r="Q399" i="3" a="1"/>
  <c r="Q399" i="3" s="1"/>
  <c r="Q415" i="3" a="1"/>
  <c r="Q415" i="3" s="1"/>
  <c r="Q431" i="3" a="1"/>
  <c r="Q431" i="3" s="1"/>
  <c r="Q447" i="3" a="1"/>
  <c r="Q447" i="3" s="1"/>
  <c r="Q463" i="3" a="1"/>
  <c r="Q463" i="3" s="1"/>
  <c r="Q479" i="3" a="1"/>
  <c r="Q479" i="3" s="1"/>
  <c r="Q495" i="3" a="1"/>
  <c r="Q495" i="3" s="1"/>
  <c r="Q511" i="3" a="1"/>
  <c r="Q511" i="3" s="1"/>
  <c r="P27" i="3" a="1"/>
  <c r="P27" i="3" s="1"/>
  <c r="P43" i="3" a="1"/>
  <c r="P43" i="3" s="1"/>
  <c r="P59" i="3" a="1"/>
  <c r="P59" i="3" s="1"/>
  <c r="P75" i="3" a="1"/>
  <c r="P75" i="3" s="1"/>
  <c r="P90" i="3" a="1"/>
  <c r="P90" i="3" s="1"/>
  <c r="P104" i="3" a="1"/>
  <c r="P104" i="3" s="1"/>
  <c r="P115" i="3" a="1"/>
  <c r="P115" i="3" s="1"/>
  <c r="P129" i="3" a="1"/>
  <c r="P129" i="3" s="1"/>
  <c r="P143" i="3" a="1"/>
  <c r="P143" i="3" s="1"/>
  <c r="P154" i="3" a="1"/>
  <c r="P154" i="3" s="1"/>
  <c r="P168" i="3" a="1"/>
  <c r="P168" i="3" s="1"/>
  <c r="P179" i="3" a="1"/>
  <c r="P179" i="3" s="1"/>
  <c r="P193" i="3" a="1"/>
  <c r="P193" i="3" s="1"/>
  <c r="P207" i="3" a="1"/>
  <c r="P207" i="3" s="1"/>
  <c r="P218" i="3" a="1"/>
  <c r="P218" i="3" s="1"/>
  <c r="P232" i="3" a="1"/>
  <c r="P232" i="3" s="1"/>
  <c r="P242" i="3" a="1"/>
  <c r="P242" i="3" s="1"/>
  <c r="P253" i="3" a="1"/>
  <c r="P253" i="3" s="1"/>
  <c r="P262" i="3" a="1"/>
  <c r="P262" i="3" s="1"/>
  <c r="P270" i="3" a="1"/>
  <c r="P270" i="3" s="1"/>
  <c r="P278" i="3" a="1"/>
  <c r="P278" i="3" s="1"/>
  <c r="P286" i="3" a="1"/>
  <c r="P286" i="3" s="1"/>
  <c r="P294" i="3" a="1"/>
  <c r="P294" i="3" s="1"/>
  <c r="P302" i="3" a="1"/>
  <c r="P302" i="3" s="1"/>
  <c r="P310" i="3" a="1"/>
  <c r="P310" i="3" s="1"/>
  <c r="P318" i="3" a="1"/>
  <c r="P318" i="3" s="1"/>
  <c r="P326" i="3" a="1"/>
  <c r="P326" i="3" s="1"/>
  <c r="P334" i="3" a="1"/>
  <c r="P334" i="3" s="1"/>
  <c r="P342" i="3" a="1"/>
  <c r="P342" i="3" s="1"/>
  <c r="P350" i="3" a="1"/>
  <c r="P350" i="3" s="1"/>
  <c r="P358" i="3" a="1"/>
  <c r="P358" i="3" s="1"/>
  <c r="P366" i="3" a="1"/>
  <c r="P366" i="3" s="1"/>
  <c r="P374" i="3" a="1"/>
  <c r="P374" i="3" s="1"/>
  <c r="P382" i="3" a="1"/>
  <c r="P382" i="3" s="1"/>
  <c r="P390" i="3" a="1"/>
  <c r="P390" i="3" s="1"/>
  <c r="P398" i="3" a="1"/>
  <c r="P398" i="3" s="1"/>
  <c r="P406" i="3" a="1"/>
  <c r="P406" i="3" s="1"/>
  <c r="P414" i="3" a="1"/>
  <c r="P414" i="3" s="1"/>
  <c r="P422" i="3" a="1"/>
  <c r="P422" i="3" s="1"/>
  <c r="P430" i="3" a="1"/>
  <c r="P430" i="3" s="1"/>
  <c r="P438" i="3" a="1"/>
  <c r="P438" i="3" s="1"/>
  <c r="P446" i="3" a="1"/>
  <c r="P446" i="3" s="1"/>
  <c r="P454" i="3" a="1"/>
  <c r="P454" i="3" s="1"/>
  <c r="P462" i="3" a="1"/>
  <c r="P462" i="3" s="1"/>
  <c r="P470" i="3" a="1"/>
  <c r="P470" i="3" s="1"/>
  <c r="P478" i="3" a="1"/>
  <c r="P478" i="3" s="1"/>
  <c r="P486" i="3" a="1"/>
  <c r="P486" i="3" s="1"/>
  <c r="P494" i="3" a="1"/>
  <c r="P494" i="3" s="1"/>
  <c r="P502" i="3" a="1"/>
  <c r="P502" i="3" s="1"/>
  <c r="P510" i="3" a="1"/>
  <c r="P510" i="3" s="1"/>
  <c r="O18" i="3" a="1"/>
  <c r="O18" i="3" s="1"/>
  <c r="O26" i="3" a="1"/>
  <c r="O26" i="3" s="1"/>
  <c r="O34" i="3" a="1"/>
  <c r="O34" i="3" s="1"/>
  <c r="O42" i="3" a="1"/>
  <c r="O42" i="3" s="1"/>
  <c r="O50" i="3" a="1"/>
  <c r="O50" i="3" s="1"/>
  <c r="R133" i="3" a="1"/>
  <c r="R133" i="3" s="1"/>
  <c r="R277" i="3" a="1"/>
  <c r="R277" i="3" s="1"/>
  <c r="R429" i="3" a="1"/>
  <c r="R429" i="3" s="1"/>
  <c r="Q24" i="3" a="1"/>
  <c r="Q24" i="3" s="1"/>
  <c r="Q96" i="3" a="1"/>
  <c r="Q96" i="3" s="1"/>
  <c r="Q185" i="3" a="1"/>
  <c r="Q185" i="3" s="1"/>
  <c r="Q213" i="3" a="1"/>
  <c r="Q213" i="3" s="1"/>
  <c r="Q231" i="3" a="1"/>
  <c r="Q231" i="3" s="1"/>
  <c r="Q254" i="3" a="1"/>
  <c r="Q254" i="3" s="1"/>
  <c r="Q275" i="3" a="1"/>
  <c r="Q275" i="3" s="1"/>
  <c r="Q291" i="3" a="1"/>
  <c r="Q291" i="3" s="1"/>
  <c r="Q307" i="3" a="1"/>
  <c r="Q307" i="3" s="1"/>
  <c r="Q323" i="3" a="1"/>
  <c r="Q323" i="3" s="1"/>
  <c r="Q339" i="3" a="1"/>
  <c r="Q339" i="3" s="1"/>
  <c r="Q355" i="3" a="1"/>
  <c r="Q355" i="3" s="1"/>
  <c r="Q371" i="3" a="1"/>
  <c r="Q371" i="3" s="1"/>
  <c r="Q387" i="3" a="1"/>
  <c r="Q387" i="3" s="1"/>
  <c r="Q403" i="3" a="1"/>
  <c r="Q403" i="3" s="1"/>
  <c r="Q419" i="3" a="1"/>
  <c r="Q419" i="3" s="1"/>
  <c r="Q435" i="3" a="1"/>
  <c r="Q435" i="3" s="1"/>
  <c r="Q451" i="3" a="1"/>
  <c r="Q451" i="3" s="1"/>
  <c r="Q467" i="3" a="1"/>
  <c r="Q467" i="3" s="1"/>
  <c r="Q483" i="3" a="1"/>
  <c r="Q483" i="3" s="1"/>
  <c r="Q499" i="3" a="1"/>
  <c r="Q499" i="3" s="1"/>
  <c r="Q515" i="3" a="1"/>
  <c r="Q515" i="3" s="1"/>
  <c r="P31" i="3" a="1"/>
  <c r="P31" i="3" s="1"/>
  <c r="P47" i="3" a="1"/>
  <c r="P47" i="3" s="1"/>
  <c r="P63" i="3" a="1"/>
  <c r="P63" i="3" s="1"/>
  <c r="P79" i="3" a="1"/>
  <c r="P79" i="3" s="1"/>
  <c r="P91" i="3" a="1"/>
  <c r="P91" i="3" s="1"/>
  <c r="P105" i="3" a="1"/>
  <c r="P105" i="3" s="1"/>
  <c r="P119" i="3" a="1"/>
  <c r="P119" i="3" s="1"/>
  <c r="P130" i="3" a="1"/>
  <c r="P130" i="3" s="1"/>
  <c r="P144" i="3" a="1"/>
  <c r="P144" i="3" s="1"/>
  <c r="P155" i="3" a="1"/>
  <c r="P155" i="3" s="1"/>
  <c r="P169" i="3" a="1"/>
  <c r="P169" i="3" s="1"/>
  <c r="P183" i="3" a="1"/>
  <c r="P183" i="3" s="1"/>
  <c r="P194" i="3" a="1"/>
  <c r="P194" i="3" s="1"/>
  <c r="P208" i="3" a="1"/>
  <c r="P208" i="3" s="1"/>
  <c r="P219" i="3" a="1"/>
  <c r="P219" i="3" s="1"/>
  <c r="P233" i="3" a="1"/>
  <c r="P233" i="3" s="1"/>
  <c r="P243" i="3" a="1"/>
  <c r="P243" i="3" s="1"/>
  <c r="P254" i="3" a="1"/>
  <c r="P254" i="3" s="1"/>
  <c r="P263" i="3" a="1"/>
  <c r="P263" i="3" s="1"/>
  <c r="P271" i="3" a="1"/>
  <c r="P271" i="3" s="1"/>
  <c r="P279" i="3" a="1"/>
  <c r="P279" i="3" s="1"/>
  <c r="P287" i="3" a="1"/>
  <c r="P287" i="3" s="1"/>
  <c r="P295" i="3" a="1"/>
  <c r="P295" i="3" s="1"/>
  <c r="P303" i="3" a="1"/>
  <c r="P303" i="3" s="1"/>
  <c r="P311" i="3" a="1"/>
  <c r="P311" i="3" s="1"/>
  <c r="P319" i="3" a="1"/>
  <c r="P319" i="3" s="1"/>
  <c r="P327" i="3" a="1"/>
  <c r="P327" i="3" s="1"/>
  <c r="P335" i="3" a="1"/>
  <c r="P335" i="3" s="1"/>
  <c r="P343" i="3" a="1"/>
  <c r="P343" i="3" s="1"/>
  <c r="P351" i="3" a="1"/>
  <c r="P351" i="3" s="1"/>
  <c r="P359" i="3" a="1"/>
  <c r="P359" i="3" s="1"/>
  <c r="P367" i="3" a="1"/>
  <c r="P367" i="3" s="1"/>
  <c r="P375" i="3" a="1"/>
  <c r="P375" i="3" s="1"/>
  <c r="P383" i="3" a="1"/>
  <c r="P383" i="3" s="1"/>
  <c r="P391" i="3" a="1"/>
  <c r="P391" i="3" s="1"/>
  <c r="P399" i="3" a="1"/>
  <c r="P399" i="3" s="1"/>
  <c r="P407" i="3" a="1"/>
  <c r="P407" i="3" s="1"/>
  <c r="P415" i="3" a="1"/>
  <c r="P415" i="3" s="1"/>
  <c r="P423" i="3" a="1"/>
  <c r="P423" i="3" s="1"/>
  <c r="P431" i="3" a="1"/>
  <c r="P431" i="3" s="1"/>
  <c r="P439" i="3" a="1"/>
  <c r="P439" i="3" s="1"/>
  <c r="P447" i="3" a="1"/>
  <c r="P447" i="3" s="1"/>
  <c r="P455" i="3" a="1"/>
  <c r="P455" i="3" s="1"/>
  <c r="P463" i="3" a="1"/>
  <c r="P463" i="3" s="1"/>
  <c r="P471" i="3" a="1"/>
  <c r="P471" i="3" s="1"/>
  <c r="P479" i="3" a="1"/>
  <c r="P479" i="3" s="1"/>
  <c r="P487" i="3" a="1"/>
  <c r="P487" i="3" s="1"/>
  <c r="P495" i="3" a="1"/>
  <c r="P495" i="3" s="1"/>
  <c r="P503" i="3" a="1"/>
  <c r="P503" i="3" s="1"/>
  <c r="P511" i="3" a="1"/>
  <c r="P511" i="3" s="1"/>
  <c r="O19" i="3" a="1"/>
  <c r="O19" i="3" s="1"/>
  <c r="O27" i="3" a="1"/>
  <c r="O27" i="3" s="1"/>
  <c r="O35" i="3" a="1"/>
  <c r="O35" i="3" s="1"/>
  <c r="O43" i="3" a="1"/>
  <c r="O43" i="3" s="1"/>
  <c r="O51" i="3" a="1"/>
  <c r="O51" i="3" s="1"/>
  <c r="R141" i="3" a="1"/>
  <c r="R141" i="3" s="1"/>
  <c r="R325" i="3" a="1"/>
  <c r="R325" i="3" s="1"/>
  <c r="R436" i="3" a="1"/>
  <c r="R436" i="3" s="1"/>
  <c r="Q25" i="3" a="1"/>
  <c r="Q25" i="3" s="1"/>
  <c r="Q120" i="3" a="1"/>
  <c r="Q120" i="3" s="1"/>
  <c r="Q190" i="3" a="1"/>
  <c r="Q190" i="3" s="1"/>
  <c r="Q214" i="3" a="1"/>
  <c r="Q214" i="3" s="1"/>
  <c r="Q237" i="3" a="1"/>
  <c r="Q237" i="3" s="1"/>
  <c r="Q255" i="3" a="1"/>
  <c r="Q255" i="3" s="1"/>
  <c r="Q277" i="3" a="1"/>
  <c r="Q277" i="3" s="1"/>
  <c r="Q293" i="3" a="1"/>
  <c r="Q293" i="3" s="1"/>
  <c r="Q309" i="3" a="1"/>
  <c r="Q309" i="3" s="1"/>
  <c r="Q325" i="3" a="1"/>
  <c r="Q325" i="3" s="1"/>
  <c r="Q341" i="3" a="1"/>
  <c r="Q341" i="3" s="1"/>
  <c r="Q357" i="3" a="1"/>
  <c r="Q357" i="3" s="1"/>
  <c r="Q373" i="3" a="1"/>
  <c r="Q373" i="3" s="1"/>
  <c r="Q389" i="3" a="1"/>
  <c r="Q389" i="3" s="1"/>
  <c r="Q405" i="3" a="1"/>
  <c r="Q405" i="3" s="1"/>
  <c r="Q421" i="3" a="1"/>
  <c r="Q421" i="3" s="1"/>
  <c r="Q437" i="3" a="1"/>
  <c r="Q437" i="3" s="1"/>
  <c r="Q453" i="3" a="1"/>
  <c r="Q453" i="3" s="1"/>
  <c r="Q469" i="3" a="1"/>
  <c r="Q469" i="3" s="1"/>
  <c r="Q485" i="3" a="1"/>
  <c r="Q485" i="3" s="1"/>
  <c r="Q501" i="3" a="1"/>
  <c r="Q501" i="3" s="1"/>
  <c r="P17" i="3" a="1"/>
  <c r="P17" i="3" s="1"/>
  <c r="P33" i="3" a="1"/>
  <c r="P33" i="3" s="1"/>
  <c r="P49" i="3" a="1"/>
  <c r="P49" i="3" s="1"/>
  <c r="P65" i="3" a="1"/>
  <c r="P65" i="3" s="1"/>
  <c r="P81" i="3" a="1"/>
  <c r="P81" i="3" s="1"/>
  <c r="P95" i="3" a="1"/>
  <c r="P95" i="3" s="1"/>
  <c r="P106" i="3" a="1"/>
  <c r="P106" i="3" s="1"/>
  <c r="P120" i="3" a="1"/>
  <c r="P120" i="3" s="1"/>
  <c r="P131" i="3" a="1"/>
  <c r="P131" i="3" s="1"/>
  <c r="P145" i="3" a="1"/>
  <c r="P145" i="3" s="1"/>
  <c r="P159" i="3" a="1"/>
  <c r="P159" i="3" s="1"/>
  <c r="P170" i="3" a="1"/>
  <c r="P170" i="3" s="1"/>
  <c r="P184" i="3" a="1"/>
  <c r="P184" i="3" s="1"/>
  <c r="P195" i="3" a="1"/>
  <c r="P195" i="3" s="1"/>
  <c r="P209" i="3" a="1"/>
  <c r="P209" i="3" s="1"/>
  <c r="P223" i="3" a="1"/>
  <c r="P223" i="3" s="1"/>
  <c r="P234" i="3" a="1"/>
  <c r="P234" i="3" s="1"/>
  <c r="P245" i="3" a="1"/>
  <c r="P245" i="3" s="1"/>
  <c r="P255" i="3" a="1"/>
  <c r="P255" i="3" s="1"/>
  <c r="P264" i="3" a="1"/>
  <c r="P264" i="3" s="1"/>
  <c r="P272" i="3" a="1"/>
  <c r="P272" i="3" s="1"/>
  <c r="P280" i="3" a="1"/>
  <c r="P280" i="3" s="1"/>
  <c r="P288" i="3" a="1"/>
  <c r="P288" i="3" s="1"/>
  <c r="P296" i="3" a="1"/>
  <c r="P296" i="3" s="1"/>
  <c r="P304" i="3" a="1"/>
  <c r="P304" i="3" s="1"/>
  <c r="P312" i="3" a="1"/>
  <c r="P312" i="3" s="1"/>
  <c r="P320" i="3" a="1"/>
  <c r="P320" i="3" s="1"/>
  <c r="P328" i="3" a="1"/>
  <c r="P328" i="3" s="1"/>
  <c r="P336" i="3" a="1"/>
  <c r="P336" i="3" s="1"/>
  <c r="P344" i="3" a="1"/>
  <c r="P344" i="3" s="1"/>
  <c r="P352" i="3" a="1"/>
  <c r="P352" i="3" s="1"/>
  <c r="P360" i="3" a="1"/>
  <c r="P360" i="3" s="1"/>
  <c r="P368" i="3" a="1"/>
  <c r="P368" i="3" s="1"/>
  <c r="P376" i="3" a="1"/>
  <c r="P376" i="3" s="1"/>
  <c r="P384" i="3" a="1"/>
  <c r="P384" i="3" s="1"/>
  <c r="P392" i="3" a="1"/>
  <c r="P392" i="3" s="1"/>
  <c r="P400" i="3" a="1"/>
  <c r="P400" i="3" s="1"/>
  <c r="P408" i="3" a="1"/>
  <c r="P408" i="3" s="1"/>
  <c r="P416" i="3" a="1"/>
  <c r="P416" i="3" s="1"/>
  <c r="P424" i="3" a="1"/>
  <c r="P424" i="3" s="1"/>
  <c r="P432" i="3" a="1"/>
  <c r="P432" i="3" s="1"/>
  <c r="P440" i="3" a="1"/>
  <c r="P440" i="3" s="1"/>
  <c r="P448" i="3" a="1"/>
  <c r="P448" i="3" s="1"/>
  <c r="P456" i="3" a="1"/>
  <c r="P456" i="3" s="1"/>
  <c r="P464" i="3" a="1"/>
  <c r="P464" i="3" s="1"/>
  <c r="P472" i="3" a="1"/>
  <c r="P472" i="3" s="1"/>
  <c r="P480" i="3" a="1"/>
  <c r="P480" i="3" s="1"/>
  <c r="P488" i="3" a="1"/>
  <c r="P488" i="3" s="1"/>
  <c r="P496" i="3" a="1"/>
  <c r="P496" i="3" s="1"/>
  <c r="P504" i="3" a="1"/>
  <c r="P504" i="3" s="1"/>
  <c r="P512" i="3" a="1"/>
  <c r="P512" i="3" s="1"/>
  <c r="O20" i="3" a="1"/>
  <c r="O20" i="3" s="1"/>
  <c r="O28" i="3" a="1"/>
  <c r="O28" i="3" s="1"/>
  <c r="O36" i="3" a="1"/>
  <c r="O36" i="3" s="1"/>
  <c r="O44" i="3" a="1"/>
  <c r="O44" i="3" s="1"/>
  <c r="R149" i="3" a="1"/>
  <c r="R149" i="3" s="1"/>
  <c r="R333" i="3" a="1"/>
  <c r="R333" i="3" s="1"/>
  <c r="R460" i="3" a="1"/>
  <c r="R460" i="3" s="1"/>
  <c r="Q32" i="3" a="1"/>
  <c r="Q32" i="3" s="1"/>
  <c r="Q121" i="3" a="1"/>
  <c r="Q121" i="3" s="1"/>
  <c r="Q197" i="3" a="1"/>
  <c r="Q197" i="3" s="1"/>
  <c r="Q215" i="3" a="1"/>
  <c r="Q215" i="3" s="1"/>
  <c r="Q238" i="3" a="1"/>
  <c r="Q238" i="3" s="1"/>
  <c r="Q261" i="3" a="1"/>
  <c r="Q261" i="3" s="1"/>
  <c r="Q278" i="3" a="1"/>
  <c r="Q278" i="3" s="1"/>
  <c r="Q294" i="3" a="1"/>
  <c r="Q294" i="3" s="1"/>
  <c r="Q310" i="3" a="1"/>
  <c r="Q310" i="3" s="1"/>
  <c r="Q326" i="3" a="1"/>
  <c r="Q326" i="3" s="1"/>
  <c r="Q342" i="3" a="1"/>
  <c r="Q342" i="3" s="1"/>
  <c r="Q358" i="3" a="1"/>
  <c r="Q358" i="3" s="1"/>
  <c r="Q374" i="3" a="1"/>
  <c r="Q374" i="3" s="1"/>
  <c r="Q390" i="3" a="1"/>
  <c r="Q390" i="3" s="1"/>
  <c r="Q406" i="3" a="1"/>
  <c r="Q406" i="3" s="1"/>
  <c r="Q422" i="3" a="1"/>
  <c r="Q422" i="3" s="1"/>
  <c r="Q438" i="3" a="1"/>
  <c r="Q438" i="3" s="1"/>
  <c r="Q454" i="3" a="1"/>
  <c r="Q454" i="3" s="1"/>
  <c r="Q470" i="3" a="1"/>
  <c r="Q470" i="3" s="1"/>
  <c r="Q486" i="3" a="1"/>
  <c r="Q486" i="3" s="1"/>
  <c r="Q502" i="3" a="1"/>
  <c r="Q502" i="3" s="1"/>
  <c r="P18" i="3" a="1"/>
  <c r="P18" i="3" s="1"/>
  <c r="P34" i="3" a="1"/>
  <c r="P34" i="3" s="1"/>
  <c r="P50" i="3" a="1"/>
  <c r="P50" i="3" s="1"/>
  <c r="P66" i="3" a="1"/>
  <c r="P66" i="3" s="1"/>
  <c r="P82" i="3" a="1"/>
  <c r="P82" i="3" s="1"/>
  <c r="P96" i="3" a="1"/>
  <c r="P96" i="3" s="1"/>
  <c r="P107" i="3" a="1"/>
  <c r="P107" i="3" s="1"/>
  <c r="P121" i="3" a="1"/>
  <c r="P121" i="3" s="1"/>
  <c r="P135" i="3" a="1"/>
  <c r="P135" i="3" s="1"/>
  <c r="P146" i="3" a="1"/>
  <c r="P146" i="3" s="1"/>
  <c r="P160" i="3" a="1"/>
  <c r="P160" i="3" s="1"/>
  <c r="P171" i="3" a="1"/>
  <c r="P171" i="3" s="1"/>
  <c r="P185" i="3" a="1"/>
  <c r="P185" i="3" s="1"/>
  <c r="P199" i="3" a="1"/>
  <c r="P199" i="3" s="1"/>
  <c r="P210" i="3" a="1"/>
  <c r="P210" i="3" s="1"/>
  <c r="P224" i="3" a="1"/>
  <c r="P224" i="3" s="1"/>
  <c r="P235" i="3" a="1"/>
  <c r="P235" i="3" s="1"/>
  <c r="P247" i="3" a="1"/>
  <c r="P247" i="3" s="1"/>
  <c r="P256" i="3" a="1"/>
  <c r="P256" i="3" s="1"/>
  <c r="P265" i="3" a="1"/>
  <c r="P265" i="3" s="1"/>
  <c r="P273" i="3" a="1"/>
  <c r="P273" i="3" s="1"/>
  <c r="P281" i="3" a="1"/>
  <c r="P281" i="3" s="1"/>
  <c r="P289" i="3" a="1"/>
  <c r="P289" i="3" s="1"/>
  <c r="P297" i="3" a="1"/>
  <c r="P297" i="3" s="1"/>
  <c r="P305" i="3" a="1"/>
  <c r="P305" i="3" s="1"/>
  <c r="P313" i="3" a="1"/>
  <c r="P313" i="3" s="1"/>
  <c r="P321" i="3" a="1"/>
  <c r="P321" i="3" s="1"/>
  <c r="P329" i="3" a="1"/>
  <c r="P329" i="3" s="1"/>
  <c r="P337" i="3" a="1"/>
  <c r="P337" i="3" s="1"/>
  <c r="P345" i="3" a="1"/>
  <c r="P345" i="3" s="1"/>
  <c r="P353" i="3" a="1"/>
  <c r="P353" i="3" s="1"/>
  <c r="P361" i="3" a="1"/>
  <c r="P361" i="3" s="1"/>
  <c r="P369" i="3" a="1"/>
  <c r="P369" i="3" s="1"/>
  <c r="P377" i="3" a="1"/>
  <c r="P377" i="3" s="1"/>
  <c r="P385" i="3" a="1"/>
  <c r="P385" i="3" s="1"/>
  <c r="P393" i="3" a="1"/>
  <c r="P393" i="3" s="1"/>
  <c r="P401" i="3" a="1"/>
  <c r="P401" i="3" s="1"/>
  <c r="P409" i="3" a="1"/>
  <c r="P409" i="3" s="1"/>
  <c r="P417" i="3" a="1"/>
  <c r="P417" i="3" s="1"/>
  <c r="P425" i="3" a="1"/>
  <c r="P425" i="3" s="1"/>
  <c r="P433" i="3" a="1"/>
  <c r="P433" i="3" s="1"/>
  <c r="P441" i="3" a="1"/>
  <c r="P441" i="3" s="1"/>
  <c r="P449" i="3" a="1"/>
  <c r="P449" i="3" s="1"/>
  <c r="P457" i="3" a="1"/>
  <c r="P457" i="3" s="1"/>
  <c r="P465" i="3" a="1"/>
  <c r="P465" i="3" s="1"/>
  <c r="P473" i="3" a="1"/>
  <c r="P473" i="3" s="1"/>
  <c r="P481" i="3" a="1"/>
  <c r="P481" i="3" s="1"/>
  <c r="P489" i="3" a="1"/>
  <c r="P489" i="3" s="1"/>
  <c r="P497" i="3" a="1"/>
  <c r="P497" i="3" s="1"/>
  <c r="P505" i="3" a="1"/>
  <c r="P505" i="3" s="1"/>
  <c r="P513" i="3" a="1"/>
  <c r="P513" i="3" s="1"/>
  <c r="O21" i="3" a="1"/>
  <c r="O21" i="3" s="1"/>
  <c r="O29" i="3" a="1"/>
  <c r="O29" i="3" s="1"/>
  <c r="O37" i="3" a="1"/>
  <c r="O37" i="3" s="1"/>
  <c r="O45" i="3" a="1"/>
  <c r="O45" i="3" s="1"/>
  <c r="R197" i="3" a="1"/>
  <c r="R197" i="3" s="1"/>
  <c r="R341" i="3" a="1"/>
  <c r="R341" i="3" s="1"/>
  <c r="R461" i="3" a="1"/>
  <c r="R461" i="3" s="1"/>
  <c r="Q56" i="3" a="1"/>
  <c r="Q56" i="3" s="1"/>
  <c r="Q128" i="3" a="1"/>
  <c r="Q128" i="3" s="1"/>
  <c r="Q198" i="3" a="1"/>
  <c r="Q198" i="3" s="1"/>
  <c r="Q221" i="3" a="1"/>
  <c r="Q221" i="3" s="1"/>
  <c r="Q239" i="3" a="1"/>
  <c r="Q239" i="3" s="1"/>
  <c r="Q262" i="3" a="1"/>
  <c r="Q262" i="3" s="1"/>
  <c r="Q279" i="3" a="1"/>
  <c r="Q279" i="3" s="1"/>
  <c r="Q295" i="3" a="1"/>
  <c r="Q295" i="3" s="1"/>
  <c r="Q311" i="3" a="1"/>
  <c r="Q311" i="3" s="1"/>
  <c r="Q327" i="3" a="1"/>
  <c r="Q327" i="3" s="1"/>
  <c r="Q343" i="3" a="1"/>
  <c r="Q343" i="3" s="1"/>
  <c r="Q359" i="3" a="1"/>
  <c r="Q359" i="3" s="1"/>
  <c r="Q375" i="3" a="1"/>
  <c r="Q375" i="3" s="1"/>
  <c r="Q391" i="3" a="1"/>
  <c r="Q391" i="3" s="1"/>
  <c r="Q407" i="3" a="1"/>
  <c r="Q407" i="3" s="1"/>
  <c r="Q423" i="3" a="1"/>
  <c r="Q423" i="3" s="1"/>
  <c r="Q439" i="3" a="1"/>
  <c r="Q439" i="3" s="1"/>
  <c r="Q455" i="3" a="1"/>
  <c r="Q455" i="3" s="1"/>
  <c r="Q471" i="3" a="1"/>
  <c r="Q471" i="3" s="1"/>
  <c r="Q487" i="3" a="1"/>
  <c r="Q487" i="3" s="1"/>
  <c r="Q503" i="3" a="1"/>
  <c r="Q503" i="3" s="1"/>
  <c r="P19" i="3" a="1"/>
  <c r="P19" i="3" s="1"/>
  <c r="P35" i="3" a="1"/>
  <c r="P35" i="3" s="1"/>
  <c r="P51" i="3" a="1"/>
  <c r="P51" i="3" s="1"/>
  <c r="P67" i="3" a="1"/>
  <c r="P67" i="3" s="1"/>
  <c r="P83" i="3" a="1"/>
  <c r="P83" i="3" s="1"/>
  <c r="P97" i="3" a="1"/>
  <c r="P97" i="3" s="1"/>
  <c r="P111" i="3" a="1"/>
  <c r="P111" i="3" s="1"/>
  <c r="P122" i="3" a="1"/>
  <c r="P122" i="3" s="1"/>
  <c r="P136" i="3" a="1"/>
  <c r="P136" i="3" s="1"/>
  <c r="P147" i="3" a="1"/>
  <c r="P147" i="3" s="1"/>
  <c r="P161" i="3" a="1"/>
  <c r="P161" i="3" s="1"/>
  <c r="P175" i="3" a="1"/>
  <c r="P175" i="3" s="1"/>
  <c r="P186" i="3" a="1"/>
  <c r="P186" i="3" s="1"/>
  <c r="P200" i="3" a="1"/>
  <c r="P200" i="3" s="1"/>
  <c r="P211" i="3" a="1"/>
  <c r="P211" i="3" s="1"/>
  <c r="P225" i="3" a="1"/>
  <c r="P225" i="3" s="1"/>
  <c r="P237" i="3" a="1"/>
  <c r="P237" i="3" s="1"/>
  <c r="P248" i="3" a="1"/>
  <c r="P248" i="3" s="1"/>
  <c r="P257" i="3" a="1"/>
  <c r="P257" i="3" s="1"/>
  <c r="P266" i="3" a="1"/>
  <c r="P266" i="3" s="1"/>
  <c r="P274" i="3" a="1"/>
  <c r="P274" i="3" s="1"/>
  <c r="P282" i="3" a="1"/>
  <c r="P282" i="3" s="1"/>
  <c r="P290" i="3" a="1"/>
  <c r="P290" i="3" s="1"/>
  <c r="P298" i="3" a="1"/>
  <c r="P298" i="3" s="1"/>
  <c r="P306" i="3" a="1"/>
  <c r="P306" i="3" s="1"/>
  <c r="P314" i="3" a="1"/>
  <c r="P314" i="3" s="1"/>
  <c r="P322" i="3" a="1"/>
  <c r="P322" i="3" s="1"/>
  <c r="P330" i="3" a="1"/>
  <c r="P330" i="3" s="1"/>
  <c r="P338" i="3" a="1"/>
  <c r="P338" i="3" s="1"/>
  <c r="P346" i="3" a="1"/>
  <c r="P346" i="3" s="1"/>
  <c r="P354" i="3" a="1"/>
  <c r="P354" i="3" s="1"/>
  <c r="P362" i="3" a="1"/>
  <c r="P362" i="3" s="1"/>
  <c r="P370" i="3" a="1"/>
  <c r="P370" i="3" s="1"/>
  <c r="P378" i="3" a="1"/>
  <c r="P378" i="3" s="1"/>
  <c r="P386" i="3" a="1"/>
  <c r="P386" i="3" s="1"/>
  <c r="P394" i="3" a="1"/>
  <c r="P394" i="3" s="1"/>
  <c r="P402" i="3" a="1"/>
  <c r="P402" i="3" s="1"/>
  <c r="P410" i="3" a="1"/>
  <c r="P410" i="3" s="1"/>
  <c r="P418" i="3" a="1"/>
  <c r="P418" i="3" s="1"/>
  <c r="P426" i="3" a="1"/>
  <c r="P426" i="3" s="1"/>
  <c r="P434" i="3" a="1"/>
  <c r="P434" i="3" s="1"/>
  <c r="P442" i="3" a="1"/>
  <c r="P442" i="3" s="1"/>
  <c r="P450" i="3" a="1"/>
  <c r="P450" i="3" s="1"/>
  <c r="P458" i="3" a="1"/>
  <c r="P458" i="3" s="1"/>
  <c r="P466" i="3" a="1"/>
  <c r="P466" i="3" s="1"/>
  <c r="P474" i="3" a="1"/>
  <c r="P474" i="3" s="1"/>
  <c r="P482" i="3" a="1"/>
  <c r="P482" i="3" s="1"/>
  <c r="P490" i="3" a="1"/>
  <c r="P490" i="3" s="1"/>
  <c r="P498" i="3" a="1"/>
  <c r="P498" i="3" s="1"/>
  <c r="P506" i="3" a="1"/>
  <c r="P506" i="3" s="1"/>
  <c r="P514" i="3" a="1"/>
  <c r="P514" i="3" s="1"/>
  <c r="O22" i="3" a="1"/>
  <c r="O22" i="3" s="1"/>
  <c r="R205" i="3" a="1"/>
  <c r="R205" i="3" s="1"/>
  <c r="Q263" i="3" a="1"/>
  <c r="Q263" i="3" s="1"/>
  <c r="Q395" i="3" a="1"/>
  <c r="Q395" i="3" s="1"/>
  <c r="P23" i="3" a="1"/>
  <c r="P23" i="3" s="1"/>
  <c r="P137" i="3" a="1"/>
  <c r="P137" i="3" s="1"/>
  <c r="P239" i="3" a="1"/>
  <c r="P239" i="3" s="1"/>
  <c r="P307" i="3" a="1"/>
  <c r="P307" i="3" s="1"/>
  <c r="P371" i="3" a="1"/>
  <c r="P371" i="3" s="1"/>
  <c r="P435" i="3" a="1"/>
  <c r="P435" i="3" s="1"/>
  <c r="P499" i="3" a="1"/>
  <c r="P499" i="3" s="1"/>
  <c r="O46" i="3" a="1"/>
  <c r="O46" i="3" s="1"/>
  <c r="O60" i="3" a="1"/>
  <c r="O60" i="3" s="1"/>
  <c r="O70" i="3" a="1"/>
  <c r="O70" i="3" s="1"/>
  <c r="O82" i="3" a="1"/>
  <c r="O82" i="3" s="1"/>
  <c r="O92" i="3" a="1"/>
  <c r="O92" i="3" s="1"/>
  <c r="O101" i="3" a="1"/>
  <c r="O101" i="3" s="1"/>
  <c r="O109" i="3" a="1"/>
  <c r="O109" i="3" s="1"/>
  <c r="O117" i="3" a="1"/>
  <c r="O117" i="3" s="1"/>
  <c r="O125" i="3" a="1"/>
  <c r="O125" i="3" s="1"/>
  <c r="O133" i="3" a="1"/>
  <c r="O133" i="3" s="1"/>
  <c r="O141" i="3" a="1"/>
  <c r="O141" i="3" s="1"/>
  <c r="O149" i="3" a="1"/>
  <c r="O149" i="3" s="1"/>
  <c r="O157" i="3" a="1"/>
  <c r="O157" i="3" s="1"/>
  <c r="O165" i="3" a="1"/>
  <c r="O165" i="3" s="1"/>
  <c r="O173" i="3" a="1"/>
  <c r="O173" i="3" s="1"/>
  <c r="O181" i="3" a="1"/>
  <c r="O181" i="3" s="1"/>
  <c r="O189" i="3" a="1"/>
  <c r="O189" i="3" s="1"/>
  <c r="O197" i="3" a="1"/>
  <c r="O197" i="3" s="1"/>
  <c r="O205" i="3" a="1"/>
  <c r="O205" i="3" s="1"/>
  <c r="O213" i="3" a="1"/>
  <c r="O213" i="3" s="1"/>
  <c r="O221" i="3" a="1"/>
  <c r="O221" i="3" s="1"/>
  <c r="O229" i="3" a="1"/>
  <c r="O229" i="3" s="1"/>
  <c r="O237" i="3" a="1"/>
  <c r="O237" i="3" s="1"/>
  <c r="O245" i="3" a="1"/>
  <c r="O245" i="3" s="1"/>
  <c r="O253" i="3" a="1"/>
  <c r="O253" i="3" s="1"/>
  <c r="O261" i="3" a="1"/>
  <c r="O261" i="3" s="1"/>
  <c r="O269" i="3" a="1"/>
  <c r="O269" i="3" s="1"/>
  <c r="O277" i="3" a="1"/>
  <c r="O277" i="3" s="1"/>
  <c r="O285" i="3" a="1"/>
  <c r="O285" i="3" s="1"/>
  <c r="O293" i="3" a="1"/>
  <c r="O293" i="3" s="1"/>
  <c r="O301" i="3" a="1"/>
  <c r="O301" i="3" s="1"/>
  <c r="O309" i="3" a="1"/>
  <c r="O309" i="3" s="1"/>
  <c r="O317" i="3" a="1"/>
  <c r="O317" i="3" s="1"/>
  <c r="O325" i="3" a="1"/>
  <c r="O325" i="3" s="1"/>
  <c r="O333" i="3" a="1"/>
  <c r="O333" i="3" s="1"/>
  <c r="O341" i="3" a="1"/>
  <c r="O341" i="3" s="1"/>
  <c r="O349" i="3" a="1"/>
  <c r="O349" i="3" s="1"/>
  <c r="O357" i="3" a="1"/>
  <c r="O357" i="3" s="1"/>
  <c r="O365" i="3" a="1"/>
  <c r="O365" i="3" s="1"/>
  <c r="O373" i="3" a="1"/>
  <c r="O373" i="3" s="1"/>
  <c r="O381" i="3" a="1"/>
  <c r="O381" i="3" s="1"/>
  <c r="O389" i="3" a="1"/>
  <c r="O389" i="3" s="1"/>
  <c r="O397" i="3" a="1"/>
  <c r="O397" i="3" s="1"/>
  <c r="O405" i="3" a="1"/>
  <c r="O405" i="3" s="1"/>
  <c r="O413" i="3" a="1"/>
  <c r="O413" i="3" s="1"/>
  <c r="O421" i="3" a="1"/>
  <c r="O421" i="3" s="1"/>
  <c r="O429" i="3" a="1"/>
  <c r="O429" i="3" s="1"/>
  <c r="O437" i="3" a="1"/>
  <c r="O437" i="3" s="1"/>
  <c r="O445" i="3" a="1"/>
  <c r="O445" i="3" s="1"/>
  <c r="O453" i="3" a="1"/>
  <c r="O453" i="3" s="1"/>
  <c r="O461" i="3" a="1"/>
  <c r="O461" i="3" s="1"/>
  <c r="O469" i="3" a="1"/>
  <c r="O469" i="3" s="1"/>
  <c r="O477" i="3" a="1"/>
  <c r="O477" i="3" s="1"/>
  <c r="O485" i="3" a="1"/>
  <c r="O485" i="3" s="1"/>
  <c r="O493" i="3" a="1"/>
  <c r="O493" i="3" s="1"/>
  <c r="O501" i="3" a="1"/>
  <c r="O501" i="3" s="1"/>
  <c r="O509" i="3" a="1"/>
  <c r="O509" i="3" s="1"/>
  <c r="N17" i="3" a="1"/>
  <c r="N17" i="3" s="1"/>
  <c r="N25" i="3" a="1"/>
  <c r="N25" i="3" s="1"/>
  <c r="N33" i="3" a="1"/>
  <c r="N33" i="3" s="1"/>
  <c r="N41" i="3" a="1"/>
  <c r="N41" i="3" s="1"/>
  <c r="N49" i="3" a="1"/>
  <c r="N49" i="3" s="1"/>
  <c r="N57" i="3" a="1"/>
  <c r="N57" i="3" s="1"/>
  <c r="N65" i="3" a="1"/>
  <c r="N65" i="3" s="1"/>
  <c r="N73" i="3" a="1"/>
  <c r="N73" i="3" s="1"/>
  <c r="N81" i="3" a="1"/>
  <c r="N81" i="3" s="1"/>
  <c r="N89" i="3" a="1"/>
  <c r="N89" i="3" s="1"/>
  <c r="N97" i="3" a="1"/>
  <c r="N97" i="3" s="1"/>
  <c r="N105" i="3" a="1"/>
  <c r="N105" i="3" s="1"/>
  <c r="N113" i="3" a="1"/>
  <c r="N113" i="3" s="1"/>
  <c r="N121" i="3" a="1"/>
  <c r="N121" i="3" s="1"/>
  <c r="N129" i="3" a="1"/>
  <c r="N129" i="3" s="1"/>
  <c r="N137" i="3" a="1"/>
  <c r="N137" i="3" s="1"/>
  <c r="R389" i="3" a="1"/>
  <c r="R389" i="3" s="1"/>
  <c r="Q283" i="3" a="1"/>
  <c r="Q283" i="3" s="1"/>
  <c r="Q411" i="3" a="1"/>
  <c r="Q411" i="3" s="1"/>
  <c r="P39" i="3" a="1"/>
  <c r="P39" i="3" s="1"/>
  <c r="P151" i="3" a="1"/>
  <c r="P151" i="3" s="1"/>
  <c r="P249" i="3" a="1"/>
  <c r="P249" i="3" s="1"/>
  <c r="P315" i="3" a="1"/>
  <c r="P315" i="3" s="1"/>
  <c r="P379" i="3" a="1"/>
  <c r="P379" i="3" s="1"/>
  <c r="P443" i="3" a="1"/>
  <c r="P443" i="3" s="1"/>
  <c r="P507" i="3" a="1"/>
  <c r="P507" i="3" s="1"/>
  <c r="O47" i="3" a="1"/>
  <c r="O47" i="3" s="1"/>
  <c r="O61" i="3" a="1"/>
  <c r="O61" i="3" s="1"/>
  <c r="O71" i="3" a="1"/>
  <c r="O71" i="3" s="1"/>
  <c r="O83" i="3" a="1"/>
  <c r="O83" i="3" s="1"/>
  <c r="O93" i="3" a="1"/>
  <c r="O93" i="3" s="1"/>
  <c r="O102" i="3" a="1"/>
  <c r="O102" i="3" s="1"/>
  <c r="O110" i="3" a="1"/>
  <c r="O110" i="3" s="1"/>
  <c r="O118" i="3" a="1"/>
  <c r="O118" i="3" s="1"/>
  <c r="O126" i="3" a="1"/>
  <c r="O126" i="3" s="1"/>
  <c r="O134" i="3" a="1"/>
  <c r="O134" i="3" s="1"/>
  <c r="O142" i="3" a="1"/>
  <c r="O142" i="3" s="1"/>
  <c r="O150" i="3" a="1"/>
  <c r="O150" i="3" s="1"/>
  <c r="O158" i="3" a="1"/>
  <c r="O158" i="3" s="1"/>
  <c r="O166" i="3" a="1"/>
  <c r="O166" i="3" s="1"/>
  <c r="O174" i="3" a="1"/>
  <c r="O174" i="3" s="1"/>
  <c r="O182" i="3" a="1"/>
  <c r="O182" i="3" s="1"/>
  <c r="O190" i="3" a="1"/>
  <c r="O190" i="3" s="1"/>
  <c r="O198" i="3" a="1"/>
  <c r="O198" i="3" s="1"/>
  <c r="O206" i="3" a="1"/>
  <c r="O206" i="3" s="1"/>
  <c r="O214" i="3" a="1"/>
  <c r="O214" i="3" s="1"/>
  <c r="O222" i="3" a="1"/>
  <c r="O222" i="3" s="1"/>
  <c r="O230" i="3" a="1"/>
  <c r="O230" i="3" s="1"/>
  <c r="O238" i="3" a="1"/>
  <c r="O238" i="3" s="1"/>
  <c r="O246" i="3" a="1"/>
  <c r="O246" i="3" s="1"/>
  <c r="O254" i="3" a="1"/>
  <c r="O254" i="3" s="1"/>
  <c r="O262" i="3" a="1"/>
  <c r="O262" i="3" s="1"/>
  <c r="O270" i="3" a="1"/>
  <c r="O270" i="3" s="1"/>
  <c r="O278" i="3" a="1"/>
  <c r="O278" i="3" s="1"/>
  <c r="O286" i="3" a="1"/>
  <c r="O286" i="3" s="1"/>
  <c r="O294" i="3" a="1"/>
  <c r="O294" i="3" s="1"/>
  <c r="O302" i="3" a="1"/>
  <c r="O302" i="3" s="1"/>
  <c r="O310" i="3" a="1"/>
  <c r="O310" i="3" s="1"/>
  <c r="O318" i="3" a="1"/>
  <c r="O318" i="3" s="1"/>
  <c r="O326" i="3" a="1"/>
  <c r="O326" i="3" s="1"/>
  <c r="O334" i="3" a="1"/>
  <c r="O334" i="3" s="1"/>
  <c r="O342" i="3" a="1"/>
  <c r="O342" i="3" s="1"/>
  <c r="O350" i="3" a="1"/>
  <c r="O350" i="3" s="1"/>
  <c r="O358" i="3" a="1"/>
  <c r="O358" i="3" s="1"/>
  <c r="O366" i="3" a="1"/>
  <c r="O366" i="3" s="1"/>
  <c r="O374" i="3" a="1"/>
  <c r="O374" i="3" s="1"/>
  <c r="O382" i="3" a="1"/>
  <c r="O382" i="3" s="1"/>
  <c r="O390" i="3" a="1"/>
  <c r="O390" i="3" s="1"/>
  <c r="O398" i="3" a="1"/>
  <c r="O398" i="3" s="1"/>
  <c r="O406" i="3" a="1"/>
  <c r="O406" i="3" s="1"/>
  <c r="O414" i="3" a="1"/>
  <c r="O414" i="3" s="1"/>
  <c r="O422" i="3" a="1"/>
  <c r="O422" i="3" s="1"/>
  <c r="O430" i="3" a="1"/>
  <c r="O430" i="3" s="1"/>
  <c r="O438" i="3" a="1"/>
  <c r="O438" i="3" s="1"/>
  <c r="O446" i="3" a="1"/>
  <c r="O446" i="3" s="1"/>
  <c r="O454" i="3" a="1"/>
  <c r="O454" i="3" s="1"/>
  <c r="O462" i="3" a="1"/>
  <c r="O462" i="3" s="1"/>
  <c r="O470" i="3" a="1"/>
  <c r="O470" i="3" s="1"/>
  <c r="O478" i="3" a="1"/>
  <c r="O478" i="3" s="1"/>
  <c r="O486" i="3" a="1"/>
  <c r="O486" i="3" s="1"/>
  <c r="O494" i="3" a="1"/>
  <c r="O494" i="3" s="1"/>
  <c r="O502" i="3" a="1"/>
  <c r="O502" i="3" s="1"/>
  <c r="O510" i="3" a="1"/>
  <c r="O510" i="3" s="1"/>
  <c r="N18" i="3" a="1"/>
  <c r="N18" i="3" s="1"/>
  <c r="N26" i="3" a="1"/>
  <c r="N26" i="3" s="1"/>
  <c r="N34" i="3" a="1"/>
  <c r="N34" i="3" s="1"/>
  <c r="N42" i="3" a="1"/>
  <c r="N42" i="3" s="1"/>
  <c r="N50" i="3" a="1"/>
  <c r="N50" i="3" s="1"/>
  <c r="N58" i="3" a="1"/>
  <c r="N58" i="3" s="1"/>
  <c r="N66" i="3" a="1"/>
  <c r="N66" i="3" s="1"/>
  <c r="N74" i="3" a="1"/>
  <c r="N74" i="3" s="1"/>
  <c r="N82" i="3" a="1"/>
  <c r="N82" i="3" s="1"/>
  <c r="N90" i="3" a="1"/>
  <c r="N90" i="3" s="1"/>
  <c r="N98" i="3" a="1"/>
  <c r="N98" i="3" s="1"/>
  <c r="N106" i="3" a="1"/>
  <c r="N106" i="3" s="1"/>
  <c r="N114" i="3" a="1"/>
  <c r="N114" i="3" s="1"/>
  <c r="N122" i="3" a="1"/>
  <c r="N122" i="3" s="1"/>
  <c r="N130" i="3" a="1"/>
  <c r="N130" i="3" s="1"/>
  <c r="N138" i="3" a="1"/>
  <c r="N138" i="3" s="1"/>
  <c r="N146" i="3" a="1"/>
  <c r="N146" i="3" s="1"/>
  <c r="N154" i="3" a="1"/>
  <c r="N154" i="3" s="1"/>
  <c r="R468" i="3" a="1"/>
  <c r="R468" i="3" s="1"/>
  <c r="Q299" i="3" a="1"/>
  <c r="Q299" i="3" s="1"/>
  <c r="Q427" i="3" a="1"/>
  <c r="Q427" i="3" s="1"/>
  <c r="P55" i="3" a="1"/>
  <c r="P55" i="3" s="1"/>
  <c r="P162" i="3" a="1"/>
  <c r="P162" i="3" s="1"/>
  <c r="P258" i="3" a="1"/>
  <c r="P258" i="3" s="1"/>
  <c r="P323" i="3" a="1"/>
  <c r="P323" i="3" s="1"/>
  <c r="P387" i="3" a="1"/>
  <c r="P387" i="3" s="1"/>
  <c r="P451" i="3" a="1"/>
  <c r="P451" i="3" s="1"/>
  <c r="P515" i="3" a="1"/>
  <c r="P515" i="3" s="1"/>
  <c r="O52" i="3" a="1"/>
  <c r="O52" i="3" s="1"/>
  <c r="O62" i="3" a="1"/>
  <c r="O62" i="3" s="1"/>
  <c r="O74" i="3" a="1"/>
  <c r="O74" i="3" s="1"/>
  <c r="O84" i="3" a="1"/>
  <c r="O84" i="3" s="1"/>
  <c r="O94" i="3" a="1"/>
  <c r="O94" i="3" s="1"/>
  <c r="O103" i="3" a="1"/>
  <c r="O103" i="3" s="1"/>
  <c r="O111" i="3" a="1"/>
  <c r="O111" i="3" s="1"/>
  <c r="O119" i="3" a="1"/>
  <c r="O119" i="3" s="1"/>
  <c r="O127" i="3" a="1"/>
  <c r="O127" i="3" s="1"/>
  <c r="O135" i="3" a="1"/>
  <c r="O135" i="3" s="1"/>
  <c r="O143" i="3" a="1"/>
  <c r="O143" i="3" s="1"/>
  <c r="O151" i="3" a="1"/>
  <c r="O151" i="3" s="1"/>
  <c r="O159" i="3" a="1"/>
  <c r="O159" i="3" s="1"/>
  <c r="O167" i="3" a="1"/>
  <c r="O167" i="3" s="1"/>
  <c r="O175" i="3" a="1"/>
  <c r="O175" i="3" s="1"/>
  <c r="O183" i="3" a="1"/>
  <c r="O183" i="3" s="1"/>
  <c r="O191" i="3" a="1"/>
  <c r="O191" i="3" s="1"/>
  <c r="O199" i="3" a="1"/>
  <c r="O199" i="3" s="1"/>
  <c r="O207" i="3" a="1"/>
  <c r="O207" i="3" s="1"/>
  <c r="O215" i="3" a="1"/>
  <c r="O215" i="3" s="1"/>
  <c r="O223" i="3" a="1"/>
  <c r="O223" i="3" s="1"/>
  <c r="O231" i="3" a="1"/>
  <c r="O231" i="3" s="1"/>
  <c r="O239" i="3" a="1"/>
  <c r="O239" i="3" s="1"/>
  <c r="O247" i="3" a="1"/>
  <c r="O247" i="3" s="1"/>
  <c r="O255" i="3" a="1"/>
  <c r="O255" i="3" s="1"/>
  <c r="O263" i="3" a="1"/>
  <c r="O263" i="3" s="1"/>
  <c r="O271" i="3" a="1"/>
  <c r="O271" i="3" s="1"/>
  <c r="O279" i="3" a="1"/>
  <c r="O279" i="3" s="1"/>
  <c r="O287" i="3" a="1"/>
  <c r="O287" i="3" s="1"/>
  <c r="O295" i="3" a="1"/>
  <c r="O295" i="3" s="1"/>
  <c r="O303" i="3" a="1"/>
  <c r="O303" i="3" s="1"/>
  <c r="O311" i="3" a="1"/>
  <c r="O311" i="3" s="1"/>
  <c r="O319" i="3" a="1"/>
  <c r="O319" i="3" s="1"/>
  <c r="O327" i="3" a="1"/>
  <c r="O327" i="3" s="1"/>
  <c r="O335" i="3" a="1"/>
  <c r="O335" i="3" s="1"/>
  <c r="O343" i="3" a="1"/>
  <c r="O343" i="3" s="1"/>
  <c r="O351" i="3" a="1"/>
  <c r="O351" i="3" s="1"/>
  <c r="O359" i="3" a="1"/>
  <c r="O359" i="3" s="1"/>
  <c r="O367" i="3" a="1"/>
  <c r="O367" i="3" s="1"/>
  <c r="O375" i="3" a="1"/>
  <c r="O375" i="3" s="1"/>
  <c r="O383" i="3" a="1"/>
  <c r="O383" i="3" s="1"/>
  <c r="O391" i="3" a="1"/>
  <c r="O391" i="3" s="1"/>
  <c r="O399" i="3" a="1"/>
  <c r="O399" i="3" s="1"/>
  <c r="O407" i="3" a="1"/>
  <c r="O407" i="3" s="1"/>
  <c r="O415" i="3" a="1"/>
  <c r="O415" i="3" s="1"/>
  <c r="O423" i="3" a="1"/>
  <c r="O423" i="3" s="1"/>
  <c r="O431" i="3" a="1"/>
  <c r="O431" i="3" s="1"/>
  <c r="O439" i="3" a="1"/>
  <c r="O439" i="3" s="1"/>
  <c r="O447" i="3" a="1"/>
  <c r="O447" i="3" s="1"/>
  <c r="O455" i="3" a="1"/>
  <c r="O455" i="3" s="1"/>
  <c r="O463" i="3" a="1"/>
  <c r="O463" i="3" s="1"/>
  <c r="O471" i="3" a="1"/>
  <c r="O471" i="3" s="1"/>
  <c r="O479" i="3" a="1"/>
  <c r="O479" i="3" s="1"/>
  <c r="O487" i="3" a="1"/>
  <c r="O487" i="3" s="1"/>
  <c r="O495" i="3" a="1"/>
  <c r="O495" i="3" s="1"/>
  <c r="O503" i="3" a="1"/>
  <c r="O503" i="3" s="1"/>
  <c r="O511" i="3" a="1"/>
  <c r="O511" i="3" s="1"/>
  <c r="N19" i="3" a="1"/>
  <c r="N19" i="3" s="1"/>
  <c r="N27" i="3" a="1"/>
  <c r="N27" i="3" s="1"/>
  <c r="N35" i="3" a="1"/>
  <c r="N35" i="3" s="1"/>
  <c r="N43" i="3" a="1"/>
  <c r="N43" i="3" s="1"/>
  <c r="N51" i="3" a="1"/>
  <c r="N51" i="3" s="1"/>
  <c r="N59" i="3" a="1"/>
  <c r="N59" i="3" s="1"/>
  <c r="N67" i="3" a="1"/>
  <c r="N67" i="3" s="1"/>
  <c r="N75" i="3" a="1"/>
  <c r="N75" i="3" s="1"/>
  <c r="N83" i="3" a="1"/>
  <c r="N83" i="3" s="1"/>
  <c r="N91" i="3" a="1"/>
  <c r="N91" i="3" s="1"/>
  <c r="N99" i="3" a="1"/>
  <c r="N99" i="3" s="1"/>
  <c r="N107" i="3" a="1"/>
  <c r="N107" i="3" s="1"/>
  <c r="N115" i="3" a="1"/>
  <c r="N115" i="3" s="1"/>
  <c r="N123" i="3" a="1"/>
  <c r="N123" i="3" s="1"/>
  <c r="N131" i="3" a="1"/>
  <c r="N131" i="3" s="1"/>
  <c r="N139" i="3" a="1"/>
  <c r="N139" i="3" s="1"/>
  <c r="N147" i="3" a="1"/>
  <c r="N147" i="3" s="1"/>
  <c r="N155" i="3" a="1"/>
  <c r="N155" i="3" s="1"/>
  <c r="Q57" i="3" a="1"/>
  <c r="Q57" i="3" s="1"/>
  <c r="Q315" i="3" a="1"/>
  <c r="Q315" i="3" s="1"/>
  <c r="Q443" i="3" a="1"/>
  <c r="Q443" i="3" s="1"/>
  <c r="P71" i="3" a="1"/>
  <c r="P71" i="3" s="1"/>
  <c r="P176" i="3" a="1"/>
  <c r="P176" i="3" s="1"/>
  <c r="P267" i="3" a="1"/>
  <c r="P267" i="3" s="1"/>
  <c r="P331" i="3" a="1"/>
  <c r="P331" i="3" s="1"/>
  <c r="P395" i="3" a="1"/>
  <c r="P395" i="3" s="1"/>
  <c r="P459" i="3" a="1"/>
  <c r="P459" i="3" s="1"/>
  <c r="O23" i="3" a="1"/>
  <c r="O23" i="3" s="1"/>
  <c r="O53" i="3" a="1"/>
  <c r="O53" i="3" s="1"/>
  <c r="O63" i="3" a="1"/>
  <c r="O63" i="3" s="1"/>
  <c r="O75" i="3" a="1"/>
  <c r="O75" i="3" s="1"/>
  <c r="O85" i="3" a="1"/>
  <c r="O85" i="3" s="1"/>
  <c r="O95" i="3" a="1"/>
  <c r="O95" i="3" s="1"/>
  <c r="O104" i="3" a="1"/>
  <c r="O104" i="3" s="1"/>
  <c r="O112" i="3" a="1"/>
  <c r="O112" i="3" s="1"/>
  <c r="O120" i="3" a="1"/>
  <c r="O120" i="3" s="1"/>
  <c r="O128" i="3" a="1"/>
  <c r="O128" i="3" s="1"/>
  <c r="O136" i="3" a="1"/>
  <c r="O136" i="3" s="1"/>
  <c r="O144" i="3" a="1"/>
  <c r="O144" i="3" s="1"/>
  <c r="O152" i="3" a="1"/>
  <c r="O152" i="3" s="1"/>
  <c r="O160" i="3" a="1"/>
  <c r="O160" i="3" s="1"/>
  <c r="O168" i="3" a="1"/>
  <c r="O168" i="3" s="1"/>
  <c r="O176" i="3" a="1"/>
  <c r="O176" i="3" s="1"/>
  <c r="O184" i="3" a="1"/>
  <c r="O184" i="3" s="1"/>
  <c r="O192" i="3" a="1"/>
  <c r="O192" i="3" s="1"/>
  <c r="O200" i="3" a="1"/>
  <c r="O200" i="3" s="1"/>
  <c r="O208" i="3" a="1"/>
  <c r="O208" i="3" s="1"/>
  <c r="O216" i="3" a="1"/>
  <c r="O216" i="3" s="1"/>
  <c r="O224" i="3" a="1"/>
  <c r="O224" i="3" s="1"/>
  <c r="O232" i="3" a="1"/>
  <c r="O232" i="3" s="1"/>
  <c r="O240" i="3" a="1"/>
  <c r="O240" i="3" s="1"/>
  <c r="O248" i="3" a="1"/>
  <c r="O248" i="3" s="1"/>
  <c r="O256" i="3" a="1"/>
  <c r="O256" i="3" s="1"/>
  <c r="O264" i="3" a="1"/>
  <c r="O264" i="3" s="1"/>
  <c r="O272" i="3" a="1"/>
  <c r="O272" i="3" s="1"/>
  <c r="O280" i="3" a="1"/>
  <c r="O280" i="3" s="1"/>
  <c r="O288" i="3" a="1"/>
  <c r="O288" i="3" s="1"/>
  <c r="O296" i="3" a="1"/>
  <c r="O296" i="3" s="1"/>
  <c r="O304" i="3" a="1"/>
  <c r="O304" i="3" s="1"/>
  <c r="O312" i="3" a="1"/>
  <c r="O312" i="3" s="1"/>
  <c r="O320" i="3" a="1"/>
  <c r="O320" i="3" s="1"/>
  <c r="O328" i="3" a="1"/>
  <c r="O328" i="3" s="1"/>
  <c r="O336" i="3" a="1"/>
  <c r="O336" i="3" s="1"/>
  <c r="O344" i="3" a="1"/>
  <c r="O344" i="3" s="1"/>
  <c r="O352" i="3" a="1"/>
  <c r="O352" i="3" s="1"/>
  <c r="O360" i="3" a="1"/>
  <c r="O360" i="3" s="1"/>
  <c r="O368" i="3" a="1"/>
  <c r="O368" i="3" s="1"/>
  <c r="O376" i="3" a="1"/>
  <c r="O376" i="3" s="1"/>
  <c r="O384" i="3" a="1"/>
  <c r="O384" i="3" s="1"/>
  <c r="O392" i="3" a="1"/>
  <c r="O392" i="3" s="1"/>
  <c r="O400" i="3" a="1"/>
  <c r="O400" i="3" s="1"/>
  <c r="O408" i="3" a="1"/>
  <c r="O408" i="3" s="1"/>
  <c r="O416" i="3" a="1"/>
  <c r="O416" i="3" s="1"/>
  <c r="O424" i="3" a="1"/>
  <c r="O424" i="3" s="1"/>
  <c r="O432" i="3" a="1"/>
  <c r="O432" i="3" s="1"/>
  <c r="O440" i="3" a="1"/>
  <c r="O440" i="3" s="1"/>
  <c r="O448" i="3" a="1"/>
  <c r="O448" i="3" s="1"/>
  <c r="O456" i="3" a="1"/>
  <c r="O456" i="3" s="1"/>
  <c r="O464" i="3" a="1"/>
  <c r="O464" i="3" s="1"/>
  <c r="O472" i="3" a="1"/>
  <c r="O472" i="3" s="1"/>
  <c r="O480" i="3" a="1"/>
  <c r="O480" i="3" s="1"/>
  <c r="O488" i="3" a="1"/>
  <c r="O488" i="3" s="1"/>
  <c r="O496" i="3" a="1"/>
  <c r="O496" i="3" s="1"/>
  <c r="O504" i="3" a="1"/>
  <c r="O504" i="3" s="1"/>
  <c r="O512" i="3" a="1"/>
  <c r="O512" i="3" s="1"/>
  <c r="N20" i="3" a="1"/>
  <c r="N20" i="3" s="1"/>
  <c r="N28" i="3" a="1"/>
  <c r="N28" i="3" s="1"/>
  <c r="N36" i="3" a="1"/>
  <c r="N36" i="3" s="1"/>
  <c r="N44" i="3" a="1"/>
  <c r="N44" i="3" s="1"/>
  <c r="N52" i="3" a="1"/>
  <c r="N52" i="3" s="1"/>
  <c r="N60" i="3" a="1"/>
  <c r="N60" i="3" s="1"/>
  <c r="N68" i="3" a="1"/>
  <c r="N68" i="3" s="1"/>
  <c r="N76" i="3" a="1"/>
  <c r="N76" i="3" s="1"/>
  <c r="N84" i="3" a="1"/>
  <c r="N84" i="3" s="1"/>
  <c r="N92" i="3" a="1"/>
  <c r="N92" i="3" s="1"/>
  <c r="N100" i="3" a="1"/>
  <c r="N100" i="3" s="1"/>
  <c r="N108" i="3" a="1"/>
  <c r="N108" i="3" s="1"/>
  <c r="N116" i="3" a="1"/>
  <c r="N116" i="3" s="1"/>
  <c r="N124" i="3" a="1"/>
  <c r="N124" i="3" s="1"/>
  <c r="N132" i="3" a="1"/>
  <c r="N132" i="3" s="1"/>
  <c r="N140" i="3" a="1"/>
  <c r="N140" i="3" s="1"/>
  <c r="Q152" i="3" a="1"/>
  <c r="Q152" i="3" s="1"/>
  <c r="Q331" i="3" a="1"/>
  <c r="Q331" i="3" s="1"/>
  <c r="Q459" i="3" a="1"/>
  <c r="Q459" i="3" s="1"/>
  <c r="P87" i="3" a="1"/>
  <c r="P87" i="3" s="1"/>
  <c r="P187" i="3" a="1"/>
  <c r="P187" i="3" s="1"/>
  <c r="P275" i="3" a="1"/>
  <c r="P275" i="3" s="1"/>
  <c r="P339" i="3" a="1"/>
  <c r="P339" i="3" s="1"/>
  <c r="P403" i="3" a="1"/>
  <c r="P403" i="3" s="1"/>
  <c r="P467" i="3" a="1"/>
  <c r="P467" i="3" s="1"/>
  <c r="O30" i="3" a="1"/>
  <c r="O30" i="3" s="1"/>
  <c r="O54" i="3" a="1"/>
  <c r="O54" i="3" s="1"/>
  <c r="O66" i="3" a="1"/>
  <c r="O66" i="3" s="1"/>
  <c r="O76" i="3" a="1"/>
  <c r="O76" i="3" s="1"/>
  <c r="O86" i="3" a="1"/>
  <c r="O86" i="3" s="1"/>
  <c r="O97" i="3" a="1"/>
  <c r="O97" i="3" s="1"/>
  <c r="O105" i="3" a="1"/>
  <c r="O105" i="3" s="1"/>
  <c r="O113" i="3" a="1"/>
  <c r="O113" i="3" s="1"/>
  <c r="O121" i="3" a="1"/>
  <c r="O121" i="3" s="1"/>
  <c r="O129" i="3" a="1"/>
  <c r="O129" i="3" s="1"/>
  <c r="O137" i="3" a="1"/>
  <c r="O137" i="3" s="1"/>
  <c r="O145" i="3" a="1"/>
  <c r="O145" i="3" s="1"/>
  <c r="O153" i="3" a="1"/>
  <c r="O153" i="3" s="1"/>
  <c r="O161" i="3" a="1"/>
  <c r="O161" i="3" s="1"/>
  <c r="O169" i="3" a="1"/>
  <c r="O169" i="3" s="1"/>
  <c r="O177" i="3" a="1"/>
  <c r="O177" i="3" s="1"/>
  <c r="O185" i="3" a="1"/>
  <c r="O185" i="3" s="1"/>
  <c r="O193" i="3" a="1"/>
  <c r="O193" i="3" s="1"/>
  <c r="O201" i="3" a="1"/>
  <c r="O201" i="3" s="1"/>
  <c r="O209" i="3" a="1"/>
  <c r="O209" i="3" s="1"/>
  <c r="O217" i="3" a="1"/>
  <c r="O217" i="3" s="1"/>
  <c r="O225" i="3" a="1"/>
  <c r="O225" i="3" s="1"/>
  <c r="O233" i="3" a="1"/>
  <c r="O233" i="3" s="1"/>
  <c r="O241" i="3" a="1"/>
  <c r="O241" i="3" s="1"/>
  <c r="O249" i="3" a="1"/>
  <c r="O249" i="3" s="1"/>
  <c r="O257" i="3" a="1"/>
  <c r="O257" i="3" s="1"/>
  <c r="O265" i="3" a="1"/>
  <c r="O265" i="3" s="1"/>
  <c r="O273" i="3" a="1"/>
  <c r="O273" i="3" s="1"/>
  <c r="O281" i="3" a="1"/>
  <c r="O281" i="3" s="1"/>
  <c r="O289" i="3" a="1"/>
  <c r="O289" i="3" s="1"/>
  <c r="O297" i="3" a="1"/>
  <c r="O297" i="3" s="1"/>
  <c r="O305" i="3" a="1"/>
  <c r="O305" i="3" s="1"/>
  <c r="O313" i="3" a="1"/>
  <c r="O313" i="3" s="1"/>
  <c r="O321" i="3" a="1"/>
  <c r="O321" i="3" s="1"/>
  <c r="O329" i="3" a="1"/>
  <c r="O329" i="3" s="1"/>
  <c r="O337" i="3" a="1"/>
  <c r="O337" i="3" s="1"/>
  <c r="O345" i="3" a="1"/>
  <c r="O345" i="3" s="1"/>
  <c r="O353" i="3" a="1"/>
  <c r="O353" i="3" s="1"/>
  <c r="O361" i="3" a="1"/>
  <c r="O361" i="3" s="1"/>
  <c r="O369" i="3" a="1"/>
  <c r="O369" i="3" s="1"/>
  <c r="O377" i="3" a="1"/>
  <c r="O377" i="3" s="1"/>
  <c r="O385" i="3" a="1"/>
  <c r="O385" i="3" s="1"/>
  <c r="O393" i="3" a="1"/>
  <c r="O393" i="3" s="1"/>
  <c r="O401" i="3" a="1"/>
  <c r="O401" i="3" s="1"/>
  <c r="O409" i="3" a="1"/>
  <c r="O409" i="3" s="1"/>
  <c r="O417" i="3" a="1"/>
  <c r="O417" i="3" s="1"/>
  <c r="O425" i="3" a="1"/>
  <c r="O425" i="3" s="1"/>
  <c r="O433" i="3" a="1"/>
  <c r="O433" i="3" s="1"/>
  <c r="O441" i="3" a="1"/>
  <c r="O441" i="3" s="1"/>
  <c r="O449" i="3" a="1"/>
  <c r="O449" i="3" s="1"/>
  <c r="O457" i="3" a="1"/>
  <c r="O457" i="3" s="1"/>
  <c r="O465" i="3" a="1"/>
  <c r="O465" i="3" s="1"/>
  <c r="O473" i="3" a="1"/>
  <c r="O473" i="3" s="1"/>
  <c r="O481" i="3" a="1"/>
  <c r="O481" i="3" s="1"/>
  <c r="O489" i="3" a="1"/>
  <c r="O489" i="3" s="1"/>
  <c r="O497" i="3" a="1"/>
  <c r="O497" i="3" s="1"/>
  <c r="O505" i="3" a="1"/>
  <c r="O505" i="3" s="1"/>
  <c r="O513" i="3" a="1"/>
  <c r="O513" i="3" s="1"/>
  <c r="N21" i="3" a="1"/>
  <c r="N21" i="3" s="1"/>
  <c r="N29" i="3" a="1"/>
  <c r="N29" i="3" s="1"/>
  <c r="N37" i="3" a="1"/>
  <c r="N37" i="3" s="1"/>
  <c r="N45" i="3" a="1"/>
  <c r="N45" i="3" s="1"/>
  <c r="N53" i="3" a="1"/>
  <c r="N53" i="3" s="1"/>
  <c r="N61" i="3" a="1"/>
  <c r="N61" i="3" s="1"/>
  <c r="N69" i="3" a="1"/>
  <c r="N69" i="3" s="1"/>
  <c r="N77" i="3" a="1"/>
  <c r="N77" i="3" s="1"/>
  <c r="N85" i="3" a="1"/>
  <c r="N85" i="3" s="1"/>
  <c r="N93" i="3" a="1"/>
  <c r="N93" i="3" s="1"/>
  <c r="N101" i="3" a="1"/>
  <c r="N101" i="3" s="1"/>
  <c r="N109" i="3" a="1"/>
  <c r="N109" i="3" s="1"/>
  <c r="N117" i="3" a="1"/>
  <c r="N117" i="3" s="1"/>
  <c r="N125" i="3" a="1"/>
  <c r="N125" i="3" s="1"/>
  <c r="N133" i="3" a="1"/>
  <c r="N133" i="3" s="1"/>
  <c r="N141" i="3" a="1"/>
  <c r="N141" i="3" s="1"/>
  <c r="N149" i="3" a="1"/>
  <c r="N149" i="3" s="1"/>
  <c r="N157" i="3" a="1"/>
  <c r="N157" i="3" s="1"/>
  <c r="Q199" i="3" a="1"/>
  <c r="Q199" i="3" s="1"/>
  <c r="Q347" i="3" a="1"/>
  <c r="Q347" i="3" s="1"/>
  <c r="Q475" i="3" a="1"/>
  <c r="Q475" i="3" s="1"/>
  <c r="P98" i="3" a="1"/>
  <c r="P98" i="3" s="1"/>
  <c r="P201" i="3" a="1"/>
  <c r="P201" i="3" s="1"/>
  <c r="P283" i="3" a="1"/>
  <c r="P283" i="3" s="1"/>
  <c r="P347" i="3" a="1"/>
  <c r="P347" i="3" s="1"/>
  <c r="P411" i="3" a="1"/>
  <c r="P411" i="3" s="1"/>
  <c r="P475" i="3" a="1"/>
  <c r="P475" i="3" s="1"/>
  <c r="O31" i="3" a="1"/>
  <c r="O31" i="3" s="1"/>
  <c r="O55" i="3" a="1"/>
  <c r="O55" i="3" s="1"/>
  <c r="O67" i="3" a="1"/>
  <c r="O67" i="3" s="1"/>
  <c r="O77" i="3" a="1"/>
  <c r="O77" i="3" s="1"/>
  <c r="O87" i="3" a="1"/>
  <c r="O87" i="3" s="1"/>
  <c r="O98" i="3" a="1"/>
  <c r="O98" i="3" s="1"/>
  <c r="O106" i="3" a="1"/>
  <c r="O106" i="3" s="1"/>
  <c r="O114" i="3" a="1"/>
  <c r="O114" i="3" s="1"/>
  <c r="O122" i="3" a="1"/>
  <c r="O122" i="3" s="1"/>
  <c r="O130" i="3" a="1"/>
  <c r="O130" i="3" s="1"/>
  <c r="O138" i="3" a="1"/>
  <c r="O138" i="3" s="1"/>
  <c r="O146" i="3" a="1"/>
  <c r="O146" i="3" s="1"/>
  <c r="O154" i="3" a="1"/>
  <c r="O154" i="3" s="1"/>
  <c r="O162" i="3" a="1"/>
  <c r="O162" i="3" s="1"/>
  <c r="O170" i="3" a="1"/>
  <c r="O170" i="3" s="1"/>
  <c r="O178" i="3" a="1"/>
  <c r="O178" i="3" s="1"/>
  <c r="O186" i="3" a="1"/>
  <c r="O186" i="3" s="1"/>
  <c r="O194" i="3" a="1"/>
  <c r="O194" i="3" s="1"/>
  <c r="O202" i="3" a="1"/>
  <c r="O202" i="3" s="1"/>
  <c r="O210" i="3" a="1"/>
  <c r="O210" i="3" s="1"/>
  <c r="O218" i="3" a="1"/>
  <c r="O218" i="3" s="1"/>
  <c r="O226" i="3" a="1"/>
  <c r="O226" i="3" s="1"/>
  <c r="O234" i="3" a="1"/>
  <c r="O234" i="3" s="1"/>
  <c r="O242" i="3" a="1"/>
  <c r="O242" i="3" s="1"/>
  <c r="O250" i="3" a="1"/>
  <c r="O250" i="3" s="1"/>
  <c r="O258" i="3" a="1"/>
  <c r="O258" i="3" s="1"/>
  <c r="O266" i="3" a="1"/>
  <c r="O266" i="3" s="1"/>
  <c r="O274" i="3" a="1"/>
  <c r="O274" i="3" s="1"/>
  <c r="O282" i="3" a="1"/>
  <c r="O282" i="3" s="1"/>
  <c r="O290" i="3" a="1"/>
  <c r="O290" i="3" s="1"/>
  <c r="O298" i="3" a="1"/>
  <c r="O298" i="3" s="1"/>
  <c r="O306" i="3" a="1"/>
  <c r="O306" i="3" s="1"/>
  <c r="O314" i="3" a="1"/>
  <c r="O314" i="3" s="1"/>
  <c r="O322" i="3" a="1"/>
  <c r="O322" i="3" s="1"/>
  <c r="O330" i="3" a="1"/>
  <c r="O330" i="3" s="1"/>
  <c r="O338" i="3" a="1"/>
  <c r="O338" i="3" s="1"/>
  <c r="O346" i="3" a="1"/>
  <c r="O346" i="3" s="1"/>
  <c r="O354" i="3" a="1"/>
  <c r="O354" i="3" s="1"/>
  <c r="O362" i="3" a="1"/>
  <c r="O362" i="3" s="1"/>
  <c r="O370" i="3" a="1"/>
  <c r="O370" i="3" s="1"/>
  <c r="O378" i="3" a="1"/>
  <c r="O378" i="3" s="1"/>
  <c r="O386" i="3" a="1"/>
  <c r="O386" i="3" s="1"/>
  <c r="O394" i="3" a="1"/>
  <c r="O394" i="3" s="1"/>
  <c r="O402" i="3" a="1"/>
  <c r="O402" i="3" s="1"/>
  <c r="O410" i="3" a="1"/>
  <c r="O410" i="3" s="1"/>
  <c r="O418" i="3" a="1"/>
  <c r="O418" i="3" s="1"/>
  <c r="O426" i="3" a="1"/>
  <c r="O426" i="3" s="1"/>
  <c r="O434" i="3" a="1"/>
  <c r="O434" i="3" s="1"/>
  <c r="O442" i="3" a="1"/>
  <c r="O442" i="3" s="1"/>
  <c r="O450" i="3" a="1"/>
  <c r="O450" i="3" s="1"/>
  <c r="O458" i="3" a="1"/>
  <c r="O458" i="3" s="1"/>
  <c r="O466" i="3" a="1"/>
  <c r="O466" i="3" s="1"/>
  <c r="O474" i="3" a="1"/>
  <c r="O474" i="3" s="1"/>
  <c r="O482" i="3" a="1"/>
  <c r="O482" i="3" s="1"/>
  <c r="O490" i="3" a="1"/>
  <c r="O490" i="3" s="1"/>
  <c r="O498" i="3" a="1"/>
  <c r="O498" i="3" s="1"/>
  <c r="O506" i="3" a="1"/>
  <c r="O506" i="3" s="1"/>
  <c r="O514" i="3" a="1"/>
  <c r="O514" i="3" s="1"/>
  <c r="N22" i="3" a="1"/>
  <c r="N22" i="3" s="1"/>
  <c r="N30" i="3" a="1"/>
  <c r="N30" i="3" s="1"/>
  <c r="N38" i="3" a="1"/>
  <c r="N38" i="3" s="1"/>
  <c r="N46" i="3" a="1"/>
  <c r="N46" i="3" s="1"/>
  <c r="N54" i="3" a="1"/>
  <c r="N54" i="3" s="1"/>
  <c r="N62" i="3" a="1"/>
  <c r="N62" i="3" s="1"/>
  <c r="N70" i="3" a="1"/>
  <c r="N70" i="3" s="1"/>
  <c r="N78" i="3" a="1"/>
  <c r="N78" i="3" s="1"/>
  <c r="N86" i="3" a="1"/>
  <c r="N86" i="3" s="1"/>
  <c r="N94" i="3" a="1"/>
  <c r="N94" i="3" s="1"/>
  <c r="N102" i="3" a="1"/>
  <c r="N102" i="3" s="1"/>
  <c r="N110" i="3" a="1"/>
  <c r="N110" i="3" s="1"/>
  <c r="N118" i="3" a="1"/>
  <c r="N118" i="3" s="1"/>
  <c r="N126" i="3" a="1"/>
  <c r="N126" i="3" s="1"/>
  <c r="N134" i="3" a="1"/>
  <c r="N134" i="3" s="1"/>
  <c r="N142" i="3" a="1"/>
  <c r="N142" i="3" s="1"/>
  <c r="N150" i="3" a="1"/>
  <c r="N150" i="3" s="1"/>
  <c r="N158" i="3" a="1"/>
  <c r="N158" i="3" s="1"/>
  <c r="Q222" i="3" a="1"/>
  <c r="Q222" i="3" s="1"/>
  <c r="Q363" i="3" a="1"/>
  <c r="Q363" i="3" s="1"/>
  <c r="Q491" i="3" a="1"/>
  <c r="Q491" i="3" s="1"/>
  <c r="P112" i="3" a="1"/>
  <c r="P112" i="3" s="1"/>
  <c r="P215" i="3" a="1"/>
  <c r="P215" i="3" s="1"/>
  <c r="P291" i="3" a="1"/>
  <c r="P291" i="3" s="1"/>
  <c r="P355" i="3" a="1"/>
  <c r="P355" i="3" s="1"/>
  <c r="P419" i="3" a="1"/>
  <c r="P419" i="3" s="1"/>
  <c r="P483" i="3" a="1"/>
  <c r="P483" i="3" s="1"/>
  <c r="O38" i="3" a="1"/>
  <c r="O38" i="3" s="1"/>
  <c r="O58" i="3" a="1"/>
  <c r="O58" i="3" s="1"/>
  <c r="O68" i="3" a="1"/>
  <c r="O68" i="3" s="1"/>
  <c r="O78" i="3" a="1"/>
  <c r="O78" i="3" s="1"/>
  <c r="O90" i="3" a="1"/>
  <c r="O90" i="3" s="1"/>
  <c r="O99" i="3" a="1"/>
  <c r="O99" i="3" s="1"/>
  <c r="O107" i="3" a="1"/>
  <c r="O107" i="3" s="1"/>
  <c r="O115" i="3" a="1"/>
  <c r="O115" i="3" s="1"/>
  <c r="O123" i="3" a="1"/>
  <c r="O123" i="3" s="1"/>
  <c r="O131" i="3" a="1"/>
  <c r="O131" i="3" s="1"/>
  <c r="O139" i="3" a="1"/>
  <c r="O139" i="3" s="1"/>
  <c r="O147" i="3" a="1"/>
  <c r="O147" i="3" s="1"/>
  <c r="O155" i="3" a="1"/>
  <c r="O155" i="3" s="1"/>
  <c r="O163" i="3" a="1"/>
  <c r="O163" i="3" s="1"/>
  <c r="O171" i="3" a="1"/>
  <c r="O171" i="3" s="1"/>
  <c r="O179" i="3" a="1"/>
  <c r="O179" i="3" s="1"/>
  <c r="O187" i="3" a="1"/>
  <c r="O187" i="3" s="1"/>
  <c r="O195" i="3" a="1"/>
  <c r="O195" i="3" s="1"/>
  <c r="O203" i="3" a="1"/>
  <c r="O203" i="3" s="1"/>
  <c r="O211" i="3" a="1"/>
  <c r="O211" i="3" s="1"/>
  <c r="O219" i="3" a="1"/>
  <c r="O219" i="3" s="1"/>
  <c r="O227" i="3" a="1"/>
  <c r="O227" i="3" s="1"/>
  <c r="O235" i="3" a="1"/>
  <c r="O235" i="3" s="1"/>
  <c r="O243" i="3" a="1"/>
  <c r="O243" i="3" s="1"/>
  <c r="O251" i="3" a="1"/>
  <c r="O251" i="3" s="1"/>
  <c r="O259" i="3" a="1"/>
  <c r="O259" i="3" s="1"/>
  <c r="O267" i="3" a="1"/>
  <c r="O267" i="3" s="1"/>
  <c r="O275" i="3" a="1"/>
  <c r="O275" i="3" s="1"/>
  <c r="O283" i="3" a="1"/>
  <c r="O283" i="3" s="1"/>
  <c r="O291" i="3" a="1"/>
  <c r="O291" i="3" s="1"/>
  <c r="O299" i="3" a="1"/>
  <c r="O299" i="3" s="1"/>
  <c r="O307" i="3" a="1"/>
  <c r="O307" i="3" s="1"/>
  <c r="O315" i="3" a="1"/>
  <c r="O315" i="3" s="1"/>
  <c r="O323" i="3" a="1"/>
  <c r="O323" i="3" s="1"/>
  <c r="O331" i="3" a="1"/>
  <c r="O331" i="3" s="1"/>
  <c r="O339" i="3" a="1"/>
  <c r="O339" i="3" s="1"/>
  <c r="O347" i="3" a="1"/>
  <c r="O347" i="3" s="1"/>
  <c r="O355" i="3" a="1"/>
  <c r="O355" i="3" s="1"/>
  <c r="O363" i="3" a="1"/>
  <c r="O363" i="3" s="1"/>
  <c r="O371" i="3" a="1"/>
  <c r="O371" i="3" s="1"/>
  <c r="O379" i="3" a="1"/>
  <c r="O379" i="3" s="1"/>
  <c r="O387" i="3" a="1"/>
  <c r="O387" i="3" s="1"/>
  <c r="O395" i="3" a="1"/>
  <c r="O395" i="3" s="1"/>
  <c r="O403" i="3" a="1"/>
  <c r="O403" i="3" s="1"/>
  <c r="O411" i="3" a="1"/>
  <c r="O411" i="3" s="1"/>
  <c r="O419" i="3" a="1"/>
  <c r="O419" i="3" s="1"/>
  <c r="O427" i="3" a="1"/>
  <c r="O427" i="3" s="1"/>
  <c r="O435" i="3" a="1"/>
  <c r="O435" i="3" s="1"/>
  <c r="O443" i="3" a="1"/>
  <c r="O443" i="3" s="1"/>
  <c r="O451" i="3" a="1"/>
  <c r="O451" i="3" s="1"/>
  <c r="O459" i="3" a="1"/>
  <c r="O459" i="3" s="1"/>
  <c r="O467" i="3" a="1"/>
  <c r="O467" i="3" s="1"/>
  <c r="O475" i="3" a="1"/>
  <c r="O475" i="3" s="1"/>
  <c r="O483" i="3" a="1"/>
  <c r="O483" i="3" s="1"/>
  <c r="O491" i="3" a="1"/>
  <c r="O491" i="3" s="1"/>
  <c r="O499" i="3" a="1"/>
  <c r="O499" i="3" s="1"/>
  <c r="O507" i="3" a="1"/>
  <c r="O507" i="3" s="1"/>
  <c r="O515" i="3" a="1"/>
  <c r="O515" i="3" s="1"/>
  <c r="N23" i="3" a="1"/>
  <c r="N23" i="3" s="1"/>
  <c r="N31" i="3" a="1"/>
  <c r="N31" i="3" s="1"/>
  <c r="N39" i="3" a="1"/>
  <c r="N39" i="3" s="1"/>
  <c r="Q245" i="3" a="1"/>
  <c r="Q245" i="3" s="1"/>
  <c r="P491" i="3" a="1"/>
  <c r="P491" i="3" s="1"/>
  <c r="O116" i="3" a="1"/>
  <c r="O116" i="3" s="1"/>
  <c r="O180" i="3" a="1"/>
  <c r="O180" i="3" s="1"/>
  <c r="O244" i="3" a="1"/>
  <c r="O244" i="3" s="1"/>
  <c r="O308" i="3" a="1"/>
  <c r="O308" i="3" s="1"/>
  <c r="O372" i="3" a="1"/>
  <c r="O372" i="3" s="1"/>
  <c r="O436" i="3" a="1"/>
  <c r="O436" i="3" s="1"/>
  <c r="O500" i="3" a="1"/>
  <c r="O500" i="3" s="1"/>
  <c r="N55" i="3" a="1"/>
  <c r="N55" i="3" s="1"/>
  <c r="N87" i="3" a="1"/>
  <c r="N87" i="3" s="1"/>
  <c r="N119" i="3" a="1"/>
  <c r="N119" i="3" s="1"/>
  <c r="N145" i="3" a="1"/>
  <c r="N145" i="3" s="1"/>
  <c r="N161" i="3" a="1"/>
  <c r="N161" i="3" s="1"/>
  <c r="N169" i="3" a="1"/>
  <c r="N169" i="3" s="1"/>
  <c r="N177" i="3" a="1"/>
  <c r="N177" i="3" s="1"/>
  <c r="N185" i="3" a="1"/>
  <c r="N185" i="3" s="1"/>
  <c r="N193" i="3" a="1"/>
  <c r="N193" i="3" s="1"/>
  <c r="N201" i="3" a="1"/>
  <c r="N201" i="3" s="1"/>
  <c r="N209" i="3" a="1"/>
  <c r="N209" i="3" s="1"/>
  <c r="N217" i="3" a="1"/>
  <c r="N217" i="3" s="1"/>
  <c r="N225" i="3" a="1"/>
  <c r="N225" i="3" s="1"/>
  <c r="N233" i="3" a="1"/>
  <c r="N233" i="3" s="1"/>
  <c r="N241" i="3" a="1"/>
  <c r="N241" i="3" s="1"/>
  <c r="N249" i="3" a="1"/>
  <c r="N249" i="3" s="1"/>
  <c r="N257" i="3" a="1"/>
  <c r="N257" i="3" s="1"/>
  <c r="N265" i="3" a="1"/>
  <c r="N265" i="3" s="1"/>
  <c r="N273" i="3" a="1"/>
  <c r="N273" i="3" s="1"/>
  <c r="N281" i="3" a="1"/>
  <c r="N281" i="3" s="1"/>
  <c r="N289" i="3" a="1"/>
  <c r="N289" i="3" s="1"/>
  <c r="N297" i="3" a="1"/>
  <c r="N297" i="3" s="1"/>
  <c r="N305" i="3" a="1"/>
  <c r="N305" i="3" s="1"/>
  <c r="N313" i="3" a="1"/>
  <c r="N313" i="3" s="1"/>
  <c r="N321" i="3" a="1"/>
  <c r="N321" i="3" s="1"/>
  <c r="N329" i="3" a="1"/>
  <c r="N329" i="3" s="1"/>
  <c r="N337" i="3" a="1"/>
  <c r="N337" i="3" s="1"/>
  <c r="N345" i="3" a="1"/>
  <c r="N345" i="3" s="1"/>
  <c r="N353" i="3" a="1"/>
  <c r="N353" i="3" s="1"/>
  <c r="N361" i="3" a="1"/>
  <c r="N361" i="3" s="1"/>
  <c r="N369" i="3" a="1"/>
  <c r="N369" i="3" s="1"/>
  <c r="N377" i="3" a="1"/>
  <c r="N377" i="3" s="1"/>
  <c r="N385" i="3" a="1"/>
  <c r="N385" i="3" s="1"/>
  <c r="N393" i="3" a="1"/>
  <c r="N393" i="3" s="1"/>
  <c r="N401" i="3" a="1"/>
  <c r="N401" i="3" s="1"/>
  <c r="N409" i="3" a="1"/>
  <c r="N409" i="3" s="1"/>
  <c r="N417" i="3" a="1"/>
  <c r="N417" i="3" s="1"/>
  <c r="N425" i="3" a="1"/>
  <c r="N425" i="3" s="1"/>
  <c r="N433" i="3" a="1"/>
  <c r="N433" i="3" s="1"/>
  <c r="N441" i="3" a="1"/>
  <c r="N441" i="3" s="1"/>
  <c r="N449" i="3" a="1"/>
  <c r="N449" i="3" s="1"/>
  <c r="N457" i="3" a="1"/>
  <c r="N457" i="3" s="1"/>
  <c r="N465" i="3" a="1"/>
  <c r="N465" i="3" s="1"/>
  <c r="N473" i="3" a="1"/>
  <c r="N473" i="3" s="1"/>
  <c r="N481" i="3" a="1"/>
  <c r="N481" i="3" s="1"/>
  <c r="N489" i="3" a="1"/>
  <c r="N489" i="3" s="1"/>
  <c r="N497" i="3" a="1"/>
  <c r="N497" i="3" s="1"/>
  <c r="N505" i="3" a="1"/>
  <c r="N505" i="3" s="1"/>
  <c r="N513" i="3" a="1"/>
  <c r="N513" i="3" s="1"/>
  <c r="M21" i="3" a="1"/>
  <c r="M21" i="3" s="1"/>
  <c r="M29" i="3" a="1"/>
  <c r="M29" i="3" s="1"/>
  <c r="M37" i="3" a="1"/>
  <c r="M37" i="3" s="1"/>
  <c r="M45" i="3" a="1"/>
  <c r="M45" i="3" s="1"/>
  <c r="M53" i="3" a="1"/>
  <c r="M53" i="3" s="1"/>
  <c r="M61" i="3" a="1"/>
  <c r="M61" i="3" s="1"/>
  <c r="M69" i="3" a="1"/>
  <c r="M69" i="3" s="1"/>
  <c r="M77" i="3" a="1"/>
  <c r="M77" i="3" s="1"/>
  <c r="M85" i="3" a="1"/>
  <c r="M85" i="3" s="1"/>
  <c r="M93" i="3" a="1"/>
  <c r="M93" i="3" s="1"/>
  <c r="M101" i="3" a="1"/>
  <c r="M101" i="3" s="1"/>
  <c r="M109" i="3" a="1"/>
  <c r="M109" i="3" s="1"/>
  <c r="M117" i="3" a="1"/>
  <c r="M117" i="3" s="1"/>
  <c r="M125" i="3" a="1"/>
  <c r="M125" i="3" s="1"/>
  <c r="M133" i="3" a="1"/>
  <c r="M133" i="3" s="1"/>
  <c r="M141" i="3" a="1"/>
  <c r="M141" i="3" s="1"/>
  <c r="M149" i="3" a="1"/>
  <c r="M149" i="3" s="1"/>
  <c r="M157" i="3" a="1"/>
  <c r="M157" i="3" s="1"/>
  <c r="M165" i="3" a="1"/>
  <c r="M165" i="3" s="1"/>
  <c r="M173" i="3" a="1"/>
  <c r="M173" i="3" s="1"/>
  <c r="M181" i="3" a="1"/>
  <c r="M181" i="3" s="1"/>
  <c r="M189" i="3" a="1"/>
  <c r="M189" i="3" s="1"/>
  <c r="M197" i="3" a="1"/>
  <c r="M197" i="3" s="1"/>
  <c r="M205" i="3" a="1"/>
  <c r="M205" i="3" s="1"/>
  <c r="M213" i="3" a="1"/>
  <c r="M213" i="3" s="1"/>
  <c r="M221" i="3" a="1"/>
  <c r="M221" i="3" s="1"/>
  <c r="M229" i="3" a="1"/>
  <c r="M229" i="3" s="1"/>
  <c r="M237" i="3" a="1"/>
  <c r="M237" i="3" s="1"/>
  <c r="M245" i="3" a="1"/>
  <c r="M245" i="3" s="1"/>
  <c r="M253" i="3" a="1"/>
  <c r="M253" i="3" s="1"/>
  <c r="Q379" i="3" a="1"/>
  <c r="Q379" i="3" s="1"/>
  <c r="O39" i="3" a="1"/>
  <c r="O39" i="3" s="1"/>
  <c r="O124" i="3" a="1"/>
  <c r="O124" i="3" s="1"/>
  <c r="O188" i="3" a="1"/>
  <c r="O188" i="3" s="1"/>
  <c r="O252" i="3" a="1"/>
  <c r="O252" i="3" s="1"/>
  <c r="O316" i="3" a="1"/>
  <c r="O316" i="3" s="1"/>
  <c r="O380" i="3" a="1"/>
  <c r="O380" i="3" s="1"/>
  <c r="O444" i="3" a="1"/>
  <c r="O444" i="3" s="1"/>
  <c r="O508" i="3" a="1"/>
  <c r="O508" i="3" s="1"/>
  <c r="N56" i="3" a="1"/>
  <c r="N56" i="3" s="1"/>
  <c r="N88" i="3" a="1"/>
  <c r="N88" i="3" s="1"/>
  <c r="N120" i="3" a="1"/>
  <c r="N120" i="3" s="1"/>
  <c r="N148" i="3" a="1"/>
  <c r="N148" i="3" s="1"/>
  <c r="N162" i="3" a="1"/>
  <c r="N162" i="3" s="1"/>
  <c r="N170" i="3" a="1"/>
  <c r="N170" i="3" s="1"/>
  <c r="N178" i="3" a="1"/>
  <c r="N178" i="3" s="1"/>
  <c r="N186" i="3" a="1"/>
  <c r="N186" i="3" s="1"/>
  <c r="N194" i="3" a="1"/>
  <c r="N194" i="3" s="1"/>
  <c r="N202" i="3" a="1"/>
  <c r="N202" i="3" s="1"/>
  <c r="N210" i="3" a="1"/>
  <c r="N210" i="3" s="1"/>
  <c r="N218" i="3" a="1"/>
  <c r="N218" i="3" s="1"/>
  <c r="N226" i="3" a="1"/>
  <c r="N226" i="3" s="1"/>
  <c r="N234" i="3" a="1"/>
  <c r="N234" i="3" s="1"/>
  <c r="N242" i="3" a="1"/>
  <c r="N242" i="3" s="1"/>
  <c r="N250" i="3" a="1"/>
  <c r="N250" i="3" s="1"/>
  <c r="N258" i="3" a="1"/>
  <c r="N258" i="3" s="1"/>
  <c r="N266" i="3" a="1"/>
  <c r="N266" i="3" s="1"/>
  <c r="N274" i="3" a="1"/>
  <c r="N274" i="3" s="1"/>
  <c r="N282" i="3" a="1"/>
  <c r="N282" i="3" s="1"/>
  <c r="N290" i="3" a="1"/>
  <c r="N290" i="3" s="1"/>
  <c r="N298" i="3" a="1"/>
  <c r="N298" i="3" s="1"/>
  <c r="N306" i="3" a="1"/>
  <c r="N306" i="3" s="1"/>
  <c r="N314" i="3" a="1"/>
  <c r="N314" i="3" s="1"/>
  <c r="N322" i="3" a="1"/>
  <c r="N322" i="3" s="1"/>
  <c r="N330" i="3" a="1"/>
  <c r="N330" i="3" s="1"/>
  <c r="N338" i="3" a="1"/>
  <c r="N338" i="3" s="1"/>
  <c r="N346" i="3" a="1"/>
  <c r="N346" i="3" s="1"/>
  <c r="N354" i="3" a="1"/>
  <c r="N354" i="3" s="1"/>
  <c r="N362" i="3" a="1"/>
  <c r="N362" i="3" s="1"/>
  <c r="N370" i="3" a="1"/>
  <c r="N370" i="3" s="1"/>
  <c r="N378" i="3" a="1"/>
  <c r="N378" i="3" s="1"/>
  <c r="N386" i="3" a="1"/>
  <c r="N386" i="3" s="1"/>
  <c r="N394" i="3" a="1"/>
  <c r="N394" i="3" s="1"/>
  <c r="N402" i="3" a="1"/>
  <c r="N402" i="3" s="1"/>
  <c r="N410" i="3" a="1"/>
  <c r="N410" i="3" s="1"/>
  <c r="N418" i="3" a="1"/>
  <c r="N418" i="3" s="1"/>
  <c r="N426" i="3" a="1"/>
  <c r="N426" i="3" s="1"/>
  <c r="N434" i="3" a="1"/>
  <c r="N434" i="3" s="1"/>
  <c r="N442" i="3" a="1"/>
  <c r="N442" i="3" s="1"/>
  <c r="N450" i="3" a="1"/>
  <c r="N450" i="3" s="1"/>
  <c r="N458" i="3" a="1"/>
  <c r="N458" i="3" s="1"/>
  <c r="N466" i="3" a="1"/>
  <c r="N466" i="3" s="1"/>
  <c r="N474" i="3" a="1"/>
  <c r="N474" i="3" s="1"/>
  <c r="N482" i="3" a="1"/>
  <c r="N482" i="3" s="1"/>
  <c r="N490" i="3" a="1"/>
  <c r="N490" i="3" s="1"/>
  <c r="N498" i="3" a="1"/>
  <c r="N498" i="3" s="1"/>
  <c r="N506" i="3" a="1"/>
  <c r="N506" i="3" s="1"/>
  <c r="N514" i="3" a="1"/>
  <c r="N514" i="3" s="1"/>
  <c r="M22" i="3" a="1"/>
  <c r="M22" i="3" s="1"/>
  <c r="M30" i="3" a="1"/>
  <c r="M30" i="3" s="1"/>
  <c r="M38" i="3" a="1"/>
  <c r="M38" i="3" s="1"/>
  <c r="M46" i="3" a="1"/>
  <c r="M46" i="3" s="1"/>
  <c r="M54" i="3" a="1"/>
  <c r="M54" i="3" s="1"/>
  <c r="M62" i="3" a="1"/>
  <c r="M62" i="3" s="1"/>
  <c r="M70" i="3" a="1"/>
  <c r="M70" i="3" s="1"/>
  <c r="M78" i="3" a="1"/>
  <c r="M78" i="3" s="1"/>
  <c r="M86" i="3" a="1"/>
  <c r="M86" i="3" s="1"/>
  <c r="M94" i="3" a="1"/>
  <c r="M94" i="3" s="1"/>
  <c r="M102" i="3" a="1"/>
  <c r="M102" i="3" s="1"/>
  <c r="M110" i="3" a="1"/>
  <c r="M110" i="3" s="1"/>
  <c r="M118" i="3" a="1"/>
  <c r="M118" i="3" s="1"/>
  <c r="M126" i="3" a="1"/>
  <c r="M126" i="3" s="1"/>
  <c r="M134" i="3" a="1"/>
  <c r="M134" i="3" s="1"/>
  <c r="M142" i="3" a="1"/>
  <c r="M142" i="3" s="1"/>
  <c r="M150" i="3" a="1"/>
  <c r="M150" i="3" s="1"/>
  <c r="M158" i="3" a="1"/>
  <c r="M158" i="3" s="1"/>
  <c r="M166" i="3" a="1"/>
  <c r="M166" i="3" s="1"/>
  <c r="M174" i="3" a="1"/>
  <c r="M174" i="3" s="1"/>
  <c r="M182" i="3" a="1"/>
  <c r="M182" i="3" s="1"/>
  <c r="M190" i="3" a="1"/>
  <c r="M190" i="3" s="1"/>
  <c r="M198" i="3" a="1"/>
  <c r="M198" i="3" s="1"/>
  <c r="M206" i="3" a="1"/>
  <c r="M206" i="3" s="1"/>
  <c r="M214" i="3" a="1"/>
  <c r="M214" i="3" s="1"/>
  <c r="M222" i="3" a="1"/>
  <c r="M222" i="3" s="1"/>
  <c r="M230" i="3" a="1"/>
  <c r="M230" i="3" s="1"/>
  <c r="M238" i="3" a="1"/>
  <c r="M238" i="3" s="1"/>
  <c r="M246" i="3" a="1"/>
  <c r="M246" i="3" s="1"/>
  <c r="M254" i="3" a="1"/>
  <c r="M254" i="3" s="1"/>
  <c r="Q507" i="3" a="1"/>
  <c r="Q507" i="3" s="1"/>
  <c r="O59" i="3" a="1"/>
  <c r="O59" i="3" s="1"/>
  <c r="O132" i="3" a="1"/>
  <c r="O132" i="3" s="1"/>
  <c r="O196" i="3" a="1"/>
  <c r="O196" i="3" s="1"/>
  <c r="O260" i="3" a="1"/>
  <c r="O260" i="3" s="1"/>
  <c r="O324" i="3" a="1"/>
  <c r="O324" i="3" s="1"/>
  <c r="O388" i="3" a="1"/>
  <c r="O388" i="3" s="1"/>
  <c r="O452" i="3" a="1"/>
  <c r="O452" i="3" s="1"/>
  <c r="N16" i="3" a="1"/>
  <c r="N16" i="3" s="1"/>
  <c r="N63" i="3" a="1"/>
  <c r="N63" i="3" s="1"/>
  <c r="N95" i="3" a="1"/>
  <c r="N95" i="3" s="1"/>
  <c r="N127" i="3" a="1"/>
  <c r="N127" i="3" s="1"/>
  <c r="N151" i="3" a="1"/>
  <c r="N151" i="3" s="1"/>
  <c r="N163" i="3" a="1"/>
  <c r="N163" i="3" s="1"/>
  <c r="N171" i="3" a="1"/>
  <c r="N171" i="3" s="1"/>
  <c r="N179" i="3" a="1"/>
  <c r="N179" i="3" s="1"/>
  <c r="N187" i="3" a="1"/>
  <c r="N187" i="3" s="1"/>
  <c r="N195" i="3" a="1"/>
  <c r="N195" i="3" s="1"/>
  <c r="N203" i="3" a="1"/>
  <c r="N203" i="3" s="1"/>
  <c r="N211" i="3" a="1"/>
  <c r="N211" i="3" s="1"/>
  <c r="N219" i="3" a="1"/>
  <c r="N219" i="3" s="1"/>
  <c r="N227" i="3" a="1"/>
  <c r="N227" i="3" s="1"/>
  <c r="N235" i="3" a="1"/>
  <c r="N235" i="3" s="1"/>
  <c r="N243" i="3" a="1"/>
  <c r="N243" i="3" s="1"/>
  <c r="N251" i="3" a="1"/>
  <c r="N251" i="3" s="1"/>
  <c r="N259" i="3" a="1"/>
  <c r="N259" i="3" s="1"/>
  <c r="N267" i="3" a="1"/>
  <c r="N267" i="3" s="1"/>
  <c r="N275" i="3" a="1"/>
  <c r="N275" i="3" s="1"/>
  <c r="N283" i="3" a="1"/>
  <c r="N283" i="3" s="1"/>
  <c r="N291" i="3" a="1"/>
  <c r="N291" i="3" s="1"/>
  <c r="N299" i="3" a="1"/>
  <c r="N299" i="3" s="1"/>
  <c r="N307" i="3" a="1"/>
  <c r="N307" i="3" s="1"/>
  <c r="N315" i="3" a="1"/>
  <c r="N315" i="3" s="1"/>
  <c r="N323" i="3" a="1"/>
  <c r="N323" i="3" s="1"/>
  <c r="N331" i="3" a="1"/>
  <c r="N331" i="3" s="1"/>
  <c r="N339" i="3" a="1"/>
  <c r="N339" i="3" s="1"/>
  <c r="N347" i="3" a="1"/>
  <c r="N347" i="3" s="1"/>
  <c r="N355" i="3" a="1"/>
  <c r="N355" i="3" s="1"/>
  <c r="N363" i="3" a="1"/>
  <c r="N363" i="3" s="1"/>
  <c r="N371" i="3" a="1"/>
  <c r="N371" i="3" s="1"/>
  <c r="N379" i="3" a="1"/>
  <c r="N379" i="3" s="1"/>
  <c r="N387" i="3" a="1"/>
  <c r="N387" i="3" s="1"/>
  <c r="N395" i="3" a="1"/>
  <c r="N395" i="3" s="1"/>
  <c r="N403" i="3" a="1"/>
  <c r="N403" i="3" s="1"/>
  <c r="N411" i="3" a="1"/>
  <c r="N411" i="3" s="1"/>
  <c r="N419" i="3" a="1"/>
  <c r="N419" i="3" s="1"/>
  <c r="N427" i="3" a="1"/>
  <c r="N427" i="3" s="1"/>
  <c r="N435" i="3" a="1"/>
  <c r="N435" i="3" s="1"/>
  <c r="N443" i="3" a="1"/>
  <c r="N443" i="3" s="1"/>
  <c r="N451" i="3" a="1"/>
  <c r="N451" i="3" s="1"/>
  <c r="N459" i="3" a="1"/>
  <c r="N459" i="3" s="1"/>
  <c r="N467" i="3" a="1"/>
  <c r="N467" i="3" s="1"/>
  <c r="N475" i="3" a="1"/>
  <c r="N475" i="3" s="1"/>
  <c r="N483" i="3" a="1"/>
  <c r="N483" i="3" s="1"/>
  <c r="N491" i="3" a="1"/>
  <c r="N491" i="3" s="1"/>
  <c r="N499" i="3" a="1"/>
  <c r="N499" i="3" s="1"/>
  <c r="N507" i="3" a="1"/>
  <c r="N507" i="3" s="1"/>
  <c r="N515" i="3" a="1"/>
  <c r="N515" i="3" s="1"/>
  <c r="M23" i="3" a="1"/>
  <c r="M23" i="3" s="1"/>
  <c r="M31" i="3" a="1"/>
  <c r="M31" i="3" s="1"/>
  <c r="M39" i="3" a="1"/>
  <c r="M39" i="3" s="1"/>
  <c r="M47" i="3" a="1"/>
  <c r="M47" i="3" s="1"/>
  <c r="M55" i="3" a="1"/>
  <c r="M55" i="3" s="1"/>
  <c r="M63" i="3" a="1"/>
  <c r="M63" i="3" s="1"/>
  <c r="M71" i="3" a="1"/>
  <c r="M71" i="3" s="1"/>
  <c r="M79" i="3" a="1"/>
  <c r="M79" i="3" s="1"/>
  <c r="M87" i="3" a="1"/>
  <c r="M87" i="3" s="1"/>
  <c r="M95" i="3" a="1"/>
  <c r="M95" i="3" s="1"/>
  <c r="M103" i="3" a="1"/>
  <c r="M103" i="3" s="1"/>
  <c r="M111" i="3" a="1"/>
  <c r="M111" i="3" s="1"/>
  <c r="M119" i="3" a="1"/>
  <c r="M119" i="3" s="1"/>
  <c r="M127" i="3" a="1"/>
  <c r="M127" i="3" s="1"/>
  <c r="M135" i="3" a="1"/>
  <c r="M135" i="3" s="1"/>
  <c r="M143" i="3" a="1"/>
  <c r="M143" i="3" s="1"/>
  <c r="M151" i="3" a="1"/>
  <c r="M151" i="3" s="1"/>
  <c r="M159" i="3" a="1"/>
  <c r="M159" i="3" s="1"/>
  <c r="M167" i="3" a="1"/>
  <c r="M167" i="3" s="1"/>
  <c r="M175" i="3" a="1"/>
  <c r="M175" i="3" s="1"/>
  <c r="M183" i="3" a="1"/>
  <c r="M183" i="3" s="1"/>
  <c r="M191" i="3" a="1"/>
  <c r="M191" i="3" s="1"/>
  <c r="M199" i="3" a="1"/>
  <c r="M199" i="3" s="1"/>
  <c r="M207" i="3" a="1"/>
  <c r="M207" i="3" s="1"/>
  <c r="M215" i="3" a="1"/>
  <c r="M215" i="3" s="1"/>
  <c r="M223" i="3" a="1"/>
  <c r="M223" i="3" s="1"/>
  <c r="M231" i="3" a="1"/>
  <c r="M231" i="3" s="1"/>
  <c r="P123" i="3" a="1"/>
  <c r="P123" i="3" s="1"/>
  <c r="O69" i="3" a="1"/>
  <c r="O69" i="3" s="1"/>
  <c r="O140" i="3" a="1"/>
  <c r="O140" i="3" s="1"/>
  <c r="O204" i="3" a="1"/>
  <c r="O204" i="3" s="1"/>
  <c r="O268" i="3" a="1"/>
  <c r="O268" i="3" s="1"/>
  <c r="O332" i="3" a="1"/>
  <c r="O332" i="3" s="1"/>
  <c r="O396" i="3" a="1"/>
  <c r="O396" i="3" s="1"/>
  <c r="O460" i="3" a="1"/>
  <c r="O460" i="3" s="1"/>
  <c r="N24" i="3" a="1"/>
  <c r="N24" i="3" s="1"/>
  <c r="N64" i="3" a="1"/>
  <c r="N64" i="3" s="1"/>
  <c r="N96" i="3" a="1"/>
  <c r="N96" i="3" s="1"/>
  <c r="N128" i="3" a="1"/>
  <c r="N128" i="3" s="1"/>
  <c r="N152" i="3" a="1"/>
  <c r="N152" i="3" s="1"/>
  <c r="N164" i="3" a="1"/>
  <c r="N164" i="3" s="1"/>
  <c r="N172" i="3" a="1"/>
  <c r="N172" i="3" s="1"/>
  <c r="N180" i="3" a="1"/>
  <c r="N180" i="3" s="1"/>
  <c r="N188" i="3" a="1"/>
  <c r="N188" i="3" s="1"/>
  <c r="N196" i="3" a="1"/>
  <c r="N196" i="3" s="1"/>
  <c r="N204" i="3" a="1"/>
  <c r="N204" i="3" s="1"/>
  <c r="N212" i="3" a="1"/>
  <c r="N212" i="3" s="1"/>
  <c r="N220" i="3" a="1"/>
  <c r="N220" i="3" s="1"/>
  <c r="N228" i="3" a="1"/>
  <c r="N228" i="3" s="1"/>
  <c r="N236" i="3" a="1"/>
  <c r="N236" i="3" s="1"/>
  <c r="N244" i="3" a="1"/>
  <c r="N244" i="3" s="1"/>
  <c r="N252" i="3" a="1"/>
  <c r="N252" i="3" s="1"/>
  <c r="N260" i="3" a="1"/>
  <c r="N260" i="3" s="1"/>
  <c r="N268" i="3" a="1"/>
  <c r="N268" i="3" s="1"/>
  <c r="N276" i="3" a="1"/>
  <c r="N276" i="3" s="1"/>
  <c r="N284" i="3" a="1"/>
  <c r="N284" i="3" s="1"/>
  <c r="N292" i="3" a="1"/>
  <c r="N292" i="3" s="1"/>
  <c r="N300" i="3" a="1"/>
  <c r="N300" i="3" s="1"/>
  <c r="N308" i="3" a="1"/>
  <c r="N308" i="3" s="1"/>
  <c r="N316" i="3" a="1"/>
  <c r="N316" i="3" s="1"/>
  <c r="N324" i="3" a="1"/>
  <c r="N324" i="3" s="1"/>
  <c r="N332" i="3" a="1"/>
  <c r="N332" i="3" s="1"/>
  <c r="N340" i="3" a="1"/>
  <c r="N340" i="3" s="1"/>
  <c r="N348" i="3" a="1"/>
  <c r="N348" i="3" s="1"/>
  <c r="N356" i="3" a="1"/>
  <c r="N356" i="3" s="1"/>
  <c r="N364" i="3" a="1"/>
  <c r="N364" i="3" s="1"/>
  <c r="N372" i="3" a="1"/>
  <c r="N372" i="3" s="1"/>
  <c r="N380" i="3" a="1"/>
  <c r="N380" i="3" s="1"/>
  <c r="N388" i="3" a="1"/>
  <c r="N388" i="3" s="1"/>
  <c r="N396" i="3" a="1"/>
  <c r="N396" i="3" s="1"/>
  <c r="N404" i="3" a="1"/>
  <c r="N404" i="3" s="1"/>
  <c r="N412" i="3" a="1"/>
  <c r="N412" i="3" s="1"/>
  <c r="N420" i="3" a="1"/>
  <c r="N420" i="3" s="1"/>
  <c r="N428" i="3" a="1"/>
  <c r="N428" i="3" s="1"/>
  <c r="N436" i="3" a="1"/>
  <c r="N436" i="3" s="1"/>
  <c r="N444" i="3" a="1"/>
  <c r="N444" i="3" s="1"/>
  <c r="N452" i="3" a="1"/>
  <c r="N452" i="3" s="1"/>
  <c r="N460" i="3" a="1"/>
  <c r="N460" i="3" s="1"/>
  <c r="N468" i="3" a="1"/>
  <c r="N468" i="3" s="1"/>
  <c r="N476" i="3" a="1"/>
  <c r="N476" i="3" s="1"/>
  <c r="N484" i="3" a="1"/>
  <c r="N484" i="3" s="1"/>
  <c r="N492" i="3" a="1"/>
  <c r="N492" i="3" s="1"/>
  <c r="N500" i="3" a="1"/>
  <c r="N500" i="3" s="1"/>
  <c r="N508" i="3" a="1"/>
  <c r="N508" i="3" s="1"/>
  <c r="M16" i="3" a="1"/>
  <c r="M16" i="3" s="1"/>
  <c r="M24" i="3" a="1"/>
  <c r="M24" i="3" s="1"/>
  <c r="M32" i="3" a="1"/>
  <c r="M32" i="3" s="1"/>
  <c r="M40" i="3" a="1"/>
  <c r="M40" i="3" s="1"/>
  <c r="M48" i="3" a="1"/>
  <c r="M48" i="3" s="1"/>
  <c r="M56" i="3" a="1"/>
  <c r="M56" i="3" s="1"/>
  <c r="M64" i="3" a="1"/>
  <c r="M64" i="3" s="1"/>
  <c r="M72" i="3" a="1"/>
  <c r="M72" i="3" s="1"/>
  <c r="M80" i="3" a="1"/>
  <c r="M80" i="3" s="1"/>
  <c r="M88" i="3" a="1"/>
  <c r="M88" i="3" s="1"/>
  <c r="M96" i="3" a="1"/>
  <c r="M96" i="3" s="1"/>
  <c r="M104" i="3" a="1"/>
  <c r="M104" i="3" s="1"/>
  <c r="M112" i="3" a="1"/>
  <c r="M112" i="3" s="1"/>
  <c r="M120" i="3" a="1"/>
  <c r="M120" i="3" s="1"/>
  <c r="M128" i="3" a="1"/>
  <c r="M128" i="3" s="1"/>
  <c r="M136" i="3" a="1"/>
  <c r="M136" i="3" s="1"/>
  <c r="M144" i="3" a="1"/>
  <c r="M144" i="3" s="1"/>
  <c r="M152" i="3" a="1"/>
  <c r="M152" i="3" s="1"/>
  <c r="M160" i="3" a="1"/>
  <c r="M160" i="3" s="1"/>
  <c r="M168" i="3" a="1"/>
  <c r="M168" i="3" s="1"/>
  <c r="M176" i="3" a="1"/>
  <c r="M176" i="3" s="1"/>
  <c r="M184" i="3" a="1"/>
  <c r="M184" i="3" s="1"/>
  <c r="M192" i="3" a="1"/>
  <c r="M192" i="3" s="1"/>
  <c r="M200" i="3" a="1"/>
  <c r="M200" i="3" s="1"/>
  <c r="M208" i="3" a="1"/>
  <c r="M208" i="3" s="1"/>
  <c r="M216" i="3" a="1"/>
  <c r="M216" i="3" s="1"/>
  <c r="M224" i="3" a="1"/>
  <c r="M224" i="3" s="1"/>
  <c r="M232" i="3" a="1"/>
  <c r="M232" i="3" s="1"/>
  <c r="P226" i="3" a="1"/>
  <c r="P226" i="3" s="1"/>
  <c r="O79" i="3" a="1"/>
  <c r="O79" i="3" s="1"/>
  <c r="O148" i="3" a="1"/>
  <c r="O148" i="3" s="1"/>
  <c r="O212" i="3" a="1"/>
  <c r="O212" i="3" s="1"/>
  <c r="O276" i="3" a="1"/>
  <c r="O276" i="3" s="1"/>
  <c r="O340" i="3" a="1"/>
  <c r="O340" i="3" s="1"/>
  <c r="O404" i="3" a="1"/>
  <c r="O404" i="3" s="1"/>
  <c r="O468" i="3" a="1"/>
  <c r="O468" i="3" s="1"/>
  <c r="N32" i="3" a="1"/>
  <c r="N32" i="3" s="1"/>
  <c r="N71" i="3" a="1"/>
  <c r="N71" i="3" s="1"/>
  <c r="N103" i="3" a="1"/>
  <c r="N103" i="3" s="1"/>
  <c r="N135" i="3" a="1"/>
  <c r="N135" i="3" s="1"/>
  <c r="N153" i="3" a="1"/>
  <c r="N153" i="3" s="1"/>
  <c r="N165" i="3" a="1"/>
  <c r="N165" i="3" s="1"/>
  <c r="N173" i="3" a="1"/>
  <c r="N173" i="3" s="1"/>
  <c r="N181" i="3" a="1"/>
  <c r="N181" i="3" s="1"/>
  <c r="N189" i="3" a="1"/>
  <c r="N189" i="3" s="1"/>
  <c r="N197" i="3" a="1"/>
  <c r="N197" i="3" s="1"/>
  <c r="N205" i="3" a="1"/>
  <c r="N205" i="3" s="1"/>
  <c r="N213" i="3" a="1"/>
  <c r="N213" i="3" s="1"/>
  <c r="N221" i="3" a="1"/>
  <c r="N221" i="3" s="1"/>
  <c r="N229" i="3" a="1"/>
  <c r="N229" i="3" s="1"/>
  <c r="N237" i="3" a="1"/>
  <c r="N237" i="3" s="1"/>
  <c r="N245" i="3" a="1"/>
  <c r="N245" i="3" s="1"/>
  <c r="N253" i="3" a="1"/>
  <c r="N253" i="3" s="1"/>
  <c r="N261" i="3" a="1"/>
  <c r="N261" i="3" s="1"/>
  <c r="N269" i="3" a="1"/>
  <c r="N269" i="3" s="1"/>
  <c r="N277" i="3" a="1"/>
  <c r="N277" i="3" s="1"/>
  <c r="N285" i="3" a="1"/>
  <c r="N285" i="3" s="1"/>
  <c r="N293" i="3" a="1"/>
  <c r="N293" i="3" s="1"/>
  <c r="N301" i="3" a="1"/>
  <c r="N301" i="3" s="1"/>
  <c r="N309" i="3" a="1"/>
  <c r="N309" i="3" s="1"/>
  <c r="N317" i="3" a="1"/>
  <c r="N317" i="3" s="1"/>
  <c r="N325" i="3" a="1"/>
  <c r="N325" i="3" s="1"/>
  <c r="N333" i="3" a="1"/>
  <c r="N333" i="3" s="1"/>
  <c r="N341" i="3" a="1"/>
  <c r="N341" i="3" s="1"/>
  <c r="N349" i="3" a="1"/>
  <c r="N349" i="3" s="1"/>
  <c r="N357" i="3" a="1"/>
  <c r="N357" i="3" s="1"/>
  <c r="N365" i="3" a="1"/>
  <c r="N365" i="3" s="1"/>
  <c r="N373" i="3" a="1"/>
  <c r="N373" i="3" s="1"/>
  <c r="N381" i="3" a="1"/>
  <c r="N381" i="3" s="1"/>
  <c r="N389" i="3" a="1"/>
  <c r="N389" i="3" s="1"/>
  <c r="N397" i="3" a="1"/>
  <c r="N397" i="3" s="1"/>
  <c r="N405" i="3" a="1"/>
  <c r="N405" i="3" s="1"/>
  <c r="N413" i="3" a="1"/>
  <c r="N413" i="3" s="1"/>
  <c r="N421" i="3" a="1"/>
  <c r="N421" i="3" s="1"/>
  <c r="N429" i="3" a="1"/>
  <c r="N429" i="3" s="1"/>
  <c r="N437" i="3" a="1"/>
  <c r="N437" i="3" s="1"/>
  <c r="N445" i="3" a="1"/>
  <c r="N445" i="3" s="1"/>
  <c r="N453" i="3" a="1"/>
  <c r="N453" i="3" s="1"/>
  <c r="N461" i="3" a="1"/>
  <c r="N461" i="3" s="1"/>
  <c r="N469" i="3" a="1"/>
  <c r="N469" i="3" s="1"/>
  <c r="N477" i="3" a="1"/>
  <c r="N477" i="3" s="1"/>
  <c r="N485" i="3" a="1"/>
  <c r="N485" i="3" s="1"/>
  <c r="N493" i="3" a="1"/>
  <c r="N493" i="3" s="1"/>
  <c r="N501" i="3" a="1"/>
  <c r="N501" i="3" s="1"/>
  <c r="N509" i="3" a="1"/>
  <c r="N509" i="3" s="1"/>
  <c r="M17" i="3" a="1"/>
  <c r="M17" i="3" s="1"/>
  <c r="M25" i="3" a="1"/>
  <c r="M25" i="3" s="1"/>
  <c r="M33" i="3" a="1"/>
  <c r="M33" i="3" s="1"/>
  <c r="M41" i="3" a="1"/>
  <c r="M41" i="3" s="1"/>
  <c r="M49" i="3" a="1"/>
  <c r="M49" i="3" s="1"/>
  <c r="M57" i="3" a="1"/>
  <c r="M57" i="3" s="1"/>
  <c r="M65" i="3" a="1"/>
  <c r="M65" i="3" s="1"/>
  <c r="M73" i="3" a="1"/>
  <c r="M73" i="3" s="1"/>
  <c r="M81" i="3" a="1"/>
  <c r="M81" i="3" s="1"/>
  <c r="M89" i="3" a="1"/>
  <c r="M89" i="3" s="1"/>
  <c r="M97" i="3" a="1"/>
  <c r="M97" i="3" s="1"/>
  <c r="M105" i="3" a="1"/>
  <c r="M105" i="3" s="1"/>
  <c r="M113" i="3" a="1"/>
  <c r="M113" i="3" s="1"/>
  <c r="M121" i="3" a="1"/>
  <c r="M121" i="3" s="1"/>
  <c r="M129" i="3" a="1"/>
  <c r="M129" i="3" s="1"/>
  <c r="M137" i="3" a="1"/>
  <c r="M137" i="3" s="1"/>
  <c r="M145" i="3" a="1"/>
  <c r="M145" i="3" s="1"/>
  <c r="M153" i="3" a="1"/>
  <c r="M153" i="3" s="1"/>
  <c r="M161" i="3" a="1"/>
  <c r="M161" i="3" s="1"/>
  <c r="M169" i="3" a="1"/>
  <c r="M169" i="3" s="1"/>
  <c r="M177" i="3" a="1"/>
  <c r="M177" i="3" s="1"/>
  <c r="M185" i="3" a="1"/>
  <c r="M185" i="3" s="1"/>
  <c r="M193" i="3" a="1"/>
  <c r="M193" i="3" s="1"/>
  <c r="M201" i="3" a="1"/>
  <c r="M201" i="3" s="1"/>
  <c r="M209" i="3" a="1"/>
  <c r="M209" i="3" s="1"/>
  <c r="M217" i="3" a="1"/>
  <c r="M217" i="3" s="1"/>
  <c r="M225" i="3" a="1"/>
  <c r="M225" i="3" s="1"/>
  <c r="M233" i="3" a="1"/>
  <c r="M233" i="3" s="1"/>
  <c r="M241" i="3" a="1"/>
  <c r="M241" i="3" s="1"/>
  <c r="M249" i="3" a="1"/>
  <c r="M249" i="3" s="1"/>
  <c r="P299" i="3" a="1"/>
  <c r="P299" i="3" s="1"/>
  <c r="O91" i="3" a="1"/>
  <c r="O91" i="3" s="1"/>
  <c r="O156" i="3" a="1"/>
  <c r="O156" i="3" s="1"/>
  <c r="O220" i="3" a="1"/>
  <c r="O220" i="3" s="1"/>
  <c r="O284" i="3" a="1"/>
  <c r="O284" i="3" s="1"/>
  <c r="O348" i="3" a="1"/>
  <c r="O348" i="3" s="1"/>
  <c r="O412" i="3" a="1"/>
  <c r="O412" i="3" s="1"/>
  <c r="O476" i="3" a="1"/>
  <c r="O476" i="3" s="1"/>
  <c r="N40" i="3" a="1"/>
  <c r="N40" i="3" s="1"/>
  <c r="N72" i="3" a="1"/>
  <c r="N72" i="3" s="1"/>
  <c r="N104" i="3" a="1"/>
  <c r="N104" i="3" s="1"/>
  <c r="N136" i="3" a="1"/>
  <c r="N136" i="3" s="1"/>
  <c r="N156" i="3" a="1"/>
  <c r="N156" i="3" s="1"/>
  <c r="N166" i="3" a="1"/>
  <c r="N166" i="3" s="1"/>
  <c r="N174" i="3" a="1"/>
  <c r="N174" i="3" s="1"/>
  <c r="N182" i="3" a="1"/>
  <c r="N182" i="3" s="1"/>
  <c r="N190" i="3" a="1"/>
  <c r="N190" i="3" s="1"/>
  <c r="N198" i="3" a="1"/>
  <c r="N198" i="3" s="1"/>
  <c r="N206" i="3" a="1"/>
  <c r="N206" i="3" s="1"/>
  <c r="N214" i="3" a="1"/>
  <c r="N214" i="3" s="1"/>
  <c r="N222" i="3" a="1"/>
  <c r="N222" i="3" s="1"/>
  <c r="N230" i="3" a="1"/>
  <c r="N230" i="3" s="1"/>
  <c r="N238" i="3" a="1"/>
  <c r="N238" i="3" s="1"/>
  <c r="N246" i="3" a="1"/>
  <c r="N246" i="3" s="1"/>
  <c r="N254" i="3" a="1"/>
  <c r="N254" i="3" s="1"/>
  <c r="N262" i="3" a="1"/>
  <c r="N262" i="3" s="1"/>
  <c r="N270" i="3" a="1"/>
  <c r="N270" i="3" s="1"/>
  <c r="N278" i="3" a="1"/>
  <c r="N278" i="3" s="1"/>
  <c r="N286" i="3" a="1"/>
  <c r="N286" i="3" s="1"/>
  <c r="N294" i="3" a="1"/>
  <c r="N294" i="3" s="1"/>
  <c r="N302" i="3" a="1"/>
  <c r="N302" i="3" s="1"/>
  <c r="N310" i="3" a="1"/>
  <c r="N310" i="3" s="1"/>
  <c r="N318" i="3" a="1"/>
  <c r="N318" i="3" s="1"/>
  <c r="N326" i="3" a="1"/>
  <c r="N326" i="3" s="1"/>
  <c r="N334" i="3" a="1"/>
  <c r="N334" i="3" s="1"/>
  <c r="N342" i="3" a="1"/>
  <c r="N342" i="3" s="1"/>
  <c r="N350" i="3" a="1"/>
  <c r="N350" i="3" s="1"/>
  <c r="N358" i="3" a="1"/>
  <c r="N358" i="3" s="1"/>
  <c r="N366" i="3" a="1"/>
  <c r="N366" i="3" s="1"/>
  <c r="N374" i="3" a="1"/>
  <c r="N374" i="3" s="1"/>
  <c r="N382" i="3" a="1"/>
  <c r="N382" i="3" s="1"/>
  <c r="N390" i="3" a="1"/>
  <c r="N390" i="3" s="1"/>
  <c r="N398" i="3" a="1"/>
  <c r="N398" i="3" s="1"/>
  <c r="N406" i="3" a="1"/>
  <c r="N406" i="3" s="1"/>
  <c r="N414" i="3" a="1"/>
  <c r="N414" i="3" s="1"/>
  <c r="N422" i="3" a="1"/>
  <c r="N422" i="3" s="1"/>
  <c r="N430" i="3" a="1"/>
  <c r="N430" i="3" s="1"/>
  <c r="N438" i="3" a="1"/>
  <c r="N438" i="3" s="1"/>
  <c r="N446" i="3" a="1"/>
  <c r="N446" i="3" s="1"/>
  <c r="N454" i="3" a="1"/>
  <c r="N454" i="3" s="1"/>
  <c r="N462" i="3" a="1"/>
  <c r="N462" i="3" s="1"/>
  <c r="N470" i="3" a="1"/>
  <c r="N470" i="3" s="1"/>
  <c r="N478" i="3" a="1"/>
  <c r="N478" i="3" s="1"/>
  <c r="N486" i="3" a="1"/>
  <c r="N486" i="3" s="1"/>
  <c r="N494" i="3" a="1"/>
  <c r="N494" i="3" s="1"/>
  <c r="N502" i="3" a="1"/>
  <c r="N502" i="3" s="1"/>
  <c r="N510" i="3" a="1"/>
  <c r="N510" i="3" s="1"/>
  <c r="M18" i="3" a="1"/>
  <c r="M18" i="3" s="1"/>
  <c r="M26" i="3" a="1"/>
  <c r="M26" i="3" s="1"/>
  <c r="M34" i="3" a="1"/>
  <c r="M34" i="3" s="1"/>
  <c r="M42" i="3" a="1"/>
  <c r="M42" i="3" s="1"/>
  <c r="M50" i="3" a="1"/>
  <c r="M50" i="3" s="1"/>
  <c r="M58" i="3" a="1"/>
  <c r="M58" i="3" s="1"/>
  <c r="M66" i="3" a="1"/>
  <c r="M66" i="3" s="1"/>
  <c r="M74" i="3" a="1"/>
  <c r="M74" i="3" s="1"/>
  <c r="M82" i="3" a="1"/>
  <c r="M82" i="3" s="1"/>
  <c r="M90" i="3" a="1"/>
  <c r="M90" i="3" s="1"/>
  <c r="M98" i="3" a="1"/>
  <c r="M98" i="3" s="1"/>
  <c r="M106" i="3" a="1"/>
  <c r="M106" i="3" s="1"/>
  <c r="M114" i="3" a="1"/>
  <c r="M114" i="3" s="1"/>
  <c r="M122" i="3" a="1"/>
  <c r="M122" i="3" s="1"/>
  <c r="M130" i="3" a="1"/>
  <c r="M130" i="3" s="1"/>
  <c r="M138" i="3" a="1"/>
  <c r="M138" i="3" s="1"/>
  <c r="M146" i="3" a="1"/>
  <c r="M146" i="3" s="1"/>
  <c r="M154" i="3" a="1"/>
  <c r="M154" i="3" s="1"/>
  <c r="M162" i="3" a="1"/>
  <c r="M162" i="3" s="1"/>
  <c r="M170" i="3" a="1"/>
  <c r="M170" i="3" s="1"/>
  <c r="M178" i="3" a="1"/>
  <c r="M178" i="3" s="1"/>
  <c r="M186" i="3" a="1"/>
  <c r="M186" i="3" s="1"/>
  <c r="M194" i="3" a="1"/>
  <c r="M194" i="3" s="1"/>
  <c r="M202" i="3" a="1"/>
  <c r="M202" i="3" s="1"/>
  <c r="M210" i="3" a="1"/>
  <c r="M210" i="3" s="1"/>
  <c r="M218" i="3" a="1"/>
  <c r="M218" i="3" s="1"/>
  <c r="M226" i="3" a="1"/>
  <c r="M226" i="3" s="1"/>
  <c r="M234" i="3" a="1"/>
  <c r="M234" i="3" s="1"/>
  <c r="P363" i="3" a="1"/>
  <c r="P363" i="3" s="1"/>
  <c r="O100" i="3" a="1"/>
  <c r="O100" i="3" s="1"/>
  <c r="O164" i="3" a="1"/>
  <c r="O164" i="3" s="1"/>
  <c r="O228" i="3" a="1"/>
  <c r="O228" i="3" s="1"/>
  <c r="O292" i="3" a="1"/>
  <c r="O292" i="3" s="1"/>
  <c r="O356" i="3" a="1"/>
  <c r="O356" i="3" s="1"/>
  <c r="O420" i="3" a="1"/>
  <c r="O420" i="3" s="1"/>
  <c r="O484" i="3" a="1"/>
  <c r="O484" i="3" s="1"/>
  <c r="N47" i="3" a="1"/>
  <c r="N47" i="3" s="1"/>
  <c r="N79" i="3" a="1"/>
  <c r="N79" i="3" s="1"/>
  <c r="N111" i="3" a="1"/>
  <c r="N111" i="3" s="1"/>
  <c r="N143" i="3" a="1"/>
  <c r="N143" i="3" s="1"/>
  <c r="N159" i="3" a="1"/>
  <c r="N159" i="3" s="1"/>
  <c r="N167" i="3" a="1"/>
  <c r="N167" i="3" s="1"/>
  <c r="N175" i="3" a="1"/>
  <c r="N175" i="3" s="1"/>
  <c r="N183" i="3" a="1"/>
  <c r="N183" i="3" s="1"/>
  <c r="N191" i="3" a="1"/>
  <c r="N191" i="3" s="1"/>
  <c r="N199" i="3" a="1"/>
  <c r="N199" i="3" s="1"/>
  <c r="N207" i="3" a="1"/>
  <c r="N207" i="3" s="1"/>
  <c r="N215" i="3" a="1"/>
  <c r="N215" i="3" s="1"/>
  <c r="N223" i="3" a="1"/>
  <c r="N223" i="3" s="1"/>
  <c r="N231" i="3" a="1"/>
  <c r="N231" i="3" s="1"/>
  <c r="N239" i="3" a="1"/>
  <c r="N239" i="3" s="1"/>
  <c r="N247" i="3" a="1"/>
  <c r="N247" i="3" s="1"/>
  <c r="N255" i="3" a="1"/>
  <c r="N255" i="3" s="1"/>
  <c r="N263" i="3" a="1"/>
  <c r="N263" i="3" s="1"/>
  <c r="N271" i="3" a="1"/>
  <c r="N271" i="3" s="1"/>
  <c r="N279" i="3" a="1"/>
  <c r="N279" i="3" s="1"/>
  <c r="N287" i="3" a="1"/>
  <c r="N287" i="3" s="1"/>
  <c r="N295" i="3" a="1"/>
  <c r="N295" i="3" s="1"/>
  <c r="N303" i="3" a="1"/>
  <c r="N303" i="3" s="1"/>
  <c r="N311" i="3" a="1"/>
  <c r="N311" i="3" s="1"/>
  <c r="N319" i="3" a="1"/>
  <c r="N319" i="3" s="1"/>
  <c r="N327" i="3" a="1"/>
  <c r="N327" i="3" s="1"/>
  <c r="N335" i="3" a="1"/>
  <c r="N335" i="3" s="1"/>
  <c r="N343" i="3" a="1"/>
  <c r="N343" i="3" s="1"/>
  <c r="N351" i="3" a="1"/>
  <c r="N351" i="3" s="1"/>
  <c r="N359" i="3" a="1"/>
  <c r="N359" i="3" s="1"/>
  <c r="N367" i="3" a="1"/>
  <c r="N367" i="3" s="1"/>
  <c r="N375" i="3" a="1"/>
  <c r="N375" i="3" s="1"/>
  <c r="N383" i="3" a="1"/>
  <c r="N383" i="3" s="1"/>
  <c r="N391" i="3" a="1"/>
  <c r="N391" i="3" s="1"/>
  <c r="N399" i="3" a="1"/>
  <c r="N399" i="3" s="1"/>
  <c r="N407" i="3" a="1"/>
  <c r="N407" i="3" s="1"/>
  <c r="N415" i="3" a="1"/>
  <c r="N415" i="3" s="1"/>
  <c r="N423" i="3" a="1"/>
  <c r="N423" i="3" s="1"/>
  <c r="N431" i="3" a="1"/>
  <c r="N431" i="3" s="1"/>
  <c r="N439" i="3" a="1"/>
  <c r="N439" i="3" s="1"/>
  <c r="N447" i="3" a="1"/>
  <c r="N447" i="3" s="1"/>
  <c r="N455" i="3" a="1"/>
  <c r="N455" i="3" s="1"/>
  <c r="N463" i="3" a="1"/>
  <c r="N463" i="3" s="1"/>
  <c r="N471" i="3" a="1"/>
  <c r="N471" i="3" s="1"/>
  <c r="N479" i="3" a="1"/>
  <c r="N479" i="3" s="1"/>
  <c r="N487" i="3" a="1"/>
  <c r="N487" i="3" s="1"/>
  <c r="N495" i="3" a="1"/>
  <c r="N495" i="3" s="1"/>
  <c r="N503" i="3" a="1"/>
  <c r="N503" i="3" s="1"/>
  <c r="N511" i="3" a="1"/>
  <c r="N511" i="3" s="1"/>
  <c r="M19" i="3" a="1"/>
  <c r="M19" i="3" s="1"/>
  <c r="M27" i="3" a="1"/>
  <c r="M27" i="3" s="1"/>
  <c r="M35" i="3" a="1"/>
  <c r="M35" i="3" s="1"/>
  <c r="M43" i="3" a="1"/>
  <c r="M43" i="3" s="1"/>
  <c r="M51" i="3" a="1"/>
  <c r="M51" i="3" s="1"/>
  <c r="M59" i="3" a="1"/>
  <c r="M59" i="3" s="1"/>
  <c r="M67" i="3" a="1"/>
  <c r="M67" i="3" s="1"/>
  <c r="M75" i="3" a="1"/>
  <c r="M75" i="3" s="1"/>
  <c r="M83" i="3" a="1"/>
  <c r="M83" i="3" s="1"/>
  <c r="M91" i="3" a="1"/>
  <c r="M91" i="3" s="1"/>
  <c r="M99" i="3" a="1"/>
  <c r="M99" i="3" s="1"/>
  <c r="M107" i="3" a="1"/>
  <c r="M107" i="3" s="1"/>
  <c r="M115" i="3" a="1"/>
  <c r="M115" i="3" s="1"/>
  <c r="M123" i="3" a="1"/>
  <c r="M123" i="3" s="1"/>
  <c r="M131" i="3" a="1"/>
  <c r="M131" i="3" s="1"/>
  <c r="M139" i="3" a="1"/>
  <c r="M139" i="3" s="1"/>
  <c r="M147" i="3" a="1"/>
  <c r="M147" i="3" s="1"/>
  <c r="M155" i="3" a="1"/>
  <c r="M155" i="3" s="1"/>
  <c r="M163" i="3" a="1"/>
  <c r="M163" i="3" s="1"/>
  <c r="M171" i="3" a="1"/>
  <c r="M171" i="3" s="1"/>
  <c r="M179" i="3" a="1"/>
  <c r="M179" i="3" s="1"/>
  <c r="M187" i="3" a="1"/>
  <c r="M187" i="3" s="1"/>
  <c r="M195" i="3" a="1"/>
  <c r="M195" i="3" s="1"/>
  <c r="M203" i="3" a="1"/>
  <c r="M203" i="3" s="1"/>
  <c r="M211" i="3" a="1"/>
  <c r="M211" i="3" s="1"/>
  <c r="M219" i="3" a="1"/>
  <c r="M219" i="3" s="1"/>
  <c r="M227" i="3" a="1"/>
  <c r="M227" i="3" s="1"/>
  <c r="M235" i="3" a="1"/>
  <c r="M235" i="3" s="1"/>
  <c r="P427" i="3" a="1"/>
  <c r="P427" i="3" s="1"/>
  <c r="N48" i="3" a="1"/>
  <c r="N48" i="3" s="1"/>
  <c r="N192" i="3" a="1"/>
  <c r="N192" i="3" s="1"/>
  <c r="N256" i="3" a="1"/>
  <c r="N256" i="3" s="1"/>
  <c r="N320" i="3" a="1"/>
  <c r="N320" i="3" s="1"/>
  <c r="N384" i="3" a="1"/>
  <c r="N384" i="3" s="1"/>
  <c r="N448" i="3" a="1"/>
  <c r="N448" i="3" s="1"/>
  <c r="N512" i="3" a="1"/>
  <c r="N512" i="3" s="1"/>
  <c r="M76" i="3" a="1"/>
  <c r="M76" i="3" s="1"/>
  <c r="M140" i="3" a="1"/>
  <c r="M140" i="3" s="1"/>
  <c r="M204" i="3" a="1"/>
  <c r="M204" i="3" s="1"/>
  <c r="M243" i="3" a="1"/>
  <c r="M243" i="3" s="1"/>
  <c r="M256" i="3" a="1"/>
  <c r="M256" i="3" s="1"/>
  <c r="M264" i="3" a="1"/>
  <c r="M264" i="3" s="1"/>
  <c r="M272" i="3" a="1"/>
  <c r="M272" i="3" s="1"/>
  <c r="M280" i="3" a="1"/>
  <c r="M280" i="3" s="1"/>
  <c r="M288" i="3" a="1"/>
  <c r="M288" i="3" s="1"/>
  <c r="M296" i="3" a="1"/>
  <c r="M296" i="3" s="1"/>
  <c r="M304" i="3" a="1"/>
  <c r="M304" i="3" s="1"/>
  <c r="M312" i="3" a="1"/>
  <c r="M312" i="3" s="1"/>
  <c r="M320" i="3" a="1"/>
  <c r="M320" i="3" s="1"/>
  <c r="M328" i="3" a="1"/>
  <c r="M328" i="3" s="1"/>
  <c r="M336" i="3" a="1"/>
  <c r="M336" i="3" s="1"/>
  <c r="M344" i="3" a="1"/>
  <c r="M344" i="3" s="1"/>
  <c r="M352" i="3" a="1"/>
  <c r="M352" i="3" s="1"/>
  <c r="M360" i="3" a="1"/>
  <c r="M360" i="3" s="1"/>
  <c r="M368" i="3" a="1"/>
  <c r="M368" i="3" s="1"/>
  <c r="M376" i="3" a="1"/>
  <c r="M376" i="3" s="1"/>
  <c r="M384" i="3" a="1"/>
  <c r="M384" i="3" s="1"/>
  <c r="M392" i="3" a="1"/>
  <c r="M392" i="3" s="1"/>
  <c r="M400" i="3" a="1"/>
  <c r="M400" i="3" s="1"/>
  <c r="M408" i="3" a="1"/>
  <c r="M408" i="3" s="1"/>
  <c r="M416" i="3" a="1"/>
  <c r="M416" i="3" s="1"/>
  <c r="M424" i="3" a="1"/>
  <c r="M424" i="3" s="1"/>
  <c r="M432" i="3" a="1"/>
  <c r="M432" i="3" s="1"/>
  <c r="M440" i="3" a="1"/>
  <c r="M440" i="3" s="1"/>
  <c r="M448" i="3" a="1"/>
  <c r="M448" i="3" s="1"/>
  <c r="M456" i="3" a="1"/>
  <c r="M456" i="3" s="1"/>
  <c r="M464" i="3" a="1"/>
  <c r="M464" i="3" s="1"/>
  <c r="M472" i="3" a="1"/>
  <c r="M472" i="3" s="1"/>
  <c r="M480" i="3" a="1"/>
  <c r="M480" i="3" s="1"/>
  <c r="M488" i="3" a="1"/>
  <c r="M488" i="3" s="1"/>
  <c r="M496" i="3" a="1"/>
  <c r="M496" i="3" s="1"/>
  <c r="M504" i="3" a="1"/>
  <c r="M504" i="3" s="1"/>
  <c r="M512" i="3" a="1"/>
  <c r="M512" i="3" s="1"/>
  <c r="L20" i="3" a="1"/>
  <c r="L20" i="3" s="1"/>
  <c r="L28" i="3" a="1"/>
  <c r="L28" i="3" s="1"/>
  <c r="L36" i="3" a="1"/>
  <c r="L36" i="3" s="1"/>
  <c r="L44" i="3" a="1"/>
  <c r="L44" i="3" s="1"/>
  <c r="L52" i="3" a="1"/>
  <c r="L52" i="3" s="1"/>
  <c r="L60" i="3" a="1"/>
  <c r="L60" i="3" s="1"/>
  <c r="L68" i="3" a="1"/>
  <c r="L68" i="3" s="1"/>
  <c r="L76" i="3" a="1"/>
  <c r="L76" i="3" s="1"/>
  <c r="L84" i="3" a="1"/>
  <c r="L84" i="3" s="1"/>
  <c r="L92" i="3" a="1"/>
  <c r="L92" i="3" s="1"/>
  <c r="L100" i="3" a="1"/>
  <c r="L100" i="3" s="1"/>
  <c r="L108" i="3" a="1"/>
  <c r="L108" i="3" s="1"/>
  <c r="L116" i="3" a="1"/>
  <c r="L116" i="3" s="1"/>
  <c r="L124" i="3" a="1"/>
  <c r="L124" i="3" s="1"/>
  <c r="L132" i="3" a="1"/>
  <c r="L132" i="3" s="1"/>
  <c r="L140" i="3" a="1"/>
  <c r="L140" i="3" s="1"/>
  <c r="L148" i="3" a="1"/>
  <c r="L148" i="3" s="1"/>
  <c r="L156" i="3" a="1"/>
  <c r="L156" i="3" s="1"/>
  <c r="L164" i="3" a="1"/>
  <c r="L164" i="3" s="1"/>
  <c r="L172" i="3" a="1"/>
  <c r="L172" i="3" s="1"/>
  <c r="L180" i="3" a="1"/>
  <c r="L180" i="3" s="1"/>
  <c r="L188" i="3" a="1"/>
  <c r="L188" i="3" s="1"/>
  <c r="L196" i="3" a="1"/>
  <c r="L196" i="3" s="1"/>
  <c r="L204" i="3" a="1"/>
  <c r="L204" i="3" s="1"/>
  <c r="L212" i="3" a="1"/>
  <c r="L212" i="3" s="1"/>
  <c r="L220" i="3" a="1"/>
  <c r="L220" i="3" s="1"/>
  <c r="L228" i="3" a="1"/>
  <c r="L228" i="3" s="1"/>
  <c r="L236" i="3" a="1"/>
  <c r="L236" i="3" s="1"/>
  <c r="L244" i="3" a="1"/>
  <c r="L244" i="3" s="1"/>
  <c r="L252" i="3" a="1"/>
  <c r="L252" i="3" s="1"/>
  <c r="L260" i="3" a="1"/>
  <c r="L260" i="3" s="1"/>
  <c r="L268" i="3" a="1"/>
  <c r="L268" i="3" s="1"/>
  <c r="L276" i="3" a="1"/>
  <c r="L276" i="3" s="1"/>
  <c r="L284" i="3" a="1"/>
  <c r="L284" i="3" s="1"/>
  <c r="L292" i="3" a="1"/>
  <c r="L292" i="3" s="1"/>
  <c r="L300" i="3" a="1"/>
  <c r="L300" i="3" s="1"/>
  <c r="L308" i="3" a="1"/>
  <c r="L308" i="3" s="1"/>
  <c r="L316" i="3" a="1"/>
  <c r="L316" i="3" s="1"/>
  <c r="L324" i="3" a="1"/>
  <c r="L324" i="3" s="1"/>
  <c r="L332" i="3" a="1"/>
  <c r="L332" i="3" s="1"/>
  <c r="O108" i="3" a="1"/>
  <c r="O108" i="3" s="1"/>
  <c r="N80" i="3" a="1"/>
  <c r="N80" i="3" s="1"/>
  <c r="N200" i="3" a="1"/>
  <c r="N200" i="3" s="1"/>
  <c r="N264" i="3" a="1"/>
  <c r="N264" i="3" s="1"/>
  <c r="N328" i="3" a="1"/>
  <c r="N328" i="3" s="1"/>
  <c r="N392" i="3" a="1"/>
  <c r="N392" i="3" s="1"/>
  <c r="N456" i="3" a="1"/>
  <c r="N456" i="3" s="1"/>
  <c r="M20" i="3" a="1"/>
  <c r="M20" i="3" s="1"/>
  <c r="M84" i="3" a="1"/>
  <c r="M84" i="3" s="1"/>
  <c r="M148" i="3" a="1"/>
  <c r="M148" i="3" s="1"/>
  <c r="M212" i="3" a="1"/>
  <c r="M212" i="3" s="1"/>
  <c r="M244" i="3" a="1"/>
  <c r="M244" i="3" s="1"/>
  <c r="M257" i="3" a="1"/>
  <c r="M257" i="3" s="1"/>
  <c r="M265" i="3" a="1"/>
  <c r="M265" i="3" s="1"/>
  <c r="M273" i="3" a="1"/>
  <c r="M273" i="3" s="1"/>
  <c r="M281" i="3" a="1"/>
  <c r="M281" i="3" s="1"/>
  <c r="M289" i="3" a="1"/>
  <c r="M289" i="3" s="1"/>
  <c r="M297" i="3" a="1"/>
  <c r="M297" i="3" s="1"/>
  <c r="M305" i="3" a="1"/>
  <c r="M305" i="3" s="1"/>
  <c r="M313" i="3" a="1"/>
  <c r="M313" i="3" s="1"/>
  <c r="M321" i="3" a="1"/>
  <c r="M321" i="3" s="1"/>
  <c r="M329" i="3" a="1"/>
  <c r="M329" i="3" s="1"/>
  <c r="M337" i="3" a="1"/>
  <c r="M337" i="3" s="1"/>
  <c r="M345" i="3" a="1"/>
  <c r="M345" i="3" s="1"/>
  <c r="M353" i="3" a="1"/>
  <c r="M353" i="3" s="1"/>
  <c r="M361" i="3" a="1"/>
  <c r="M361" i="3" s="1"/>
  <c r="M369" i="3" a="1"/>
  <c r="M369" i="3" s="1"/>
  <c r="M377" i="3" a="1"/>
  <c r="M377" i="3" s="1"/>
  <c r="M385" i="3" a="1"/>
  <c r="M385" i="3" s="1"/>
  <c r="M393" i="3" a="1"/>
  <c r="M393" i="3" s="1"/>
  <c r="M401" i="3" a="1"/>
  <c r="M401" i="3" s="1"/>
  <c r="M409" i="3" a="1"/>
  <c r="M409" i="3" s="1"/>
  <c r="M417" i="3" a="1"/>
  <c r="M417" i="3" s="1"/>
  <c r="M425" i="3" a="1"/>
  <c r="M425" i="3" s="1"/>
  <c r="M433" i="3" a="1"/>
  <c r="M433" i="3" s="1"/>
  <c r="M441" i="3" a="1"/>
  <c r="M441" i="3" s="1"/>
  <c r="M449" i="3" a="1"/>
  <c r="M449" i="3" s="1"/>
  <c r="M457" i="3" a="1"/>
  <c r="M457" i="3" s="1"/>
  <c r="M465" i="3" a="1"/>
  <c r="M465" i="3" s="1"/>
  <c r="M473" i="3" a="1"/>
  <c r="M473" i="3" s="1"/>
  <c r="M481" i="3" a="1"/>
  <c r="M481" i="3" s="1"/>
  <c r="M489" i="3" a="1"/>
  <c r="M489" i="3" s="1"/>
  <c r="M497" i="3" a="1"/>
  <c r="M497" i="3" s="1"/>
  <c r="M505" i="3" a="1"/>
  <c r="M505" i="3" s="1"/>
  <c r="M513" i="3" a="1"/>
  <c r="M513" i="3" s="1"/>
  <c r="L21" i="3" a="1"/>
  <c r="L21" i="3" s="1"/>
  <c r="L29" i="3" a="1"/>
  <c r="L29" i="3" s="1"/>
  <c r="L37" i="3" a="1"/>
  <c r="L37" i="3" s="1"/>
  <c r="L45" i="3" a="1"/>
  <c r="L45" i="3" s="1"/>
  <c r="L53" i="3" a="1"/>
  <c r="L53" i="3" s="1"/>
  <c r="L61" i="3" a="1"/>
  <c r="L61" i="3" s="1"/>
  <c r="L69" i="3" a="1"/>
  <c r="L69" i="3" s="1"/>
  <c r="L77" i="3" a="1"/>
  <c r="L77" i="3" s="1"/>
  <c r="L85" i="3" a="1"/>
  <c r="L85" i="3" s="1"/>
  <c r="L93" i="3" a="1"/>
  <c r="L93" i="3" s="1"/>
  <c r="L101" i="3" a="1"/>
  <c r="L101" i="3" s="1"/>
  <c r="L109" i="3" a="1"/>
  <c r="L109" i="3" s="1"/>
  <c r="L117" i="3" a="1"/>
  <c r="L117" i="3" s="1"/>
  <c r="L125" i="3" a="1"/>
  <c r="L125" i="3" s="1"/>
  <c r="L133" i="3" a="1"/>
  <c r="L133" i="3" s="1"/>
  <c r="L141" i="3" a="1"/>
  <c r="L141" i="3" s="1"/>
  <c r="L149" i="3" a="1"/>
  <c r="L149" i="3" s="1"/>
  <c r="L157" i="3" a="1"/>
  <c r="L157" i="3" s="1"/>
  <c r="L165" i="3" a="1"/>
  <c r="L165" i="3" s="1"/>
  <c r="L173" i="3" a="1"/>
  <c r="L173" i="3" s="1"/>
  <c r="L181" i="3" a="1"/>
  <c r="L181" i="3" s="1"/>
  <c r="L189" i="3" a="1"/>
  <c r="L189" i="3" s="1"/>
  <c r="L197" i="3" a="1"/>
  <c r="L197" i="3" s="1"/>
  <c r="L205" i="3" a="1"/>
  <c r="L205" i="3" s="1"/>
  <c r="L213" i="3" a="1"/>
  <c r="L213" i="3" s="1"/>
  <c r="L221" i="3" a="1"/>
  <c r="L221" i="3" s="1"/>
  <c r="L229" i="3" a="1"/>
  <c r="L229" i="3" s="1"/>
  <c r="L237" i="3" a="1"/>
  <c r="L237" i="3" s="1"/>
  <c r="L245" i="3" a="1"/>
  <c r="L245" i="3" s="1"/>
  <c r="L253" i="3" a="1"/>
  <c r="L253" i="3" s="1"/>
  <c r="L261" i="3" a="1"/>
  <c r="L261" i="3" s="1"/>
  <c r="L269" i="3" a="1"/>
  <c r="L269" i="3" s="1"/>
  <c r="L277" i="3" a="1"/>
  <c r="L277" i="3" s="1"/>
  <c r="L285" i="3" a="1"/>
  <c r="L285" i="3" s="1"/>
  <c r="L293" i="3" a="1"/>
  <c r="L293" i="3" s="1"/>
  <c r="L301" i="3" a="1"/>
  <c r="L301" i="3" s="1"/>
  <c r="L309" i="3" a="1"/>
  <c r="L309" i="3" s="1"/>
  <c r="L317" i="3" a="1"/>
  <c r="L317" i="3" s="1"/>
  <c r="L325" i="3" a="1"/>
  <c r="L325" i="3" s="1"/>
  <c r="L333" i="3" a="1"/>
  <c r="L333" i="3" s="1"/>
  <c r="L341" i="3" a="1"/>
  <c r="L341" i="3" s="1"/>
  <c r="L349" i="3" a="1"/>
  <c r="L349" i="3" s="1"/>
  <c r="O172" i="3" a="1"/>
  <c r="O172" i="3" s="1"/>
  <c r="N112" i="3" a="1"/>
  <c r="N112" i="3" s="1"/>
  <c r="N208" i="3" a="1"/>
  <c r="N208" i="3" s="1"/>
  <c r="N272" i="3" a="1"/>
  <c r="N272" i="3" s="1"/>
  <c r="N336" i="3" a="1"/>
  <c r="N336" i="3" s="1"/>
  <c r="N400" i="3" a="1"/>
  <c r="N400" i="3" s="1"/>
  <c r="N464" i="3" a="1"/>
  <c r="N464" i="3" s="1"/>
  <c r="M28" i="3" a="1"/>
  <c r="M28" i="3" s="1"/>
  <c r="M92" i="3" a="1"/>
  <c r="M92" i="3" s="1"/>
  <c r="M156" i="3" a="1"/>
  <c r="M156" i="3" s="1"/>
  <c r="M220" i="3" a="1"/>
  <c r="M220" i="3" s="1"/>
  <c r="M247" i="3" a="1"/>
  <c r="M247" i="3" s="1"/>
  <c r="M258" i="3" a="1"/>
  <c r="M258" i="3" s="1"/>
  <c r="M266" i="3" a="1"/>
  <c r="M266" i="3" s="1"/>
  <c r="M274" i="3" a="1"/>
  <c r="M274" i="3" s="1"/>
  <c r="M282" i="3" a="1"/>
  <c r="M282" i="3" s="1"/>
  <c r="M290" i="3" a="1"/>
  <c r="M290" i="3" s="1"/>
  <c r="M298" i="3" a="1"/>
  <c r="M298" i="3" s="1"/>
  <c r="M306" i="3" a="1"/>
  <c r="M306" i="3" s="1"/>
  <c r="M314" i="3" a="1"/>
  <c r="M314" i="3" s="1"/>
  <c r="M322" i="3" a="1"/>
  <c r="M322" i="3" s="1"/>
  <c r="M330" i="3" a="1"/>
  <c r="M330" i="3" s="1"/>
  <c r="M338" i="3" a="1"/>
  <c r="M338" i="3" s="1"/>
  <c r="M346" i="3" a="1"/>
  <c r="M346" i="3" s="1"/>
  <c r="M354" i="3" a="1"/>
  <c r="M354" i="3" s="1"/>
  <c r="M362" i="3" a="1"/>
  <c r="M362" i="3" s="1"/>
  <c r="M370" i="3" a="1"/>
  <c r="M370" i="3" s="1"/>
  <c r="M378" i="3" a="1"/>
  <c r="M378" i="3" s="1"/>
  <c r="M386" i="3" a="1"/>
  <c r="M386" i="3" s="1"/>
  <c r="M394" i="3" a="1"/>
  <c r="M394" i="3" s="1"/>
  <c r="M402" i="3" a="1"/>
  <c r="M402" i="3" s="1"/>
  <c r="M410" i="3" a="1"/>
  <c r="M410" i="3" s="1"/>
  <c r="M418" i="3" a="1"/>
  <c r="M418" i="3" s="1"/>
  <c r="M426" i="3" a="1"/>
  <c r="M426" i="3" s="1"/>
  <c r="M434" i="3" a="1"/>
  <c r="M434" i="3" s="1"/>
  <c r="M442" i="3" a="1"/>
  <c r="M442" i="3" s="1"/>
  <c r="M450" i="3" a="1"/>
  <c r="M450" i="3" s="1"/>
  <c r="M458" i="3" a="1"/>
  <c r="M458" i="3" s="1"/>
  <c r="M466" i="3" a="1"/>
  <c r="M466" i="3" s="1"/>
  <c r="M474" i="3" a="1"/>
  <c r="M474" i="3" s="1"/>
  <c r="M482" i="3" a="1"/>
  <c r="M482" i="3" s="1"/>
  <c r="M490" i="3" a="1"/>
  <c r="M490" i="3" s="1"/>
  <c r="M498" i="3" a="1"/>
  <c r="M498" i="3" s="1"/>
  <c r="M506" i="3" a="1"/>
  <c r="M506" i="3" s="1"/>
  <c r="M514" i="3" a="1"/>
  <c r="M514" i="3" s="1"/>
  <c r="L22" i="3" a="1"/>
  <c r="L22" i="3" s="1"/>
  <c r="L30" i="3" a="1"/>
  <c r="L30" i="3" s="1"/>
  <c r="L38" i="3" a="1"/>
  <c r="L38" i="3" s="1"/>
  <c r="L46" i="3" a="1"/>
  <c r="L46" i="3" s="1"/>
  <c r="L54" i="3" a="1"/>
  <c r="L54" i="3" s="1"/>
  <c r="L62" i="3" a="1"/>
  <c r="L62" i="3" s="1"/>
  <c r="L70" i="3" a="1"/>
  <c r="L70" i="3" s="1"/>
  <c r="L78" i="3" a="1"/>
  <c r="L78" i="3" s="1"/>
  <c r="L86" i="3" a="1"/>
  <c r="L86" i="3" s="1"/>
  <c r="L94" i="3" a="1"/>
  <c r="L94" i="3" s="1"/>
  <c r="L102" i="3" a="1"/>
  <c r="L102" i="3" s="1"/>
  <c r="L110" i="3" a="1"/>
  <c r="L110" i="3" s="1"/>
  <c r="L118" i="3" a="1"/>
  <c r="L118" i="3" s="1"/>
  <c r="L126" i="3" a="1"/>
  <c r="L126" i="3" s="1"/>
  <c r="L134" i="3" a="1"/>
  <c r="L134" i="3" s="1"/>
  <c r="L142" i="3" a="1"/>
  <c r="L142" i="3" s="1"/>
  <c r="L150" i="3" a="1"/>
  <c r="L150" i="3" s="1"/>
  <c r="L158" i="3" a="1"/>
  <c r="L158" i="3" s="1"/>
  <c r="L166" i="3" a="1"/>
  <c r="L166" i="3" s="1"/>
  <c r="L174" i="3" a="1"/>
  <c r="L174" i="3" s="1"/>
  <c r="L182" i="3" a="1"/>
  <c r="L182" i="3" s="1"/>
  <c r="L190" i="3" a="1"/>
  <c r="L190" i="3" s="1"/>
  <c r="L198" i="3" a="1"/>
  <c r="L198" i="3" s="1"/>
  <c r="L206" i="3" a="1"/>
  <c r="L206" i="3" s="1"/>
  <c r="L214" i="3" a="1"/>
  <c r="L214" i="3" s="1"/>
  <c r="O236" i="3" a="1"/>
  <c r="O236" i="3" s="1"/>
  <c r="N144" i="3" a="1"/>
  <c r="N144" i="3" s="1"/>
  <c r="N216" i="3" a="1"/>
  <c r="N216" i="3" s="1"/>
  <c r="N280" i="3" a="1"/>
  <c r="N280" i="3" s="1"/>
  <c r="N344" i="3" a="1"/>
  <c r="N344" i="3" s="1"/>
  <c r="N408" i="3" a="1"/>
  <c r="N408" i="3" s="1"/>
  <c r="N472" i="3" a="1"/>
  <c r="N472" i="3" s="1"/>
  <c r="M36" i="3" a="1"/>
  <c r="M36" i="3" s="1"/>
  <c r="M100" i="3" a="1"/>
  <c r="M100" i="3" s="1"/>
  <c r="M164" i="3" a="1"/>
  <c r="M164" i="3" s="1"/>
  <c r="M228" i="3" a="1"/>
  <c r="M228" i="3" s="1"/>
  <c r="M248" i="3" a="1"/>
  <c r="M248" i="3" s="1"/>
  <c r="M259" i="3" a="1"/>
  <c r="M259" i="3" s="1"/>
  <c r="M267" i="3" a="1"/>
  <c r="M267" i="3" s="1"/>
  <c r="M275" i="3" a="1"/>
  <c r="M275" i="3" s="1"/>
  <c r="M283" i="3" a="1"/>
  <c r="M283" i="3" s="1"/>
  <c r="M291" i="3" a="1"/>
  <c r="M291" i="3" s="1"/>
  <c r="M299" i="3" a="1"/>
  <c r="M299" i="3" s="1"/>
  <c r="M307" i="3" a="1"/>
  <c r="M307" i="3" s="1"/>
  <c r="M315" i="3" a="1"/>
  <c r="M315" i="3" s="1"/>
  <c r="M323" i="3" a="1"/>
  <c r="M323" i="3" s="1"/>
  <c r="M331" i="3" a="1"/>
  <c r="M331" i="3" s="1"/>
  <c r="M339" i="3" a="1"/>
  <c r="M339" i="3" s="1"/>
  <c r="M347" i="3" a="1"/>
  <c r="M347" i="3" s="1"/>
  <c r="M355" i="3" a="1"/>
  <c r="M355" i="3" s="1"/>
  <c r="M363" i="3" a="1"/>
  <c r="M363" i="3" s="1"/>
  <c r="M371" i="3" a="1"/>
  <c r="M371" i="3" s="1"/>
  <c r="M379" i="3" a="1"/>
  <c r="M379" i="3" s="1"/>
  <c r="M387" i="3" a="1"/>
  <c r="M387" i="3" s="1"/>
  <c r="M395" i="3" a="1"/>
  <c r="M395" i="3" s="1"/>
  <c r="M403" i="3" a="1"/>
  <c r="M403" i="3" s="1"/>
  <c r="M411" i="3" a="1"/>
  <c r="M411" i="3" s="1"/>
  <c r="M419" i="3" a="1"/>
  <c r="M419" i="3" s="1"/>
  <c r="M427" i="3" a="1"/>
  <c r="M427" i="3" s="1"/>
  <c r="M435" i="3" a="1"/>
  <c r="M435" i="3" s="1"/>
  <c r="M443" i="3" a="1"/>
  <c r="M443" i="3" s="1"/>
  <c r="M451" i="3" a="1"/>
  <c r="M451" i="3" s="1"/>
  <c r="M459" i="3" a="1"/>
  <c r="M459" i="3" s="1"/>
  <c r="M467" i="3" a="1"/>
  <c r="M467" i="3" s="1"/>
  <c r="M475" i="3" a="1"/>
  <c r="M475" i="3" s="1"/>
  <c r="M483" i="3" a="1"/>
  <c r="M483" i="3" s="1"/>
  <c r="M491" i="3" a="1"/>
  <c r="M491" i="3" s="1"/>
  <c r="M499" i="3" a="1"/>
  <c r="M499" i="3" s="1"/>
  <c r="M507" i="3" a="1"/>
  <c r="M507" i="3" s="1"/>
  <c r="M515" i="3" a="1"/>
  <c r="M515" i="3" s="1"/>
  <c r="L23" i="3" a="1"/>
  <c r="L23" i="3" s="1"/>
  <c r="L31" i="3" a="1"/>
  <c r="L31" i="3" s="1"/>
  <c r="L39" i="3" a="1"/>
  <c r="L39" i="3" s="1"/>
  <c r="L47" i="3" a="1"/>
  <c r="L47" i="3" s="1"/>
  <c r="L55" i="3" a="1"/>
  <c r="L55" i="3" s="1"/>
  <c r="L63" i="3" a="1"/>
  <c r="L63" i="3" s="1"/>
  <c r="L71" i="3" a="1"/>
  <c r="L71" i="3" s="1"/>
  <c r="L79" i="3" a="1"/>
  <c r="L79" i="3" s="1"/>
  <c r="L87" i="3" a="1"/>
  <c r="L87" i="3" s="1"/>
  <c r="L95" i="3" a="1"/>
  <c r="L95" i="3" s="1"/>
  <c r="L103" i="3" a="1"/>
  <c r="L103" i="3" s="1"/>
  <c r="L111" i="3" a="1"/>
  <c r="L111" i="3" s="1"/>
  <c r="L119" i="3" a="1"/>
  <c r="L119" i="3" s="1"/>
  <c r="L127" i="3" a="1"/>
  <c r="L127" i="3" s="1"/>
  <c r="L135" i="3" a="1"/>
  <c r="L135" i="3" s="1"/>
  <c r="L143" i="3" a="1"/>
  <c r="L143" i="3" s="1"/>
  <c r="L151" i="3" a="1"/>
  <c r="L151" i="3" s="1"/>
  <c r="L159" i="3" a="1"/>
  <c r="L159" i="3" s="1"/>
  <c r="L167" i="3" a="1"/>
  <c r="L167" i="3" s="1"/>
  <c r="L175" i="3" a="1"/>
  <c r="L175" i="3" s="1"/>
  <c r="L183" i="3" a="1"/>
  <c r="L183" i="3" s="1"/>
  <c r="L191" i="3" a="1"/>
  <c r="L191" i="3" s="1"/>
  <c r="L199" i="3" a="1"/>
  <c r="L199" i="3" s="1"/>
  <c r="L207" i="3" a="1"/>
  <c r="L207" i="3" s="1"/>
  <c r="L215" i="3" a="1"/>
  <c r="L215" i="3" s="1"/>
  <c r="L223" i="3" a="1"/>
  <c r="L223" i="3" s="1"/>
  <c r="L231" i="3" a="1"/>
  <c r="L231" i="3" s="1"/>
  <c r="L239" i="3" a="1"/>
  <c r="L239" i="3" s="1"/>
  <c r="L247" i="3" a="1"/>
  <c r="L247" i="3" s="1"/>
  <c r="L255" i="3" a="1"/>
  <c r="L255" i="3" s="1"/>
  <c r="L263" i="3" a="1"/>
  <c r="L263" i="3" s="1"/>
  <c r="L271" i="3" a="1"/>
  <c r="L271" i="3" s="1"/>
  <c r="L279" i="3" a="1"/>
  <c r="L279" i="3" s="1"/>
  <c r="L287" i="3" a="1"/>
  <c r="L287" i="3" s="1"/>
  <c r="L295" i="3" a="1"/>
  <c r="L295" i="3" s="1"/>
  <c r="L303" i="3" a="1"/>
  <c r="L303" i="3" s="1"/>
  <c r="L311" i="3" a="1"/>
  <c r="L311" i="3" s="1"/>
  <c r="L319" i="3" a="1"/>
  <c r="L319" i="3" s="1"/>
  <c r="L327" i="3" a="1"/>
  <c r="L327" i="3" s="1"/>
  <c r="O300" i="3" a="1"/>
  <c r="O300" i="3" s="1"/>
  <c r="N160" i="3" a="1"/>
  <c r="N160" i="3" s="1"/>
  <c r="N224" i="3" a="1"/>
  <c r="N224" i="3" s="1"/>
  <c r="N288" i="3" a="1"/>
  <c r="N288" i="3" s="1"/>
  <c r="N352" i="3" a="1"/>
  <c r="N352" i="3" s="1"/>
  <c r="N416" i="3" a="1"/>
  <c r="N416" i="3" s="1"/>
  <c r="N480" i="3" a="1"/>
  <c r="N480" i="3" s="1"/>
  <c r="M44" i="3" a="1"/>
  <c r="M44" i="3" s="1"/>
  <c r="M108" i="3" a="1"/>
  <c r="M108" i="3" s="1"/>
  <c r="M172" i="3" a="1"/>
  <c r="M172" i="3" s="1"/>
  <c r="M236" i="3" a="1"/>
  <c r="M236" i="3" s="1"/>
  <c r="M250" i="3" a="1"/>
  <c r="M250" i="3" s="1"/>
  <c r="M260" i="3" a="1"/>
  <c r="M260" i="3" s="1"/>
  <c r="M268" i="3" a="1"/>
  <c r="M268" i="3" s="1"/>
  <c r="M276" i="3" a="1"/>
  <c r="M276" i="3" s="1"/>
  <c r="M284" i="3" a="1"/>
  <c r="M284" i="3" s="1"/>
  <c r="M292" i="3" a="1"/>
  <c r="M292" i="3" s="1"/>
  <c r="M300" i="3" a="1"/>
  <c r="M300" i="3" s="1"/>
  <c r="M308" i="3" a="1"/>
  <c r="M308" i="3" s="1"/>
  <c r="M316" i="3" a="1"/>
  <c r="M316" i="3" s="1"/>
  <c r="M324" i="3" a="1"/>
  <c r="M324" i="3" s="1"/>
  <c r="M332" i="3" a="1"/>
  <c r="M332" i="3" s="1"/>
  <c r="M340" i="3" a="1"/>
  <c r="M340" i="3" s="1"/>
  <c r="M348" i="3" a="1"/>
  <c r="M348" i="3" s="1"/>
  <c r="M356" i="3" a="1"/>
  <c r="M356" i="3" s="1"/>
  <c r="M364" i="3" a="1"/>
  <c r="M364" i="3" s="1"/>
  <c r="M372" i="3" a="1"/>
  <c r="M372" i="3" s="1"/>
  <c r="M380" i="3" a="1"/>
  <c r="M380" i="3" s="1"/>
  <c r="M388" i="3" a="1"/>
  <c r="M388" i="3" s="1"/>
  <c r="M396" i="3" a="1"/>
  <c r="M396" i="3" s="1"/>
  <c r="M404" i="3" a="1"/>
  <c r="M404" i="3" s="1"/>
  <c r="M412" i="3" a="1"/>
  <c r="M412" i="3" s="1"/>
  <c r="M420" i="3" a="1"/>
  <c r="M420" i="3" s="1"/>
  <c r="M428" i="3" a="1"/>
  <c r="M428" i="3" s="1"/>
  <c r="M436" i="3" a="1"/>
  <c r="M436" i="3" s="1"/>
  <c r="M444" i="3" a="1"/>
  <c r="M444" i="3" s="1"/>
  <c r="M452" i="3" a="1"/>
  <c r="M452" i="3" s="1"/>
  <c r="M460" i="3" a="1"/>
  <c r="M460" i="3" s="1"/>
  <c r="M468" i="3" a="1"/>
  <c r="M468" i="3" s="1"/>
  <c r="M476" i="3" a="1"/>
  <c r="M476" i="3" s="1"/>
  <c r="M484" i="3" a="1"/>
  <c r="M484" i="3" s="1"/>
  <c r="M492" i="3" a="1"/>
  <c r="M492" i="3" s="1"/>
  <c r="M500" i="3" a="1"/>
  <c r="M500" i="3" s="1"/>
  <c r="M508" i="3" a="1"/>
  <c r="M508" i="3" s="1"/>
  <c r="L16" i="3" a="1"/>
  <c r="L16" i="3" s="1"/>
  <c r="L24" i="3" a="1"/>
  <c r="L24" i="3" s="1"/>
  <c r="L32" i="3" a="1"/>
  <c r="L32" i="3" s="1"/>
  <c r="L40" i="3" a="1"/>
  <c r="L40" i="3" s="1"/>
  <c r="L48" i="3" a="1"/>
  <c r="L48" i="3" s="1"/>
  <c r="L56" i="3" a="1"/>
  <c r="L56" i="3" s="1"/>
  <c r="L64" i="3" a="1"/>
  <c r="L64" i="3" s="1"/>
  <c r="L72" i="3" a="1"/>
  <c r="L72" i="3" s="1"/>
  <c r="L80" i="3" a="1"/>
  <c r="L80" i="3" s="1"/>
  <c r="L88" i="3" a="1"/>
  <c r="L88" i="3" s="1"/>
  <c r="L96" i="3" a="1"/>
  <c r="L96" i="3" s="1"/>
  <c r="L104" i="3" a="1"/>
  <c r="L104" i="3" s="1"/>
  <c r="L112" i="3" a="1"/>
  <c r="L112" i="3" s="1"/>
  <c r="L120" i="3" a="1"/>
  <c r="L120" i="3" s="1"/>
  <c r="L128" i="3" a="1"/>
  <c r="L128" i="3" s="1"/>
  <c r="L136" i="3" a="1"/>
  <c r="L136" i="3" s="1"/>
  <c r="L144" i="3" a="1"/>
  <c r="L144" i="3" s="1"/>
  <c r="L152" i="3" a="1"/>
  <c r="L152" i="3" s="1"/>
  <c r="L160" i="3" a="1"/>
  <c r="L160" i="3" s="1"/>
  <c r="L168" i="3" a="1"/>
  <c r="L168" i="3" s="1"/>
  <c r="L176" i="3" a="1"/>
  <c r="L176" i="3" s="1"/>
  <c r="L184" i="3" a="1"/>
  <c r="L184" i="3" s="1"/>
  <c r="L192" i="3" a="1"/>
  <c r="L192" i="3" s="1"/>
  <c r="L200" i="3" a="1"/>
  <c r="L200" i="3" s="1"/>
  <c r="L208" i="3" a="1"/>
  <c r="L208" i="3" s="1"/>
  <c r="L216" i="3" a="1"/>
  <c r="L216" i="3" s="1"/>
  <c r="L224" i="3" a="1"/>
  <c r="L224" i="3" s="1"/>
  <c r="L232" i="3" a="1"/>
  <c r="L232" i="3" s="1"/>
  <c r="L240" i="3" a="1"/>
  <c r="L240" i="3" s="1"/>
  <c r="L248" i="3" a="1"/>
  <c r="L248" i="3" s="1"/>
  <c r="L256" i="3" a="1"/>
  <c r="L256" i="3" s="1"/>
  <c r="L264" i="3" a="1"/>
  <c r="L264" i="3" s="1"/>
  <c r="L272" i="3" a="1"/>
  <c r="L272" i="3" s="1"/>
  <c r="L280" i="3" a="1"/>
  <c r="L280" i="3" s="1"/>
  <c r="L288" i="3" a="1"/>
  <c r="L288" i="3" s="1"/>
  <c r="L296" i="3" a="1"/>
  <c r="L296" i="3" s="1"/>
  <c r="L304" i="3" a="1"/>
  <c r="L304" i="3" s="1"/>
  <c r="L312" i="3" a="1"/>
  <c r="L312" i="3" s="1"/>
  <c r="L320" i="3" a="1"/>
  <c r="L320" i="3" s="1"/>
  <c r="L328" i="3" a="1"/>
  <c r="L328" i="3" s="1"/>
  <c r="L336" i="3" a="1"/>
  <c r="L336" i="3" s="1"/>
  <c r="L344" i="3" a="1"/>
  <c r="L344" i="3" s="1"/>
  <c r="O364" i="3" a="1"/>
  <c r="O364" i="3" s="1"/>
  <c r="N168" i="3" a="1"/>
  <c r="N168" i="3" s="1"/>
  <c r="N232" i="3" a="1"/>
  <c r="N232" i="3" s="1"/>
  <c r="N296" i="3" a="1"/>
  <c r="N296" i="3" s="1"/>
  <c r="N360" i="3" a="1"/>
  <c r="N360" i="3" s="1"/>
  <c r="N424" i="3" a="1"/>
  <c r="N424" i="3" s="1"/>
  <c r="N488" i="3" a="1"/>
  <c r="N488" i="3" s="1"/>
  <c r="M52" i="3" a="1"/>
  <c r="M52" i="3" s="1"/>
  <c r="M116" i="3" a="1"/>
  <c r="M116" i="3" s="1"/>
  <c r="M180" i="3" a="1"/>
  <c r="M180" i="3" s="1"/>
  <c r="M239" i="3" a="1"/>
  <c r="M239" i="3" s="1"/>
  <c r="M251" i="3" a="1"/>
  <c r="M251" i="3" s="1"/>
  <c r="M261" i="3" a="1"/>
  <c r="M261" i="3" s="1"/>
  <c r="M269" i="3" a="1"/>
  <c r="M269" i="3" s="1"/>
  <c r="M277" i="3" a="1"/>
  <c r="M277" i="3" s="1"/>
  <c r="M285" i="3" a="1"/>
  <c r="M285" i="3" s="1"/>
  <c r="M293" i="3" a="1"/>
  <c r="M293" i="3" s="1"/>
  <c r="M301" i="3" a="1"/>
  <c r="M301" i="3" s="1"/>
  <c r="M309" i="3" a="1"/>
  <c r="M309" i="3" s="1"/>
  <c r="M317" i="3" a="1"/>
  <c r="M317" i="3" s="1"/>
  <c r="M325" i="3" a="1"/>
  <c r="M325" i="3" s="1"/>
  <c r="M333" i="3" a="1"/>
  <c r="M333" i="3" s="1"/>
  <c r="M341" i="3" a="1"/>
  <c r="M341" i="3" s="1"/>
  <c r="M349" i="3" a="1"/>
  <c r="M349" i="3" s="1"/>
  <c r="M357" i="3" a="1"/>
  <c r="M357" i="3" s="1"/>
  <c r="M365" i="3" a="1"/>
  <c r="M365" i="3" s="1"/>
  <c r="M373" i="3" a="1"/>
  <c r="M373" i="3" s="1"/>
  <c r="M381" i="3" a="1"/>
  <c r="M381" i="3" s="1"/>
  <c r="M389" i="3" a="1"/>
  <c r="M389" i="3" s="1"/>
  <c r="M397" i="3" a="1"/>
  <c r="M397" i="3" s="1"/>
  <c r="M405" i="3" a="1"/>
  <c r="M405" i="3" s="1"/>
  <c r="M413" i="3" a="1"/>
  <c r="M413" i="3" s="1"/>
  <c r="M421" i="3" a="1"/>
  <c r="M421" i="3" s="1"/>
  <c r="M429" i="3" a="1"/>
  <c r="M429" i="3" s="1"/>
  <c r="M437" i="3" a="1"/>
  <c r="M437" i="3" s="1"/>
  <c r="M445" i="3" a="1"/>
  <c r="M445" i="3" s="1"/>
  <c r="M453" i="3" a="1"/>
  <c r="M453" i="3" s="1"/>
  <c r="M461" i="3" a="1"/>
  <c r="M461" i="3" s="1"/>
  <c r="M469" i="3" a="1"/>
  <c r="M469" i="3" s="1"/>
  <c r="M477" i="3" a="1"/>
  <c r="M477" i="3" s="1"/>
  <c r="M485" i="3" a="1"/>
  <c r="M485" i="3" s="1"/>
  <c r="M493" i="3" a="1"/>
  <c r="M493" i="3" s="1"/>
  <c r="M501" i="3" a="1"/>
  <c r="M501" i="3" s="1"/>
  <c r="M509" i="3" a="1"/>
  <c r="M509" i="3" s="1"/>
  <c r="L17" i="3" a="1"/>
  <c r="L17" i="3" s="1"/>
  <c r="L25" i="3" a="1"/>
  <c r="L25" i="3" s="1"/>
  <c r="L33" i="3" a="1"/>
  <c r="L33" i="3" s="1"/>
  <c r="L41" i="3" a="1"/>
  <c r="L41" i="3" s="1"/>
  <c r="L49" i="3" a="1"/>
  <c r="L49" i="3" s="1"/>
  <c r="L57" i="3" a="1"/>
  <c r="L57" i="3" s="1"/>
  <c r="L65" i="3" a="1"/>
  <c r="L65" i="3" s="1"/>
  <c r="L73" i="3" a="1"/>
  <c r="L73" i="3" s="1"/>
  <c r="L81" i="3" a="1"/>
  <c r="L81" i="3" s="1"/>
  <c r="L89" i="3" a="1"/>
  <c r="L89" i="3" s="1"/>
  <c r="L97" i="3" a="1"/>
  <c r="L97" i="3" s="1"/>
  <c r="L105" i="3" a="1"/>
  <c r="L105" i="3" s="1"/>
  <c r="L113" i="3" a="1"/>
  <c r="L113" i="3" s="1"/>
  <c r="L121" i="3" a="1"/>
  <c r="L121" i="3" s="1"/>
  <c r="L129" i="3" a="1"/>
  <c r="L129" i="3" s="1"/>
  <c r="L137" i="3" a="1"/>
  <c r="L137" i="3" s="1"/>
  <c r="L145" i="3" a="1"/>
  <c r="L145" i="3" s="1"/>
  <c r="L153" i="3" a="1"/>
  <c r="L153" i="3" s="1"/>
  <c r="L161" i="3" a="1"/>
  <c r="L161" i="3" s="1"/>
  <c r="L169" i="3" a="1"/>
  <c r="L169" i="3" s="1"/>
  <c r="L177" i="3" a="1"/>
  <c r="L177" i="3" s="1"/>
  <c r="L185" i="3" a="1"/>
  <c r="L185" i="3" s="1"/>
  <c r="L193" i="3" a="1"/>
  <c r="L193" i="3" s="1"/>
  <c r="L201" i="3" a="1"/>
  <c r="L201" i="3" s="1"/>
  <c r="L209" i="3" a="1"/>
  <c r="L209" i="3" s="1"/>
  <c r="L217" i="3" a="1"/>
  <c r="L217" i="3" s="1"/>
  <c r="L225" i="3" a="1"/>
  <c r="L225" i="3" s="1"/>
  <c r="L233" i="3" a="1"/>
  <c r="L233" i="3" s="1"/>
  <c r="L241" i="3" a="1"/>
  <c r="L241" i="3" s="1"/>
  <c r="L249" i="3" a="1"/>
  <c r="L249" i="3" s="1"/>
  <c r="L257" i="3" a="1"/>
  <c r="L257" i="3" s="1"/>
  <c r="L265" i="3" a="1"/>
  <c r="L265" i="3" s="1"/>
  <c r="L273" i="3" a="1"/>
  <c r="L273" i="3" s="1"/>
  <c r="L281" i="3" a="1"/>
  <c r="L281" i="3" s="1"/>
  <c r="L289" i="3" a="1"/>
  <c r="L289" i="3" s="1"/>
  <c r="L297" i="3" a="1"/>
  <c r="L297" i="3" s="1"/>
  <c r="L305" i="3" a="1"/>
  <c r="L305" i="3" s="1"/>
  <c r="L313" i="3" a="1"/>
  <c r="L313" i="3" s="1"/>
  <c r="L321" i="3" a="1"/>
  <c r="L321" i="3" s="1"/>
  <c r="L329" i="3" a="1"/>
  <c r="L329" i="3" s="1"/>
  <c r="L337" i="3" a="1"/>
  <c r="L337" i="3" s="1"/>
  <c r="O428" i="3" a="1"/>
  <c r="O428" i="3" s="1"/>
  <c r="N176" i="3" a="1"/>
  <c r="N176" i="3" s="1"/>
  <c r="N240" i="3" a="1"/>
  <c r="N240" i="3" s="1"/>
  <c r="N304" i="3" a="1"/>
  <c r="N304" i="3" s="1"/>
  <c r="N368" i="3" a="1"/>
  <c r="N368" i="3" s="1"/>
  <c r="N432" i="3" a="1"/>
  <c r="N432" i="3" s="1"/>
  <c r="N496" i="3" a="1"/>
  <c r="N496" i="3" s="1"/>
  <c r="M60" i="3" a="1"/>
  <c r="M60" i="3" s="1"/>
  <c r="M124" i="3" a="1"/>
  <c r="M124" i="3" s="1"/>
  <c r="M188" i="3" a="1"/>
  <c r="M188" i="3" s="1"/>
  <c r="M240" i="3" a="1"/>
  <c r="M240" i="3" s="1"/>
  <c r="M252" i="3" a="1"/>
  <c r="M252" i="3" s="1"/>
  <c r="M262" i="3" a="1"/>
  <c r="M262" i="3" s="1"/>
  <c r="M270" i="3" a="1"/>
  <c r="M270" i="3" s="1"/>
  <c r="M278" i="3" a="1"/>
  <c r="M278" i="3" s="1"/>
  <c r="M286" i="3" a="1"/>
  <c r="M286" i="3" s="1"/>
  <c r="M294" i="3" a="1"/>
  <c r="M294" i="3" s="1"/>
  <c r="M302" i="3" a="1"/>
  <c r="M302" i="3" s="1"/>
  <c r="M310" i="3" a="1"/>
  <c r="M310" i="3" s="1"/>
  <c r="M318" i="3" a="1"/>
  <c r="M318" i="3" s="1"/>
  <c r="M326" i="3" a="1"/>
  <c r="M326" i="3" s="1"/>
  <c r="M334" i="3" a="1"/>
  <c r="M334" i="3" s="1"/>
  <c r="M342" i="3" a="1"/>
  <c r="M342" i="3" s="1"/>
  <c r="M350" i="3" a="1"/>
  <c r="M350" i="3" s="1"/>
  <c r="M358" i="3" a="1"/>
  <c r="M358" i="3" s="1"/>
  <c r="M366" i="3" a="1"/>
  <c r="M366" i="3" s="1"/>
  <c r="M374" i="3" a="1"/>
  <c r="M374" i="3" s="1"/>
  <c r="M382" i="3" a="1"/>
  <c r="M382" i="3" s="1"/>
  <c r="M390" i="3" a="1"/>
  <c r="M390" i="3" s="1"/>
  <c r="M398" i="3" a="1"/>
  <c r="M398" i="3" s="1"/>
  <c r="M406" i="3" a="1"/>
  <c r="M406" i="3" s="1"/>
  <c r="M414" i="3" a="1"/>
  <c r="M414" i="3" s="1"/>
  <c r="M422" i="3" a="1"/>
  <c r="M422" i="3" s="1"/>
  <c r="M430" i="3" a="1"/>
  <c r="M430" i="3" s="1"/>
  <c r="M438" i="3" a="1"/>
  <c r="M438" i="3" s="1"/>
  <c r="M446" i="3" a="1"/>
  <c r="M446" i="3" s="1"/>
  <c r="M454" i="3" a="1"/>
  <c r="M454" i="3" s="1"/>
  <c r="M462" i="3" a="1"/>
  <c r="M462" i="3" s="1"/>
  <c r="M470" i="3" a="1"/>
  <c r="M470" i="3" s="1"/>
  <c r="M478" i="3" a="1"/>
  <c r="M478" i="3" s="1"/>
  <c r="M486" i="3" a="1"/>
  <c r="M486" i="3" s="1"/>
  <c r="M494" i="3" a="1"/>
  <c r="M494" i="3" s="1"/>
  <c r="M502" i="3" a="1"/>
  <c r="M502" i="3" s="1"/>
  <c r="M510" i="3" a="1"/>
  <c r="M510" i="3" s="1"/>
  <c r="L18" i="3" a="1"/>
  <c r="L18" i="3" s="1"/>
  <c r="L26" i="3" a="1"/>
  <c r="L26" i="3" s="1"/>
  <c r="L34" i="3" a="1"/>
  <c r="L34" i="3" s="1"/>
  <c r="L42" i="3" a="1"/>
  <c r="L42" i="3" s="1"/>
  <c r="L50" i="3" a="1"/>
  <c r="L50" i="3" s="1"/>
  <c r="L58" i="3" a="1"/>
  <c r="L58" i="3" s="1"/>
  <c r="L66" i="3" a="1"/>
  <c r="L66" i="3" s="1"/>
  <c r="L74" i="3" a="1"/>
  <c r="L74" i="3" s="1"/>
  <c r="L82" i="3" a="1"/>
  <c r="L82" i="3" s="1"/>
  <c r="L90" i="3" a="1"/>
  <c r="L90" i="3" s="1"/>
  <c r="L98" i="3" a="1"/>
  <c r="L98" i="3" s="1"/>
  <c r="L106" i="3" a="1"/>
  <c r="L106" i="3" s="1"/>
  <c r="L114" i="3" a="1"/>
  <c r="L114" i="3" s="1"/>
  <c r="L122" i="3" a="1"/>
  <c r="L122" i="3" s="1"/>
  <c r="L130" i="3" a="1"/>
  <c r="L130" i="3" s="1"/>
  <c r="L138" i="3" a="1"/>
  <c r="L138" i="3" s="1"/>
  <c r="L146" i="3" a="1"/>
  <c r="L146" i="3" s="1"/>
  <c r="L154" i="3" a="1"/>
  <c r="L154" i="3" s="1"/>
  <c r="L162" i="3" a="1"/>
  <c r="L162" i="3" s="1"/>
  <c r="L170" i="3" a="1"/>
  <c r="L170" i="3" s="1"/>
  <c r="L178" i="3" a="1"/>
  <c r="L178" i="3" s="1"/>
  <c r="L186" i="3" a="1"/>
  <c r="L186" i="3" s="1"/>
  <c r="L194" i="3" a="1"/>
  <c r="L194" i="3" s="1"/>
  <c r="L202" i="3" a="1"/>
  <c r="L202" i="3" s="1"/>
  <c r="L210" i="3" a="1"/>
  <c r="L210" i="3" s="1"/>
  <c r="L218" i="3" a="1"/>
  <c r="L218" i="3" s="1"/>
  <c r="L226" i="3" a="1"/>
  <c r="L226" i="3" s="1"/>
  <c r="L234" i="3" a="1"/>
  <c r="L234" i="3" s="1"/>
  <c r="L242" i="3" a="1"/>
  <c r="L242" i="3" s="1"/>
  <c r="L250" i="3" a="1"/>
  <c r="L250" i="3" s="1"/>
  <c r="L258" i="3" a="1"/>
  <c r="L258" i="3" s="1"/>
  <c r="L266" i="3" a="1"/>
  <c r="L266" i="3" s="1"/>
  <c r="L274" i="3" a="1"/>
  <c r="L274" i="3" s="1"/>
  <c r="L282" i="3" a="1"/>
  <c r="L282" i="3" s="1"/>
  <c r="L290" i="3" a="1"/>
  <c r="L290" i="3" s="1"/>
  <c r="L298" i="3" a="1"/>
  <c r="L298" i="3" s="1"/>
  <c r="L306" i="3" a="1"/>
  <c r="L306" i="3" s="1"/>
  <c r="L314" i="3" a="1"/>
  <c r="L314" i="3" s="1"/>
  <c r="L322" i="3" a="1"/>
  <c r="L322" i="3" s="1"/>
  <c r="L330" i="3" a="1"/>
  <c r="L330" i="3" s="1"/>
  <c r="O492" i="3" a="1"/>
  <c r="O492" i="3" s="1"/>
  <c r="N184" i="3" a="1"/>
  <c r="N184" i="3" s="1"/>
  <c r="N248" i="3" a="1"/>
  <c r="N248" i="3" s="1"/>
  <c r="N312" i="3" a="1"/>
  <c r="N312" i="3" s="1"/>
  <c r="N376" i="3" a="1"/>
  <c r="N376" i="3" s="1"/>
  <c r="N440" i="3" a="1"/>
  <c r="N440" i="3" s="1"/>
  <c r="N504" i="3" a="1"/>
  <c r="N504" i="3" s="1"/>
  <c r="M68" i="3" a="1"/>
  <c r="M68" i="3" s="1"/>
  <c r="M132" i="3" a="1"/>
  <c r="M132" i="3" s="1"/>
  <c r="M196" i="3" a="1"/>
  <c r="M196" i="3" s="1"/>
  <c r="M242" i="3" a="1"/>
  <c r="M242" i="3" s="1"/>
  <c r="M255" i="3" a="1"/>
  <c r="M255" i="3" s="1"/>
  <c r="M263" i="3" a="1"/>
  <c r="M263" i="3" s="1"/>
  <c r="M271" i="3" a="1"/>
  <c r="M271" i="3" s="1"/>
  <c r="M279" i="3" a="1"/>
  <c r="M279" i="3" s="1"/>
  <c r="M287" i="3" a="1"/>
  <c r="M287" i="3" s="1"/>
  <c r="M295" i="3" a="1"/>
  <c r="M295" i="3" s="1"/>
  <c r="M303" i="3" a="1"/>
  <c r="M303" i="3" s="1"/>
  <c r="M311" i="3" a="1"/>
  <c r="M311" i="3" s="1"/>
  <c r="M319" i="3" a="1"/>
  <c r="M319" i="3" s="1"/>
  <c r="M327" i="3" a="1"/>
  <c r="M327" i="3" s="1"/>
  <c r="M335" i="3" a="1"/>
  <c r="M335" i="3" s="1"/>
  <c r="M343" i="3" a="1"/>
  <c r="M343" i="3" s="1"/>
  <c r="M351" i="3" a="1"/>
  <c r="M351" i="3" s="1"/>
  <c r="M359" i="3" a="1"/>
  <c r="M359" i="3" s="1"/>
  <c r="M367" i="3" a="1"/>
  <c r="M367" i="3" s="1"/>
  <c r="M375" i="3" a="1"/>
  <c r="M375" i="3" s="1"/>
  <c r="M383" i="3" a="1"/>
  <c r="M383" i="3" s="1"/>
  <c r="M391" i="3" a="1"/>
  <c r="M391" i="3" s="1"/>
  <c r="M399" i="3" a="1"/>
  <c r="M399" i="3" s="1"/>
  <c r="M407" i="3" a="1"/>
  <c r="M407" i="3" s="1"/>
  <c r="M415" i="3" a="1"/>
  <c r="M415" i="3" s="1"/>
  <c r="M423" i="3" a="1"/>
  <c r="M423" i="3" s="1"/>
  <c r="M431" i="3" a="1"/>
  <c r="M431" i="3" s="1"/>
  <c r="M439" i="3" a="1"/>
  <c r="M439" i="3" s="1"/>
  <c r="M447" i="3" a="1"/>
  <c r="M447" i="3" s="1"/>
  <c r="M455" i="3" a="1"/>
  <c r="M455" i="3" s="1"/>
  <c r="M463" i="3" a="1"/>
  <c r="M463" i="3" s="1"/>
  <c r="M471" i="3" a="1"/>
  <c r="M471" i="3" s="1"/>
  <c r="M479" i="3" a="1"/>
  <c r="M479" i="3" s="1"/>
  <c r="M487" i="3" a="1"/>
  <c r="M487" i="3" s="1"/>
  <c r="M495" i="3" a="1"/>
  <c r="M495" i="3" s="1"/>
  <c r="M503" i="3" a="1"/>
  <c r="M503" i="3" s="1"/>
  <c r="M511" i="3" a="1"/>
  <c r="M511" i="3" s="1"/>
  <c r="L19" i="3" a="1"/>
  <c r="L19" i="3" s="1"/>
  <c r="L27" i="3" a="1"/>
  <c r="L27" i="3" s="1"/>
  <c r="L35" i="3" a="1"/>
  <c r="L35" i="3" s="1"/>
  <c r="L43" i="3" a="1"/>
  <c r="L43" i="3" s="1"/>
  <c r="L51" i="3" a="1"/>
  <c r="L51" i="3" s="1"/>
  <c r="L59" i="3" a="1"/>
  <c r="L59" i="3" s="1"/>
  <c r="L67" i="3" a="1"/>
  <c r="L67" i="3" s="1"/>
  <c r="L75" i="3" a="1"/>
  <c r="L75" i="3" s="1"/>
  <c r="L83" i="3" a="1"/>
  <c r="L83" i="3" s="1"/>
  <c r="L91" i="3" a="1"/>
  <c r="L91" i="3" s="1"/>
  <c r="L99" i="3" a="1"/>
  <c r="L99" i="3" s="1"/>
  <c r="L107" i="3" a="1"/>
  <c r="L107" i="3" s="1"/>
  <c r="L115" i="3" a="1"/>
  <c r="L115" i="3" s="1"/>
  <c r="L123" i="3" a="1"/>
  <c r="L123" i="3" s="1"/>
  <c r="L131" i="3" a="1"/>
  <c r="L131" i="3" s="1"/>
  <c r="L139" i="3" a="1"/>
  <c r="L139" i="3" s="1"/>
  <c r="L147" i="3" a="1"/>
  <c r="L147" i="3" s="1"/>
  <c r="L155" i="3" a="1"/>
  <c r="L155" i="3" s="1"/>
  <c r="L163" i="3" a="1"/>
  <c r="L163" i="3" s="1"/>
  <c r="L171" i="3" a="1"/>
  <c r="L171" i="3" s="1"/>
  <c r="L179" i="3" a="1"/>
  <c r="L179" i="3" s="1"/>
  <c r="L187" i="3" a="1"/>
  <c r="L187" i="3" s="1"/>
  <c r="L195" i="3" a="1"/>
  <c r="L195" i="3" s="1"/>
  <c r="L203" i="3" a="1"/>
  <c r="L203" i="3" s="1"/>
  <c r="L211" i="3" a="1"/>
  <c r="L211" i="3" s="1"/>
  <c r="L219" i="3" a="1"/>
  <c r="L219" i="3" s="1"/>
  <c r="L227" i="3" a="1"/>
  <c r="L227" i="3" s="1"/>
  <c r="L235" i="3" a="1"/>
  <c r="L235" i="3" s="1"/>
  <c r="L243" i="3" a="1"/>
  <c r="L243" i="3" s="1"/>
  <c r="L251" i="3" a="1"/>
  <c r="L251" i="3" s="1"/>
  <c r="L222" i="3" a="1"/>
  <c r="L222" i="3" s="1"/>
  <c r="L270" i="3" a="1"/>
  <c r="L270" i="3" s="1"/>
  <c r="L302" i="3" a="1"/>
  <c r="L302" i="3" s="1"/>
  <c r="L334" i="3" a="1"/>
  <c r="L334" i="3" s="1"/>
  <c r="L346" i="3" a="1"/>
  <c r="L346" i="3" s="1"/>
  <c r="L355" i="3" a="1"/>
  <c r="L355" i="3" s="1"/>
  <c r="L363" i="3" a="1"/>
  <c r="L363" i="3" s="1"/>
  <c r="L371" i="3" a="1"/>
  <c r="L371" i="3" s="1"/>
  <c r="L379" i="3" a="1"/>
  <c r="L379" i="3" s="1"/>
  <c r="L387" i="3" a="1"/>
  <c r="L387" i="3" s="1"/>
  <c r="L395" i="3" a="1"/>
  <c r="L395" i="3" s="1"/>
  <c r="L403" i="3" a="1"/>
  <c r="L403" i="3" s="1"/>
  <c r="L411" i="3" a="1"/>
  <c r="L411" i="3" s="1"/>
  <c r="L419" i="3" a="1"/>
  <c r="L419" i="3" s="1"/>
  <c r="L427" i="3" a="1"/>
  <c r="L427" i="3" s="1"/>
  <c r="L435" i="3" a="1"/>
  <c r="L435" i="3" s="1"/>
  <c r="L443" i="3" a="1"/>
  <c r="L443" i="3" s="1"/>
  <c r="L451" i="3" a="1"/>
  <c r="L451" i="3" s="1"/>
  <c r="L459" i="3" a="1"/>
  <c r="L459" i="3" s="1"/>
  <c r="L467" i="3" a="1"/>
  <c r="L467" i="3" s="1"/>
  <c r="L475" i="3" a="1"/>
  <c r="L475" i="3" s="1"/>
  <c r="L483" i="3" a="1"/>
  <c r="L483" i="3" s="1"/>
  <c r="L491" i="3" a="1"/>
  <c r="L491" i="3" s="1"/>
  <c r="L499" i="3" a="1"/>
  <c r="L499" i="3" s="1"/>
  <c r="L507" i="3" a="1"/>
  <c r="L507" i="3" s="1"/>
  <c r="L515" i="3" a="1"/>
  <c r="L515" i="3" s="1"/>
  <c r="L230" i="3" a="1"/>
  <c r="L230" i="3" s="1"/>
  <c r="L275" i="3" a="1"/>
  <c r="L275" i="3" s="1"/>
  <c r="L307" i="3" a="1"/>
  <c r="L307" i="3" s="1"/>
  <c r="L335" i="3" a="1"/>
  <c r="L335" i="3" s="1"/>
  <c r="L347" i="3" a="1"/>
  <c r="L347" i="3" s="1"/>
  <c r="L356" i="3" a="1"/>
  <c r="L356" i="3" s="1"/>
  <c r="L364" i="3" a="1"/>
  <c r="L364" i="3" s="1"/>
  <c r="L372" i="3" a="1"/>
  <c r="L372" i="3" s="1"/>
  <c r="L380" i="3" a="1"/>
  <c r="L380" i="3" s="1"/>
  <c r="L388" i="3" a="1"/>
  <c r="L388" i="3" s="1"/>
  <c r="L396" i="3" a="1"/>
  <c r="L396" i="3" s="1"/>
  <c r="L404" i="3" a="1"/>
  <c r="L404" i="3" s="1"/>
  <c r="L412" i="3" a="1"/>
  <c r="L412" i="3" s="1"/>
  <c r="L420" i="3" a="1"/>
  <c r="L420" i="3" s="1"/>
  <c r="L428" i="3" a="1"/>
  <c r="L428" i="3" s="1"/>
  <c r="L436" i="3" a="1"/>
  <c r="L436" i="3" s="1"/>
  <c r="L444" i="3" a="1"/>
  <c r="L444" i="3" s="1"/>
  <c r="L452" i="3" a="1"/>
  <c r="L452" i="3" s="1"/>
  <c r="L460" i="3" a="1"/>
  <c r="L460" i="3" s="1"/>
  <c r="L468" i="3" a="1"/>
  <c r="L468" i="3" s="1"/>
  <c r="L476" i="3" a="1"/>
  <c r="L476" i="3" s="1"/>
  <c r="L484" i="3" a="1"/>
  <c r="L484" i="3" s="1"/>
  <c r="L492" i="3" a="1"/>
  <c r="L492" i="3" s="1"/>
  <c r="L500" i="3" a="1"/>
  <c r="L500" i="3" s="1"/>
  <c r="L508" i="3" a="1"/>
  <c r="L508" i="3" s="1"/>
  <c r="R15" i="3" a="1"/>
  <c r="R15" i="3" s="1"/>
  <c r="L501" i="3" a="1"/>
  <c r="L501" i="3" s="1"/>
  <c r="Q15" i="3" a="1"/>
  <c r="Q15" i="3" s="1"/>
  <c r="L482" i="3" a="1"/>
  <c r="L482" i="3" s="1"/>
  <c r="L238" i="3" a="1"/>
  <c r="L238" i="3" s="1"/>
  <c r="L278" i="3" a="1"/>
  <c r="L278" i="3" s="1"/>
  <c r="L310" i="3" a="1"/>
  <c r="L310" i="3" s="1"/>
  <c r="L338" i="3" a="1"/>
  <c r="L338" i="3" s="1"/>
  <c r="L348" i="3" a="1"/>
  <c r="L348" i="3" s="1"/>
  <c r="L357" i="3" a="1"/>
  <c r="L357" i="3" s="1"/>
  <c r="L365" i="3" a="1"/>
  <c r="L365" i="3" s="1"/>
  <c r="L373" i="3" a="1"/>
  <c r="L373" i="3" s="1"/>
  <c r="L381" i="3" a="1"/>
  <c r="L381" i="3" s="1"/>
  <c r="L389" i="3" a="1"/>
  <c r="L389" i="3" s="1"/>
  <c r="L397" i="3" a="1"/>
  <c r="L397" i="3" s="1"/>
  <c r="L405" i="3" a="1"/>
  <c r="L405" i="3" s="1"/>
  <c r="L413" i="3" a="1"/>
  <c r="L413" i="3" s="1"/>
  <c r="L421" i="3" a="1"/>
  <c r="L421" i="3" s="1"/>
  <c r="L429" i="3" a="1"/>
  <c r="L429" i="3" s="1"/>
  <c r="L437" i="3" a="1"/>
  <c r="L437" i="3" s="1"/>
  <c r="L445" i="3" a="1"/>
  <c r="L445" i="3" s="1"/>
  <c r="L453" i="3" a="1"/>
  <c r="L453" i="3" s="1"/>
  <c r="L461" i="3" a="1"/>
  <c r="L461" i="3" s="1"/>
  <c r="L469" i="3" a="1"/>
  <c r="L469" i="3" s="1"/>
  <c r="L477" i="3" a="1"/>
  <c r="L477" i="3" s="1"/>
  <c r="L485" i="3" a="1"/>
  <c r="L485" i="3" s="1"/>
  <c r="L493" i="3" a="1"/>
  <c r="L493" i="3" s="1"/>
  <c r="L509" i="3" a="1"/>
  <c r="L509" i="3" s="1"/>
  <c r="L466" i="3" a="1"/>
  <c r="L466" i="3" s="1"/>
  <c r="L15" i="3" a="1"/>
  <c r="L15" i="3" s="1"/>
  <c r="L246" i="3" a="1"/>
  <c r="L246" i="3" s="1"/>
  <c r="L283" i="3" a="1"/>
  <c r="L283" i="3" s="1"/>
  <c r="L315" i="3" a="1"/>
  <c r="L315" i="3" s="1"/>
  <c r="L339" i="3" a="1"/>
  <c r="L339" i="3" s="1"/>
  <c r="L350" i="3" a="1"/>
  <c r="L350" i="3" s="1"/>
  <c r="L358" i="3" a="1"/>
  <c r="L358" i="3" s="1"/>
  <c r="L366" i="3" a="1"/>
  <c r="L366" i="3" s="1"/>
  <c r="L374" i="3" a="1"/>
  <c r="L374" i="3" s="1"/>
  <c r="L382" i="3" a="1"/>
  <c r="L382" i="3" s="1"/>
  <c r="L390" i="3" a="1"/>
  <c r="L390" i="3" s="1"/>
  <c r="L398" i="3" a="1"/>
  <c r="L398" i="3" s="1"/>
  <c r="L406" i="3" a="1"/>
  <c r="L406" i="3" s="1"/>
  <c r="L414" i="3" a="1"/>
  <c r="L414" i="3" s="1"/>
  <c r="L422" i="3" a="1"/>
  <c r="L422" i="3" s="1"/>
  <c r="L430" i="3" a="1"/>
  <c r="L430" i="3" s="1"/>
  <c r="L438" i="3" a="1"/>
  <c r="L438" i="3" s="1"/>
  <c r="L446" i="3" a="1"/>
  <c r="L446" i="3" s="1"/>
  <c r="L454" i="3" a="1"/>
  <c r="L454" i="3" s="1"/>
  <c r="L462" i="3" a="1"/>
  <c r="L462" i="3" s="1"/>
  <c r="L470" i="3" a="1"/>
  <c r="L470" i="3" s="1"/>
  <c r="L478" i="3" a="1"/>
  <c r="L478" i="3" s="1"/>
  <c r="L486" i="3" a="1"/>
  <c r="L486" i="3" s="1"/>
  <c r="L494" i="3" a="1"/>
  <c r="L494" i="3" s="1"/>
  <c r="L502" i="3" a="1"/>
  <c r="L502" i="3" s="1"/>
  <c r="L510" i="3" a="1"/>
  <c r="L510" i="3" s="1"/>
  <c r="P15" i="3" a="1"/>
  <c r="P15" i="3" s="1"/>
  <c r="L503" i="3" a="1"/>
  <c r="L503" i="3" s="1"/>
  <c r="O15" i="3" a="1"/>
  <c r="O15" i="3" s="1"/>
  <c r="L474" i="3" a="1"/>
  <c r="L474" i="3" s="1"/>
  <c r="L254" i="3" a="1"/>
  <c r="L254" i="3" s="1"/>
  <c r="L286" i="3" a="1"/>
  <c r="L286" i="3" s="1"/>
  <c r="L318" i="3" a="1"/>
  <c r="L318" i="3" s="1"/>
  <c r="L340" i="3" a="1"/>
  <c r="L340" i="3" s="1"/>
  <c r="L351" i="3" a="1"/>
  <c r="L351" i="3" s="1"/>
  <c r="L359" i="3" a="1"/>
  <c r="L359" i="3" s="1"/>
  <c r="L367" i="3" a="1"/>
  <c r="L367" i="3" s="1"/>
  <c r="L375" i="3" a="1"/>
  <c r="L375" i="3" s="1"/>
  <c r="L383" i="3" a="1"/>
  <c r="L383" i="3" s="1"/>
  <c r="L391" i="3" a="1"/>
  <c r="L391" i="3" s="1"/>
  <c r="L399" i="3" a="1"/>
  <c r="L399" i="3" s="1"/>
  <c r="L407" i="3" a="1"/>
  <c r="L407" i="3" s="1"/>
  <c r="L415" i="3" a="1"/>
  <c r="L415" i="3" s="1"/>
  <c r="L423" i="3" a="1"/>
  <c r="L423" i="3" s="1"/>
  <c r="L431" i="3" a="1"/>
  <c r="L431" i="3" s="1"/>
  <c r="L439" i="3" a="1"/>
  <c r="L439" i="3" s="1"/>
  <c r="L447" i="3" a="1"/>
  <c r="L447" i="3" s="1"/>
  <c r="L455" i="3" a="1"/>
  <c r="L455" i="3" s="1"/>
  <c r="L463" i="3" a="1"/>
  <c r="L463" i="3" s="1"/>
  <c r="L471" i="3" a="1"/>
  <c r="L471" i="3" s="1"/>
  <c r="L479" i="3" a="1"/>
  <c r="L479" i="3" s="1"/>
  <c r="L487" i="3" a="1"/>
  <c r="L487" i="3" s="1"/>
  <c r="L495" i="3" a="1"/>
  <c r="L495" i="3" s="1"/>
  <c r="L511" i="3" a="1"/>
  <c r="L511" i="3" s="1"/>
  <c r="L458" i="3" a="1"/>
  <c r="L458" i="3" s="1"/>
  <c r="L506" i="3" a="1"/>
  <c r="L506" i="3" s="1"/>
  <c r="L259" i="3" a="1"/>
  <c r="L259" i="3" s="1"/>
  <c r="L291" i="3" a="1"/>
  <c r="L291" i="3" s="1"/>
  <c r="L323" i="3" a="1"/>
  <c r="L323" i="3" s="1"/>
  <c r="L342" i="3" a="1"/>
  <c r="L342" i="3" s="1"/>
  <c r="L352" i="3" a="1"/>
  <c r="L352" i="3" s="1"/>
  <c r="L360" i="3" a="1"/>
  <c r="L360" i="3" s="1"/>
  <c r="L368" i="3" a="1"/>
  <c r="L368" i="3" s="1"/>
  <c r="L376" i="3" a="1"/>
  <c r="L376" i="3" s="1"/>
  <c r="L384" i="3" a="1"/>
  <c r="L384" i="3" s="1"/>
  <c r="L392" i="3" a="1"/>
  <c r="L392" i="3" s="1"/>
  <c r="L400" i="3" a="1"/>
  <c r="L400" i="3" s="1"/>
  <c r="L408" i="3" a="1"/>
  <c r="L408" i="3" s="1"/>
  <c r="L416" i="3" a="1"/>
  <c r="L416" i="3" s="1"/>
  <c r="L424" i="3" a="1"/>
  <c r="L424" i="3" s="1"/>
  <c r="L432" i="3" a="1"/>
  <c r="L432" i="3" s="1"/>
  <c r="L440" i="3" a="1"/>
  <c r="L440" i="3" s="1"/>
  <c r="L448" i="3" a="1"/>
  <c r="L448" i="3" s="1"/>
  <c r="L456" i="3" a="1"/>
  <c r="L456" i="3" s="1"/>
  <c r="L464" i="3" a="1"/>
  <c r="L464" i="3" s="1"/>
  <c r="L472" i="3" a="1"/>
  <c r="L472" i="3" s="1"/>
  <c r="L480" i="3" a="1"/>
  <c r="L480" i="3" s="1"/>
  <c r="L488" i="3" a="1"/>
  <c r="L488" i="3" s="1"/>
  <c r="L496" i="3" a="1"/>
  <c r="L496" i="3" s="1"/>
  <c r="L504" i="3" a="1"/>
  <c r="L504" i="3" s="1"/>
  <c r="L512" i="3" a="1"/>
  <c r="L512" i="3" s="1"/>
  <c r="N15" i="3" a="1"/>
  <c r="N15" i="3" s="1"/>
  <c r="L418" i="3" a="1"/>
  <c r="L418" i="3" s="1"/>
  <c r="L442" i="3" a="1"/>
  <c r="L442" i="3" s="1"/>
  <c r="L498" i="3" a="1"/>
  <c r="L498" i="3" s="1"/>
  <c r="L262" i="3" a="1"/>
  <c r="L262" i="3" s="1"/>
  <c r="L294" i="3" a="1"/>
  <c r="L294" i="3" s="1"/>
  <c r="L326" i="3" a="1"/>
  <c r="L326" i="3" s="1"/>
  <c r="L343" i="3" a="1"/>
  <c r="L343" i="3" s="1"/>
  <c r="L353" i="3" a="1"/>
  <c r="L353" i="3" s="1"/>
  <c r="L361" i="3" a="1"/>
  <c r="L361" i="3" s="1"/>
  <c r="L369" i="3" a="1"/>
  <c r="L369" i="3" s="1"/>
  <c r="L377" i="3" a="1"/>
  <c r="L377" i="3" s="1"/>
  <c r="L385" i="3" a="1"/>
  <c r="L385" i="3" s="1"/>
  <c r="L393" i="3" a="1"/>
  <c r="L393" i="3" s="1"/>
  <c r="L401" i="3" a="1"/>
  <c r="L401" i="3" s="1"/>
  <c r="L409" i="3" a="1"/>
  <c r="L409" i="3" s="1"/>
  <c r="L417" i="3" a="1"/>
  <c r="L417" i="3" s="1"/>
  <c r="L425" i="3" a="1"/>
  <c r="L425" i="3" s="1"/>
  <c r="L433" i="3" a="1"/>
  <c r="L433" i="3" s="1"/>
  <c r="L441" i="3" a="1"/>
  <c r="L441" i="3" s="1"/>
  <c r="L449" i="3" a="1"/>
  <c r="L449" i="3" s="1"/>
  <c r="L457" i="3" a="1"/>
  <c r="L457" i="3" s="1"/>
  <c r="L465" i="3" a="1"/>
  <c r="L465" i="3" s="1"/>
  <c r="L473" i="3" a="1"/>
  <c r="L473" i="3" s="1"/>
  <c r="L481" i="3" a="1"/>
  <c r="L481" i="3" s="1"/>
  <c r="L489" i="3" a="1"/>
  <c r="L489" i="3" s="1"/>
  <c r="L497" i="3" a="1"/>
  <c r="L497" i="3" s="1"/>
  <c r="L505" i="3" a="1"/>
  <c r="L505" i="3" s="1"/>
  <c r="L513" i="3" a="1"/>
  <c r="L513" i="3" s="1"/>
  <c r="M15" i="3" a="1"/>
  <c r="M15" i="3" s="1"/>
  <c r="L410" i="3" a="1"/>
  <c r="L410" i="3" s="1"/>
  <c r="L434" i="3" a="1"/>
  <c r="L434" i="3" s="1"/>
  <c r="L490" i="3" a="1"/>
  <c r="L490" i="3" s="1"/>
  <c r="L267" i="3" a="1"/>
  <c r="L267" i="3" s="1"/>
  <c r="L299" i="3" a="1"/>
  <c r="L299" i="3" s="1"/>
  <c r="L331" i="3" a="1"/>
  <c r="L331" i="3" s="1"/>
  <c r="L345" i="3" a="1"/>
  <c r="L345" i="3" s="1"/>
  <c r="L354" i="3" a="1"/>
  <c r="L354" i="3" s="1"/>
  <c r="L362" i="3" a="1"/>
  <c r="L362" i="3" s="1"/>
  <c r="L370" i="3" a="1"/>
  <c r="L370" i="3" s="1"/>
  <c r="L378" i="3" a="1"/>
  <c r="L378" i="3" s="1"/>
  <c r="L386" i="3" a="1"/>
  <c r="L386" i="3" s="1"/>
  <c r="L394" i="3" a="1"/>
  <c r="L394" i="3" s="1"/>
  <c r="L402" i="3" a="1"/>
  <c r="L402" i="3" s="1"/>
  <c r="L426" i="3" a="1"/>
  <c r="L426" i="3" s="1"/>
  <c r="L450" i="3" a="1"/>
  <c r="L450" i="3" s="1"/>
  <c r="L514" i="3" a="1"/>
  <c r="L514" i="3" s="1"/>
  <c r="B16" i="3"/>
  <c r="E17" i="3"/>
  <c r="B17" i="3" s="1"/>
  <c r="E18" i="3" l="1"/>
  <c r="B18" i="3" s="1"/>
  <c r="D15" i="3"/>
  <c r="E19" i="3" l="1"/>
  <c r="C6" i="6"/>
  <c r="C4" i="6"/>
  <c r="C3" i="6"/>
  <c r="C1" i="6"/>
  <c r="B19" i="3" l="1"/>
  <c r="E20" i="3"/>
  <c r="E21" i="3" s="1"/>
  <c r="B21" i="3" s="1"/>
  <c r="C6" i="5"/>
  <c r="C4" i="5"/>
  <c r="C3" i="5"/>
  <c r="C1" i="5"/>
  <c r="B20" i="3" l="1"/>
  <c r="E22" i="3"/>
  <c r="A3" i="7"/>
  <c r="A4" i="7"/>
  <c r="A6" i="7"/>
  <c r="A1" i="7"/>
  <c r="D6" i="3"/>
  <c r="D4" i="3"/>
  <c r="D3" i="3"/>
  <c r="D1" i="3"/>
  <c r="B22" i="3" l="1"/>
  <c r="E23" i="3"/>
  <c r="E24" i="3" s="1"/>
  <c r="B24" i="3" s="1"/>
  <c r="E25" i="3" l="1"/>
  <c r="B25" i="3" s="1"/>
  <c r="B23" i="3"/>
  <c r="E26" i="3" l="1"/>
  <c r="E27" i="3" s="1"/>
  <c r="B26" i="3" l="1"/>
  <c r="B27" i="3"/>
  <c r="E28" i="3"/>
  <c r="B28" i="3" l="1"/>
  <c r="E29" i="3"/>
  <c r="B29" i="3" l="1"/>
  <c r="E30" i="3"/>
  <c r="B30" i="3" l="1"/>
  <c r="E31" i="3"/>
  <c r="B31" i="3" l="1"/>
  <c r="E32" i="3"/>
  <c r="B32" i="3" l="1"/>
  <c r="E33" i="3"/>
  <c r="B33" i="3" l="1"/>
  <c r="E34" i="3"/>
  <c r="B34" i="3" l="1"/>
  <c r="E35" i="3"/>
  <c r="B35" i="3" l="1"/>
  <c r="E36" i="3"/>
  <c r="B36" i="3" l="1"/>
  <c r="E37" i="3"/>
  <c r="B37" i="3" l="1"/>
  <c r="E38" i="3"/>
  <c r="B38" i="3" l="1"/>
  <c r="E39" i="3"/>
  <c r="B39" i="3" l="1"/>
  <c r="E40" i="3"/>
  <c r="B40" i="3" l="1"/>
  <c r="E41" i="3"/>
  <c r="B41" i="3" l="1"/>
  <c r="E42" i="3"/>
  <c r="B42" i="3" l="1"/>
  <c r="E43" i="3"/>
  <c r="B43" i="3" l="1"/>
  <c r="E44" i="3"/>
  <c r="B44" i="3" l="1"/>
  <c r="E45" i="3"/>
  <c r="B45" i="3" l="1"/>
  <c r="E46" i="3"/>
  <c r="B46" i="3" l="1"/>
  <c r="E47" i="3"/>
  <c r="B47" i="3" l="1"/>
  <c r="E48" i="3"/>
  <c r="B48" i="3" l="1"/>
  <c r="E49" i="3"/>
  <c r="B49" i="3" l="1"/>
  <c r="E50" i="3"/>
  <c r="B50" i="3" l="1"/>
  <c r="E51" i="3"/>
  <c r="B51" i="3" l="1"/>
  <c r="E52" i="3"/>
  <c r="B52" i="3" l="1"/>
  <c r="E53" i="3"/>
  <c r="B53" i="3" l="1"/>
  <c r="E54" i="3"/>
  <c r="B54" i="3" l="1"/>
  <c r="E55" i="3"/>
  <c r="B55" i="3" l="1"/>
  <c r="E56" i="3"/>
  <c r="B56" i="3" l="1"/>
  <c r="E57" i="3"/>
  <c r="B57" i="3" l="1"/>
  <c r="E58" i="3"/>
  <c r="B58" i="3" l="1"/>
  <c r="E59" i="3"/>
  <c r="B59" i="3" l="1"/>
  <c r="E60" i="3"/>
  <c r="B60" i="3" l="1"/>
  <c r="E61" i="3"/>
  <c r="B61" i="3" l="1"/>
  <c r="E62" i="3"/>
  <c r="B62" i="3" l="1"/>
  <c r="E63" i="3"/>
  <c r="B63" i="3" l="1"/>
  <c r="E64" i="3"/>
  <c r="B64" i="3" l="1"/>
  <c r="E65" i="3"/>
  <c r="B65" i="3" l="1"/>
  <c r="E66" i="3"/>
  <c r="B66" i="3" l="1"/>
  <c r="E67" i="3"/>
  <c r="B67" i="3" l="1"/>
  <c r="E68" i="3"/>
  <c r="B68" i="3" l="1"/>
  <c r="E69" i="3"/>
  <c r="B69" i="3" l="1"/>
  <c r="E70" i="3"/>
  <c r="B70" i="3" l="1"/>
  <c r="E71" i="3"/>
  <c r="B71" i="3" l="1"/>
  <c r="E72" i="3"/>
  <c r="B72" i="3" s="1"/>
  <c r="C13" i="5" l="1"/>
  <c r="C11" i="5"/>
  <c r="C14" i="5"/>
  <c r="C12" i="5"/>
  <c r="C15" i="5"/>
  <c r="C18" i="5"/>
  <c r="C17" i="5"/>
  <c r="C20" i="5"/>
  <c r="C16" i="5"/>
  <c r="C21" i="5"/>
  <c r="C23" i="5"/>
  <c r="C22" i="5"/>
  <c r="C25" i="5"/>
  <c r="C19" i="5"/>
  <c r="C24" i="5"/>
  <c r="I53" i="5"/>
  <c r="I17" i="5"/>
  <c r="I60" i="5"/>
  <c r="I64" i="5"/>
  <c r="I33" i="5"/>
  <c r="I57" i="5"/>
  <c r="I59" i="5"/>
  <c r="I65" i="5"/>
  <c r="I18" i="5"/>
  <c r="I40" i="5"/>
  <c r="I37" i="5"/>
  <c r="I61" i="5"/>
  <c r="I46" i="5"/>
  <c r="I62" i="5"/>
  <c r="I51" i="5"/>
  <c r="I54" i="5"/>
  <c r="I22" i="5"/>
  <c r="I43" i="5"/>
  <c r="I55" i="5"/>
  <c r="I19" i="5"/>
  <c r="I12" i="5"/>
  <c r="I44" i="5"/>
  <c r="I66" i="5"/>
  <c r="I39" i="5"/>
  <c r="I16" i="5"/>
  <c r="I21" i="5"/>
  <c r="I15" i="5"/>
  <c r="I41" i="5"/>
  <c r="I45" i="5"/>
  <c r="I49" i="5"/>
  <c r="I52" i="5"/>
  <c r="I11" i="5"/>
  <c r="I26" i="5"/>
  <c r="I36" i="5"/>
  <c r="I67" i="5"/>
  <c r="I28" i="5"/>
  <c r="I23" i="5"/>
  <c r="I31" i="5"/>
  <c r="I56" i="5"/>
  <c r="I32" i="5"/>
  <c r="I13" i="5"/>
  <c r="I42" i="5"/>
  <c r="I279" i="5"/>
  <c r="I302" i="5"/>
  <c r="I14" i="5"/>
  <c r="I100" i="5"/>
  <c r="I120" i="5"/>
  <c r="I329" i="5"/>
  <c r="I301" i="5"/>
  <c r="I199" i="5"/>
  <c r="I364" i="5"/>
  <c r="I174" i="5"/>
  <c r="I406" i="5"/>
  <c r="I294" i="5"/>
  <c r="I77" i="5"/>
  <c r="I177" i="5"/>
  <c r="I289" i="5"/>
  <c r="I211" i="5"/>
  <c r="I232" i="5"/>
  <c r="I219" i="5"/>
  <c r="I313" i="5"/>
  <c r="I195" i="5"/>
  <c r="I269" i="5"/>
  <c r="I354" i="5"/>
  <c r="I271" i="5"/>
  <c r="I148" i="5"/>
  <c r="I270" i="5"/>
  <c r="I208" i="5"/>
  <c r="I238" i="5"/>
  <c r="I314" i="5"/>
  <c r="I167" i="5"/>
  <c r="I286" i="5"/>
  <c r="I356" i="5"/>
  <c r="I205" i="5"/>
  <c r="I323" i="5"/>
  <c r="I262" i="5"/>
  <c r="I82" i="5"/>
  <c r="I365" i="5"/>
  <c r="I367" i="5"/>
  <c r="I333" i="5"/>
  <c r="I342" i="5"/>
  <c r="I398" i="5"/>
  <c r="I387" i="5"/>
  <c r="I315" i="5"/>
  <c r="I88" i="5"/>
  <c r="I341" i="5"/>
  <c r="I332" i="5"/>
  <c r="I386" i="5"/>
  <c r="I35" i="5"/>
  <c r="I300" i="5"/>
  <c r="I248" i="5"/>
  <c r="I303" i="5"/>
  <c r="I226" i="5"/>
  <c r="I145" i="5"/>
  <c r="I336" i="5"/>
  <c r="I217" i="5"/>
  <c r="I160" i="5"/>
  <c r="I267" i="5"/>
  <c r="I359" i="5"/>
  <c r="I181" i="5"/>
  <c r="I351" i="5"/>
  <c r="I93" i="5"/>
  <c r="I135" i="5"/>
  <c r="I114" i="5"/>
  <c r="I197" i="5"/>
  <c r="I34" i="5"/>
  <c r="I221" i="5"/>
  <c r="I122" i="5"/>
  <c r="I349" i="5"/>
  <c r="I146" i="5"/>
  <c r="I384" i="5"/>
  <c r="I144" i="5"/>
  <c r="I347" i="5"/>
  <c r="I72" i="5"/>
  <c r="I48" i="5"/>
  <c r="I231" i="5"/>
  <c r="I75" i="5"/>
  <c r="I396" i="5"/>
  <c r="I345" i="5"/>
  <c r="I209" i="5"/>
  <c r="I198" i="5"/>
  <c r="I348" i="5"/>
  <c r="I391" i="5"/>
  <c r="I373" i="5"/>
  <c r="I165" i="5"/>
  <c r="I397" i="5"/>
  <c r="I38" i="5"/>
  <c r="I183" i="5"/>
  <c r="I251" i="5"/>
  <c r="I311" i="5"/>
  <c r="I338" i="5"/>
  <c r="I58" i="5"/>
  <c r="I218" i="5"/>
  <c r="I84" i="5"/>
  <c r="I180" i="5"/>
  <c r="I223" i="5"/>
  <c r="I128" i="5"/>
  <c r="I113" i="5"/>
  <c r="I175" i="5"/>
  <c r="I309" i="5"/>
  <c r="I182" i="5"/>
  <c r="I29" i="5"/>
  <c r="I161" i="5"/>
  <c r="I246" i="5"/>
  <c r="I392" i="5"/>
  <c r="I380" i="5"/>
  <c r="I10" i="5"/>
  <c r="I27" i="5"/>
  <c r="I79" i="5"/>
  <c r="I210" i="5"/>
  <c r="I83" i="5"/>
  <c r="I96" i="5"/>
  <c r="I320" i="5"/>
  <c r="I247" i="5"/>
  <c r="I108" i="5"/>
  <c r="I123" i="5"/>
  <c r="I229" i="5"/>
  <c r="I304" i="5"/>
  <c r="I346" i="5"/>
  <c r="I385" i="5"/>
  <c r="I176" i="5"/>
  <c r="I358" i="5"/>
  <c r="I275" i="5"/>
  <c r="I245" i="5"/>
  <c r="I95" i="5"/>
  <c r="I89" i="5"/>
  <c r="I170" i="5"/>
  <c r="I20" i="5"/>
  <c r="I50" i="5"/>
  <c r="I126" i="5"/>
  <c r="I124" i="5"/>
  <c r="I225" i="5"/>
  <c r="I152" i="5"/>
  <c r="I290" i="5"/>
  <c r="I250" i="5"/>
  <c r="I274" i="5"/>
  <c r="I357" i="5"/>
  <c r="I115" i="5"/>
  <c r="I80" i="5"/>
  <c r="I372" i="5"/>
  <c r="I106" i="5"/>
  <c r="I227" i="5"/>
  <c r="I277" i="5"/>
  <c r="I249" i="5"/>
  <c r="I87" i="5"/>
  <c r="I268" i="5"/>
  <c r="I299" i="5"/>
  <c r="I25" i="5"/>
  <c r="I63" i="5"/>
  <c r="I366" i="5"/>
  <c r="I230" i="5"/>
  <c r="I215" i="5"/>
  <c r="I153" i="5"/>
  <c r="I203" i="5"/>
  <c r="I335" i="5"/>
  <c r="I257" i="5"/>
  <c r="I70" i="5"/>
  <c r="I137" i="5"/>
  <c r="I404" i="5"/>
  <c r="I394" i="5"/>
  <c r="I376" i="5"/>
  <c r="I237" i="5"/>
  <c r="I297" i="5"/>
  <c r="I134" i="5"/>
  <c r="I327" i="5"/>
  <c r="I86" i="5"/>
  <c r="I295" i="5"/>
  <c r="I101" i="5"/>
  <c r="I202" i="5"/>
  <c r="I343" i="5"/>
  <c r="I261" i="5"/>
  <c r="I242" i="5"/>
  <c r="I121" i="5"/>
  <c r="I216" i="5"/>
  <c r="I151" i="5"/>
  <c r="I319" i="5"/>
  <c r="I370" i="5"/>
  <c r="I111" i="5"/>
  <c r="I204" i="5"/>
  <c r="I287" i="5"/>
  <c r="I379" i="5"/>
  <c r="I201" i="5"/>
  <c r="I255" i="5"/>
  <c r="I187" i="5"/>
  <c r="I288" i="5"/>
  <c r="I156" i="5"/>
  <c r="I321" i="5"/>
  <c r="I164" i="5"/>
  <c r="I107" i="5"/>
  <c r="I369" i="5"/>
  <c r="I184" i="5"/>
  <c r="I244" i="5"/>
  <c r="I401" i="5"/>
  <c r="I256" i="5"/>
  <c r="I159" i="5"/>
  <c r="I192" i="5"/>
  <c r="I158" i="5"/>
  <c r="I222" i="5"/>
  <c r="I186" i="5"/>
  <c r="I258" i="5"/>
  <c r="I374" i="5"/>
  <c r="I169" i="5"/>
  <c r="I339" i="5"/>
  <c r="I239" i="5"/>
  <c r="I403" i="5"/>
  <c r="I252" i="5"/>
  <c r="I127" i="5"/>
  <c r="I81" i="5"/>
  <c r="I171" i="5"/>
  <c r="I97" i="5"/>
  <c r="I173" i="5"/>
  <c r="I344" i="5"/>
  <c r="I76" i="5"/>
  <c r="I280" i="5"/>
  <c r="I117" i="5"/>
  <c r="I408" i="5"/>
  <c r="I363" i="5"/>
  <c r="I402" i="5"/>
  <c r="I307" i="5"/>
  <c r="I350" i="5"/>
  <c r="I399" i="5"/>
  <c r="I94" i="5"/>
  <c r="I240" i="5"/>
  <c r="I166" i="5"/>
  <c r="I194" i="5"/>
  <c r="I378" i="5"/>
  <c r="I361" i="5"/>
  <c r="I143" i="5"/>
  <c r="I212" i="5"/>
  <c r="I243" i="5"/>
  <c r="I125" i="5"/>
  <c r="I213" i="5"/>
  <c r="I254" i="5"/>
  <c r="I168" i="5"/>
  <c r="I74" i="5"/>
  <c r="I322" i="5"/>
  <c r="I139" i="5"/>
  <c r="I298" i="5"/>
  <c r="I233" i="5"/>
  <c r="I393" i="5"/>
  <c r="I141" i="5"/>
  <c r="I132" i="5"/>
  <c r="I312" i="5"/>
  <c r="I382" i="5"/>
  <c r="I71" i="5"/>
  <c r="I224" i="5"/>
  <c r="I163" i="5"/>
  <c r="I263" i="5"/>
  <c r="I328" i="5"/>
  <c r="I191" i="5"/>
  <c r="I305" i="5"/>
  <c r="I292" i="5"/>
  <c r="I340" i="5"/>
  <c r="I220" i="5"/>
  <c r="I285" i="5"/>
  <c r="I407" i="5"/>
  <c r="I30" i="5"/>
  <c r="I157" i="5"/>
  <c r="I388" i="5"/>
  <c r="I112" i="5"/>
  <c r="I102" i="5"/>
  <c r="I306" i="5"/>
  <c r="I383" i="5"/>
  <c r="I409" i="5"/>
  <c r="I129" i="5"/>
  <c r="I91" i="5"/>
  <c r="I150" i="5"/>
  <c r="I235" i="5"/>
  <c r="I189" i="5"/>
  <c r="I283" i="5"/>
  <c r="I78" i="5"/>
  <c r="I147" i="5"/>
  <c r="I278" i="5"/>
  <c r="I282" i="5"/>
  <c r="I178" i="5"/>
  <c r="I326" i="5"/>
  <c r="I92" i="5"/>
  <c r="I188" i="5"/>
  <c r="I154" i="5"/>
  <c r="I236" i="5"/>
  <c r="I241" i="5"/>
  <c r="I24" i="5"/>
  <c r="I155" i="5"/>
  <c r="I130" i="5"/>
  <c r="I118" i="5"/>
  <c r="I149" i="5"/>
  <c r="I119" i="5"/>
  <c r="I360" i="5"/>
  <c r="I73" i="5"/>
  <c r="I105" i="5"/>
  <c r="I330" i="5"/>
  <c r="I308" i="5"/>
  <c r="I273" i="5"/>
  <c r="I334" i="5"/>
  <c r="I90" i="5"/>
  <c r="I377" i="5"/>
  <c r="I214" i="5"/>
  <c r="I131" i="5"/>
  <c r="I272" i="5"/>
  <c r="I276" i="5"/>
  <c r="I355" i="5"/>
  <c r="I138" i="5"/>
  <c r="I116" i="5"/>
  <c r="I318" i="5"/>
  <c r="I316" i="5"/>
  <c r="I104" i="5"/>
  <c r="I110" i="5"/>
  <c r="I185" i="5"/>
  <c r="I281" i="5"/>
  <c r="I99" i="5"/>
  <c r="I337" i="5"/>
  <c r="I206" i="5"/>
  <c r="I207" i="5"/>
  <c r="I200" i="5"/>
  <c r="I190" i="5"/>
  <c r="I103" i="5"/>
  <c r="I172" i="5"/>
  <c r="I196" i="5"/>
  <c r="I234" i="5"/>
  <c r="I291" i="5"/>
  <c r="I98" i="5"/>
  <c r="I293" i="5"/>
  <c r="I368" i="5"/>
  <c r="I162" i="5"/>
  <c r="I395" i="5"/>
  <c r="I389" i="5"/>
  <c r="I140" i="5"/>
  <c r="I179" i="5"/>
  <c r="I136" i="5"/>
  <c r="I193" i="5"/>
  <c r="I405" i="5"/>
  <c r="I142" i="5"/>
  <c r="I353" i="5"/>
  <c r="I47" i="5"/>
  <c r="I362" i="5"/>
  <c r="I371" i="5"/>
  <c r="I228" i="5"/>
  <c r="I264" i="5"/>
  <c r="I310" i="5"/>
  <c r="I296" i="5"/>
  <c r="I265" i="5"/>
  <c r="I331" i="5"/>
  <c r="I381" i="5"/>
  <c r="I390" i="5"/>
  <c r="I259" i="5"/>
  <c r="I284" i="5"/>
  <c r="I400" i="5"/>
  <c r="I325" i="5"/>
  <c r="I133" i="5"/>
  <c r="I68" i="5"/>
  <c r="I260" i="5"/>
  <c r="I266" i="5"/>
  <c r="I69" i="5"/>
  <c r="I109" i="5"/>
  <c r="I317" i="5"/>
  <c r="I85" i="5"/>
  <c r="I253" i="5"/>
  <c r="I324" i="5"/>
  <c r="I375" i="5"/>
  <c r="I352" i="5"/>
  <c r="F307" i="5"/>
  <c r="C157" i="5"/>
  <c r="K157" i="5" s="1"/>
  <c r="E98" i="5"/>
  <c r="C76" i="5"/>
  <c r="K76" i="5" s="1"/>
  <c r="G302" i="5"/>
  <c r="G356" i="5"/>
  <c r="C32" i="5"/>
  <c r="C50" i="5"/>
  <c r="C29" i="5"/>
  <c r="F238" i="5"/>
  <c r="D157" i="5"/>
  <c r="E360" i="5"/>
  <c r="D218" i="5"/>
  <c r="C156" i="5"/>
  <c r="K156" i="5" s="1"/>
  <c r="E404" i="5"/>
  <c r="C53" i="5"/>
  <c r="C142" i="5"/>
  <c r="K142" i="5" s="1"/>
  <c r="D312" i="5"/>
  <c r="C246" i="5"/>
  <c r="K246" i="5" s="1"/>
  <c r="H402" i="5"/>
  <c r="C126" i="5"/>
  <c r="K126" i="5" s="1"/>
  <c r="D340" i="5"/>
  <c r="G336" i="5"/>
  <c r="C212" i="5"/>
  <c r="K212" i="5" s="1"/>
  <c r="D356" i="5"/>
  <c r="C224" i="5"/>
  <c r="K224" i="5" s="1"/>
  <c r="D402" i="5"/>
  <c r="J21" i="5"/>
  <c r="C58" i="5"/>
  <c r="G244" i="5"/>
  <c r="H303" i="5"/>
  <c r="C303" i="5"/>
  <c r="K303" i="5" s="1"/>
  <c r="F176" i="5"/>
  <c r="E385" i="5"/>
  <c r="C250" i="5"/>
  <c r="K250" i="5" s="1"/>
  <c r="J340" i="5"/>
  <c r="D94" i="5"/>
  <c r="C312" i="5"/>
  <c r="K312" i="5" s="1"/>
  <c r="D397" i="5"/>
  <c r="E386" i="5"/>
  <c r="F288" i="5"/>
  <c r="C188" i="5"/>
  <c r="K188" i="5" s="1"/>
  <c r="J59" i="5"/>
  <c r="C325" i="5"/>
  <c r="K325" i="5" s="1"/>
  <c r="F398" i="5"/>
  <c r="C96" i="5"/>
  <c r="K96" i="5" s="1"/>
  <c r="C116" i="5"/>
  <c r="K116" i="5" s="1"/>
  <c r="H392" i="5"/>
  <c r="J360" i="5"/>
  <c r="C159" i="5"/>
  <c r="K159" i="5" s="1"/>
  <c r="C322" i="5"/>
  <c r="K322" i="5" s="1"/>
  <c r="D265" i="5"/>
  <c r="C99" i="5"/>
  <c r="K99" i="5" s="1"/>
  <c r="F265" i="5"/>
  <c r="C331" i="5"/>
  <c r="K331" i="5" s="1"/>
  <c r="H225" i="5"/>
  <c r="C37" i="5"/>
  <c r="F397" i="5"/>
  <c r="F366" i="5"/>
  <c r="F313" i="5"/>
  <c r="C309" i="5"/>
  <c r="K309" i="5" s="1"/>
  <c r="D409" i="5"/>
  <c r="E188" i="5"/>
  <c r="C346" i="5"/>
  <c r="K346" i="5" s="1"/>
  <c r="J111" i="5"/>
  <c r="D192" i="5"/>
  <c r="H289" i="5"/>
  <c r="F286" i="5"/>
  <c r="D339" i="5"/>
  <c r="G251" i="5"/>
  <c r="C147" i="5"/>
  <c r="K147" i="5" s="1"/>
  <c r="C385" i="5"/>
  <c r="K385" i="5" s="1"/>
  <c r="J392" i="5"/>
  <c r="J307" i="5"/>
  <c r="F146" i="5"/>
  <c r="C111" i="5"/>
  <c r="K111" i="5" s="1"/>
  <c r="E16" i="5"/>
  <c r="J375" i="5"/>
  <c r="J149" i="5"/>
  <c r="J285" i="5"/>
  <c r="E309" i="5"/>
  <c r="C74" i="5"/>
  <c r="K74" i="5" s="1"/>
  <c r="G228" i="5"/>
  <c r="D223" i="5"/>
  <c r="F319" i="5"/>
  <c r="H199" i="5"/>
  <c r="E362" i="5"/>
  <c r="E353" i="5"/>
  <c r="C93" i="5"/>
  <c r="K93" i="5" s="1"/>
  <c r="G287" i="5"/>
  <c r="J331" i="5"/>
  <c r="E297" i="5"/>
  <c r="D239" i="5"/>
  <c r="C166" i="5"/>
  <c r="K166" i="5" s="1"/>
  <c r="D360" i="5"/>
  <c r="G378" i="5"/>
  <c r="C359" i="5"/>
  <c r="K359" i="5" s="1"/>
  <c r="C54" i="5"/>
  <c r="E341" i="5"/>
  <c r="C84" i="5"/>
  <c r="K84" i="5" s="1"/>
  <c r="C155" i="5"/>
  <c r="K155" i="5" s="1"/>
  <c r="E27" i="5"/>
  <c r="J15" i="5"/>
  <c r="C284" i="5"/>
  <c r="K284" i="5" s="1"/>
  <c r="G315" i="5"/>
  <c r="C351" i="5"/>
  <c r="K351" i="5" s="1"/>
  <c r="G307" i="5"/>
  <c r="C119" i="5"/>
  <c r="K119" i="5" s="1"/>
  <c r="H377" i="5"/>
  <c r="G387" i="5"/>
  <c r="C42" i="5"/>
  <c r="C244" i="5"/>
  <c r="K244" i="5" s="1"/>
  <c r="D361" i="5"/>
  <c r="J403" i="5"/>
  <c r="E19" i="5"/>
  <c r="C289" i="5"/>
  <c r="K289" i="5" s="1"/>
  <c r="G350" i="5"/>
  <c r="F178" i="5"/>
  <c r="F269" i="5"/>
  <c r="D329" i="5"/>
  <c r="D215" i="5"/>
  <c r="F394" i="5"/>
  <c r="C145" i="5"/>
  <c r="K145" i="5" s="1"/>
  <c r="C285" i="5"/>
  <c r="K285" i="5" s="1"/>
  <c r="H290" i="5"/>
  <c r="H403" i="5"/>
  <c r="D146" i="5"/>
  <c r="G347" i="5"/>
  <c r="C278" i="5"/>
  <c r="K278" i="5" s="1"/>
  <c r="H325" i="5"/>
  <c r="G278" i="5"/>
  <c r="G225" i="5"/>
  <c r="G367" i="5"/>
  <c r="E391" i="5"/>
  <c r="E262" i="5"/>
  <c r="C141" i="5"/>
  <c r="K141" i="5" s="1"/>
  <c r="C105" i="5"/>
  <c r="K105" i="5" s="1"/>
  <c r="D156" i="5"/>
  <c r="C181" i="5"/>
  <c r="K181" i="5" s="1"/>
  <c r="H348" i="5"/>
  <c r="F276" i="5"/>
  <c r="G13" i="5"/>
  <c r="J339" i="5"/>
  <c r="C381" i="5"/>
  <c r="K381" i="5" s="1"/>
  <c r="C100" i="5"/>
  <c r="K100" i="5" s="1"/>
  <c r="D345" i="5"/>
  <c r="G252" i="5"/>
  <c r="C27" i="5"/>
  <c r="C371" i="5"/>
  <c r="K371" i="5" s="1"/>
  <c r="G314" i="5"/>
  <c r="H358" i="5"/>
  <c r="C294" i="5"/>
  <c r="K294" i="5" s="1"/>
  <c r="E382" i="5"/>
  <c r="F386" i="5"/>
  <c r="J358" i="5"/>
  <c r="C30" i="5"/>
  <c r="D27" i="5"/>
  <c r="D23" i="5"/>
  <c r="E334" i="5"/>
  <c r="F353" i="5"/>
  <c r="J29" i="5"/>
  <c r="D32" i="5"/>
  <c r="F157" i="5"/>
  <c r="C221" i="5"/>
  <c r="K221" i="5" s="1"/>
  <c r="J229" i="5"/>
  <c r="E405" i="5"/>
  <c r="C123" i="5"/>
  <c r="K123" i="5" s="1"/>
  <c r="C361" i="5"/>
  <c r="K361" i="5" s="1"/>
  <c r="E260" i="5"/>
  <c r="C277" i="5"/>
  <c r="K277" i="5" s="1"/>
  <c r="J327" i="5"/>
  <c r="H386" i="5"/>
  <c r="C128" i="5"/>
  <c r="K128" i="5" s="1"/>
  <c r="H398" i="5"/>
  <c r="D370" i="5"/>
  <c r="G28" i="5"/>
  <c r="C92" i="5"/>
  <c r="K92" i="5" s="1"/>
  <c r="C330" i="5"/>
  <c r="K330" i="5" s="1"/>
  <c r="D16" i="5"/>
  <c r="F409" i="5"/>
  <c r="F333" i="5"/>
  <c r="E396" i="5"/>
  <c r="F322" i="5"/>
  <c r="D197" i="5"/>
  <c r="D186" i="5"/>
  <c r="C258" i="5"/>
  <c r="K258" i="5" s="1"/>
  <c r="G22" i="5"/>
  <c r="E402" i="5"/>
  <c r="C112" i="5"/>
  <c r="K112" i="5" s="1"/>
  <c r="H231" i="5"/>
  <c r="F351" i="5"/>
  <c r="J409" i="5"/>
  <c r="H319" i="5"/>
  <c r="C350" i="5"/>
  <c r="K350" i="5" s="1"/>
  <c r="C55" i="5"/>
  <c r="E25" i="5"/>
  <c r="G321" i="5"/>
  <c r="D248" i="5"/>
  <c r="D19" i="5"/>
  <c r="D333" i="5"/>
  <c r="D321" i="5"/>
  <c r="C245" i="5"/>
  <c r="K245" i="5" s="1"/>
  <c r="C225" i="5"/>
  <c r="K225" i="5" s="1"/>
  <c r="C102" i="5"/>
  <c r="K102" i="5" s="1"/>
  <c r="H352" i="5"/>
  <c r="H26" i="5"/>
  <c r="E15" i="5"/>
  <c r="D376" i="5"/>
  <c r="C47" i="5"/>
  <c r="E240" i="5"/>
  <c r="C56" i="5"/>
  <c r="C45" i="5"/>
  <c r="C358" i="5"/>
  <c r="K358" i="5" s="1"/>
  <c r="G21" i="5"/>
  <c r="J347" i="5"/>
  <c r="F246" i="5"/>
  <c r="F334" i="5"/>
  <c r="C178" i="5"/>
  <c r="K178" i="5" s="1"/>
  <c r="D373" i="5"/>
  <c r="D362" i="5"/>
  <c r="C226" i="5"/>
  <c r="K226" i="5" s="1"/>
  <c r="G409" i="5"/>
  <c r="J27" i="5"/>
  <c r="C297" i="5"/>
  <c r="K297" i="5" s="1"/>
  <c r="C38" i="5"/>
  <c r="C83" i="5"/>
  <c r="K83" i="5" s="1"/>
  <c r="C90" i="5"/>
  <c r="K90" i="5" s="1"/>
  <c r="C233" i="5"/>
  <c r="K233" i="5" s="1"/>
  <c r="E364" i="5"/>
  <c r="C88" i="5"/>
  <c r="K88" i="5" s="1"/>
  <c r="C256" i="5"/>
  <c r="K256" i="5" s="1"/>
  <c r="H404" i="5"/>
  <c r="C373" i="5"/>
  <c r="K373" i="5" s="1"/>
  <c r="G381" i="5"/>
  <c r="J296" i="5"/>
  <c r="F204" i="5"/>
  <c r="H295" i="5"/>
  <c r="H177" i="5"/>
  <c r="C186" i="5"/>
  <c r="K186" i="5" s="1"/>
  <c r="F132" i="5"/>
  <c r="C146" i="5"/>
  <c r="K146" i="5" s="1"/>
  <c r="C194" i="5"/>
  <c r="K194" i="5" s="1"/>
  <c r="H18" i="5"/>
  <c r="E278" i="5"/>
  <c r="C378" i="5"/>
  <c r="K378" i="5" s="1"/>
  <c r="F255" i="5"/>
  <c r="C280" i="5"/>
  <c r="K280" i="5" s="1"/>
  <c r="F28" i="5"/>
  <c r="C369" i="5"/>
  <c r="K369" i="5" s="1"/>
  <c r="D271" i="5"/>
  <c r="E158" i="5"/>
  <c r="C177" i="5"/>
  <c r="K177" i="5" s="1"/>
  <c r="F327" i="5"/>
  <c r="C388" i="5"/>
  <c r="K388" i="5" s="1"/>
  <c r="J388" i="5"/>
  <c r="C313" i="5"/>
  <c r="K313" i="5" s="1"/>
  <c r="J408" i="5"/>
  <c r="C170" i="5"/>
  <c r="K170" i="5" s="1"/>
  <c r="C240" i="5"/>
  <c r="K240" i="5" s="1"/>
  <c r="E388" i="5"/>
  <c r="D309" i="5"/>
  <c r="C114" i="5"/>
  <c r="K114" i="5" s="1"/>
  <c r="H375" i="5"/>
  <c r="C138" i="5"/>
  <c r="K138" i="5" s="1"/>
  <c r="E84" i="5"/>
  <c r="G227" i="5"/>
  <c r="G349" i="5"/>
  <c r="J338" i="5"/>
  <c r="D275" i="5"/>
  <c r="H111" i="5"/>
  <c r="D171" i="5"/>
  <c r="J198" i="5"/>
  <c r="F358" i="5"/>
  <c r="F165" i="5"/>
  <c r="D97" i="5"/>
  <c r="J195" i="5"/>
  <c r="H265" i="5"/>
  <c r="E165" i="5"/>
  <c r="J205" i="5"/>
  <c r="D111" i="5"/>
  <c r="D155" i="5"/>
  <c r="F336" i="5"/>
  <c r="G85" i="5"/>
  <c r="F88" i="5"/>
  <c r="E346" i="5"/>
  <c r="H258" i="5"/>
  <c r="G74" i="5"/>
  <c r="G281" i="5"/>
  <c r="J133" i="5"/>
  <c r="C217" i="5"/>
  <c r="K217" i="5" s="1"/>
  <c r="H65" i="5"/>
  <c r="E324" i="5"/>
  <c r="E244" i="5"/>
  <c r="G73" i="5"/>
  <c r="J165" i="5"/>
  <c r="J228" i="5"/>
  <c r="J44" i="5"/>
  <c r="E64" i="5"/>
  <c r="H118" i="5"/>
  <c r="J123" i="5"/>
  <c r="F44" i="5"/>
  <c r="G359" i="5"/>
  <c r="J49" i="5"/>
  <c r="E304" i="5"/>
  <c r="F282" i="5"/>
  <c r="G34" i="5"/>
  <c r="F385" i="5"/>
  <c r="G140" i="5"/>
  <c r="G195" i="5"/>
  <c r="J215" i="5"/>
  <c r="F195" i="5"/>
  <c r="D80" i="5"/>
  <c r="F271" i="5"/>
  <c r="H206" i="5"/>
  <c r="J161" i="5"/>
  <c r="E202" i="5"/>
  <c r="H197" i="5"/>
  <c r="H158" i="5"/>
  <c r="J134" i="5"/>
  <c r="D26" i="5"/>
  <c r="C324" i="5"/>
  <c r="K324" i="5" s="1"/>
  <c r="H212" i="5"/>
  <c r="G163" i="5"/>
  <c r="F384" i="5"/>
  <c r="J69" i="5"/>
  <c r="G183" i="5"/>
  <c r="G177" i="5"/>
  <c r="F81" i="5"/>
  <c r="F60" i="5"/>
  <c r="J178" i="5"/>
  <c r="E38" i="5"/>
  <c r="D141" i="5"/>
  <c r="D344" i="5"/>
  <c r="E312" i="5"/>
  <c r="F332" i="5"/>
  <c r="D352" i="5"/>
  <c r="D240" i="5"/>
  <c r="E237" i="5"/>
  <c r="D92" i="5"/>
  <c r="G115" i="5"/>
  <c r="J361" i="5"/>
  <c r="E67" i="5"/>
  <c r="H266" i="5"/>
  <c r="G98" i="5"/>
  <c r="J324" i="5"/>
  <c r="D237" i="5"/>
  <c r="G230" i="5"/>
  <c r="E147" i="5"/>
  <c r="H244" i="5"/>
  <c r="H54" i="5"/>
  <c r="E60" i="5"/>
  <c r="C320" i="5"/>
  <c r="K320" i="5" s="1"/>
  <c r="E343" i="5"/>
  <c r="D319" i="5"/>
  <c r="D81" i="5"/>
  <c r="D142" i="5"/>
  <c r="F198" i="5"/>
  <c r="C367" i="5"/>
  <c r="K367" i="5" s="1"/>
  <c r="H145" i="5"/>
  <c r="D204" i="5"/>
  <c r="D120" i="5"/>
  <c r="H127" i="5"/>
  <c r="E408" i="5"/>
  <c r="H122" i="5"/>
  <c r="J71" i="5"/>
  <c r="H180" i="5"/>
  <c r="F17" i="5"/>
  <c r="D35" i="5"/>
  <c r="D63" i="5"/>
  <c r="H155" i="5"/>
  <c r="J17" i="5"/>
  <c r="E114" i="5"/>
  <c r="G125" i="5"/>
  <c r="D297" i="5"/>
  <c r="J329" i="5"/>
  <c r="F373" i="5"/>
  <c r="J102" i="5"/>
  <c r="F232" i="5"/>
  <c r="H379" i="5"/>
  <c r="J196" i="5"/>
  <c r="H405" i="5"/>
  <c r="J116" i="5"/>
  <c r="F192" i="5"/>
  <c r="J175" i="5"/>
  <c r="E54" i="5"/>
  <c r="F368" i="5"/>
  <c r="E89" i="5"/>
  <c r="J18" i="5"/>
  <c r="D124" i="5"/>
  <c r="G35" i="5"/>
  <c r="J183" i="5"/>
  <c r="J240" i="5"/>
  <c r="C253" i="5"/>
  <c r="K253" i="5" s="1"/>
  <c r="G374" i="5"/>
  <c r="J56" i="5"/>
  <c r="C89" i="5"/>
  <c r="K89" i="5" s="1"/>
  <c r="D288" i="5"/>
  <c r="D343" i="5"/>
  <c r="H42" i="5"/>
  <c r="G176" i="5"/>
  <c r="J248" i="5"/>
  <c r="F148" i="5"/>
  <c r="E274" i="5"/>
  <c r="D368" i="5"/>
  <c r="F363" i="5"/>
  <c r="F145" i="5"/>
  <c r="G224" i="5"/>
  <c r="F59" i="5"/>
  <c r="H182" i="5"/>
  <c r="F251" i="5"/>
  <c r="D274" i="5"/>
  <c r="C379" i="5"/>
  <c r="K379" i="5" s="1"/>
  <c r="J186" i="5"/>
  <c r="C205" i="5"/>
  <c r="K205" i="5" s="1"/>
  <c r="F51" i="5"/>
  <c r="F229" i="5"/>
  <c r="D206" i="5"/>
  <c r="D332" i="5"/>
  <c r="H114" i="5"/>
  <c r="F400" i="5"/>
  <c r="C387" i="5"/>
  <c r="K387" i="5" s="1"/>
  <c r="J103" i="5"/>
  <c r="C272" i="5"/>
  <c r="K272" i="5" s="1"/>
  <c r="C110" i="5"/>
  <c r="K110" i="5" s="1"/>
  <c r="H92" i="5"/>
  <c r="H383" i="5"/>
  <c r="J194" i="5"/>
  <c r="H376" i="5"/>
  <c r="J280" i="5"/>
  <c r="C124" i="5"/>
  <c r="K124" i="5" s="1"/>
  <c r="C79" i="5"/>
  <c r="K79" i="5" s="1"/>
  <c r="C198" i="5"/>
  <c r="K198" i="5" s="1"/>
  <c r="J334" i="5"/>
  <c r="F78" i="5"/>
  <c r="H388" i="5"/>
  <c r="D75" i="5"/>
  <c r="H347" i="5"/>
  <c r="E294" i="5"/>
  <c r="J148" i="5"/>
  <c r="G169" i="5"/>
  <c r="G122" i="5"/>
  <c r="D243" i="5"/>
  <c r="E401" i="5"/>
  <c r="J384" i="5"/>
  <c r="E40" i="5"/>
  <c r="D394" i="5"/>
  <c r="C254" i="5"/>
  <c r="K254" i="5" s="1"/>
  <c r="C204" i="5"/>
  <c r="K204" i="5" s="1"/>
  <c r="C81" i="5"/>
  <c r="K81" i="5" s="1"/>
  <c r="J316" i="5"/>
  <c r="G43" i="5"/>
  <c r="C131" i="5"/>
  <c r="K131" i="5" s="1"/>
  <c r="E53" i="5"/>
  <c r="J306" i="5"/>
  <c r="H101" i="5"/>
  <c r="F106" i="5"/>
  <c r="G369" i="5"/>
  <c r="G179" i="5"/>
  <c r="G241" i="5"/>
  <c r="J90" i="5"/>
  <c r="G395" i="5"/>
  <c r="J271" i="5"/>
  <c r="G283" i="5"/>
  <c r="E31" i="5"/>
  <c r="H149" i="5"/>
  <c r="C375" i="5"/>
  <c r="K375" i="5" s="1"/>
  <c r="F136" i="5"/>
  <c r="J193" i="5"/>
  <c r="G203" i="5"/>
  <c r="G142" i="5"/>
  <c r="G126" i="5"/>
  <c r="G159" i="5"/>
  <c r="H239" i="5"/>
  <c r="J259" i="5"/>
  <c r="F260" i="5"/>
  <c r="G104" i="5"/>
  <c r="F97" i="5"/>
  <c r="H185" i="5"/>
  <c r="H370" i="5"/>
  <c r="F119" i="5"/>
  <c r="H161" i="5"/>
  <c r="F261" i="5"/>
  <c r="F68" i="5"/>
  <c r="E390" i="5"/>
  <c r="E55" i="5"/>
  <c r="D57" i="5"/>
  <c r="G214" i="5"/>
  <c r="J87" i="5"/>
  <c r="J158" i="5"/>
  <c r="J74" i="5"/>
  <c r="F142" i="5"/>
  <c r="E205" i="5"/>
  <c r="H220" i="5"/>
  <c r="F62" i="5"/>
  <c r="F227" i="5"/>
  <c r="F383" i="5"/>
  <c r="F311" i="5"/>
  <c r="E59" i="5"/>
  <c r="J170" i="5"/>
  <c r="H156" i="5"/>
  <c r="E143" i="5"/>
  <c r="D242" i="5"/>
  <c r="E30" i="5"/>
  <c r="H157" i="5"/>
  <c r="F321" i="5"/>
  <c r="E179" i="5"/>
  <c r="D123" i="5"/>
  <c r="E129" i="5"/>
  <c r="G105" i="5"/>
  <c r="J212" i="5"/>
  <c r="G331" i="5"/>
  <c r="E47" i="5"/>
  <c r="D298" i="5"/>
  <c r="D10" i="5"/>
  <c r="F113" i="5"/>
  <c r="H87" i="5"/>
  <c r="E48" i="5"/>
  <c r="D166" i="5"/>
  <c r="H280" i="5"/>
  <c r="E72" i="5"/>
  <c r="J153" i="5"/>
  <c r="E159" i="5"/>
  <c r="J218" i="5"/>
  <c r="E336" i="5"/>
  <c r="D136" i="5"/>
  <c r="J267" i="5"/>
  <c r="F257" i="5"/>
  <c r="F114" i="5"/>
  <c r="G40" i="5"/>
  <c r="D277" i="5"/>
  <c r="E176" i="5"/>
  <c r="F365" i="5"/>
  <c r="G269" i="5"/>
  <c r="C288" i="5"/>
  <c r="K288" i="5" s="1"/>
  <c r="J164" i="5"/>
  <c r="F352" i="5"/>
  <c r="D403" i="5"/>
  <c r="E163" i="5"/>
  <c r="D207" i="5"/>
  <c r="E100" i="5"/>
  <c r="D132" i="5"/>
  <c r="E243" i="5"/>
  <c r="H52" i="5"/>
  <c r="E218" i="5"/>
  <c r="J243" i="5"/>
  <c r="G30" i="5"/>
  <c r="F364" i="5"/>
  <c r="G60" i="5"/>
  <c r="D117" i="5"/>
  <c r="E167" i="5"/>
  <c r="J223" i="5"/>
  <c r="H203" i="5"/>
  <c r="G63" i="5"/>
  <c r="D122" i="5"/>
  <c r="E105" i="5"/>
  <c r="G123" i="5"/>
  <c r="H242" i="5"/>
  <c r="D108" i="5"/>
  <c r="D44" i="5"/>
  <c r="F222" i="5"/>
  <c r="D374" i="5"/>
  <c r="H252" i="5"/>
  <c r="F143" i="5"/>
  <c r="G284" i="5"/>
  <c r="C344" i="5"/>
  <c r="K344" i="5" s="1"/>
  <c r="F370" i="5"/>
  <c r="E14" i="5"/>
  <c r="J385" i="5"/>
  <c r="C57" i="5"/>
  <c r="G175" i="5"/>
  <c r="G110" i="5"/>
  <c r="J235" i="5"/>
  <c r="C71" i="5"/>
  <c r="K71" i="5" s="1"/>
  <c r="J189" i="5"/>
  <c r="J135" i="5"/>
  <c r="E192" i="5"/>
  <c r="D285" i="5"/>
  <c r="H174" i="5"/>
  <c r="F39" i="5"/>
  <c r="D272" i="5"/>
  <c r="H334" i="5"/>
  <c r="F76" i="5"/>
  <c r="C171" i="5"/>
  <c r="K171" i="5" s="1"/>
  <c r="J282" i="5"/>
  <c r="F127" i="5"/>
  <c r="D350" i="5"/>
  <c r="C380" i="5"/>
  <c r="K380" i="5" s="1"/>
  <c r="E254" i="5"/>
  <c r="F20" i="5"/>
  <c r="E393" i="5"/>
  <c r="D140" i="5"/>
  <c r="F395" i="5"/>
  <c r="F343" i="5"/>
  <c r="G181" i="5"/>
  <c r="C135" i="5"/>
  <c r="K135" i="5" s="1"/>
  <c r="C243" i="5"/>
  <c r="K243" i="5" s="1"/>
  <c r="G345" i="5"/>
  <c r="J125" i="5"/>
  <c r="G217" i="5"/>
  <c r="D245" i="5"/>
  <c r="F287" i="5"/>
  <c r="H308" i="5"/>
  <c r="G259" i="5"/>
  <c r="E184" i="5"/>
  <c r="H363" i="5"/>
  <c r="E133" i="5"/>
  <c r="F290" i="5"/>
  <c r="H354" i="5"/>
  <c r="E200" i="5"/>
  <c r="J232" i="5"/>
  <c r="D382" i="5"/>
  <c r="C314" i="5"/>
  <c r="K314" i="5" s="1"/>
  <c r="D396" i="5"/>
  <c r="G238" i="5"/>
  <c r="H181" i="5"/>
  <c r="E196" i="5"/>
  <c r="D83" i="5"/>
  <c r="H144" i="5"/>
  <c r="D264" i="5"/>
  <c r="D212" i="5"/>
  <c r="J79" i="5"/>
  <c r="E387" i="5"/>
  <c r="H339" i="5"/>
  <c r="E366" i="5"/>
  <c r="G223" i="5"/>
  <c r="F189" i="5"/>
  <c r="E29" i="5"/>
  <c r="G403" i="5"/>
  <c r="J60" i="5"/>
  <c r="H147" i="5"/>
  <c r="H75" i="5"/>
  <c r="C241" i="5"/>
  <c r="K241" i="5" s="1"/>
  <c r="E289" i="5"/>
  <c r="D253" i="5"/>
  <c r="F314" i="5"/>
  <c r="G190" i="5"/>
  <c r="E20" i="5"/>
  <c r="G185" i="5"/>
  <c r="G280" i="5"/>
  <c r="G231" i="5"/>
  <c r="J92" i="5"/>
  <c r="J172" i="5"/>
  <c r="J109" i="5"/>
  <c r="J305" i="5"/>
  <c r="E34" i="5"/>
  <c r="J393" i="5"/>
  <c r="G240" i="5"/>
  <c r="C326" i="5"/>
  <c r="K326" i="5" s="1"/>
  <c r="C249" i="5"/>
  <c r="K249" i="5" s="1"/>
  <c r="F150" i="5"/>
  <c r="F259" i="5"/>
  <c r="H69" i="5"/>
  <c r="H72" i="5"/>
  <c r="J167" i="5"/>
  <c r="E286" i="5"/>
  <c r="F111" i="5"/>
  <c r="F209" i="5"/>
  <c r="J297" i="5"/>
  <c r="D250" i="5"/>
  <c r="E270" i="5"/>
  <c r="G249" i="5"/>
  <c r="C140" i="5"/>
  <c r="K140" i="5" s="1"/>
  <c r="G155" i="5"/>
  <c r="F64" i="5"/>
  <c r="J221" i="5"/>
  <c r="E277" i="5"/>
  <c r="F193" i="5"/>
  <c r="D55" i="5"/>
  <c r="H159" i="5"/>
  <c r="H360" i="5"/>
  <c r="F147" i="5"/>
  <c r="G199" i="5"/>
  <c r="E193" i="5"/>
  <c r="E44" i="5"/>
  <c r="C220" i="5"/>
  <c r="K220" i="5" s="1"/>
  <c r="D222" i="5"/>
  <c r="F297" i="5"/>
  <c r="F166" i="5"/>
  <c r="J137" i="5"/>
  <c r="D169" i="5"/>
  <c r="E236" i="5"/>
  <c r="H62" i="5"/>
  <c r="D235" i="5"/>
  <c r="E339" i="5"/>
  <c r="H204" i="5"/>
  <c r="G41" i="5"/>
  <c r="F172" i="5"/>
  <c r="H408" i="5"/>
  <c r="E217" i="5"/>
  <c r="H49" i="5"/>
  <c r="G270" i="5"/>
  <c r="G33" i="5"/>
  <c r="H208" i="5"/>
  <c r="E99" i="5"/>
  <c r="G78" i="5"/>
  <c r="D40" i="5"/>
  <c r="G65" i="5"/>
  <c r="D87" i="5"/>
  <c r="F211" i="5"/>
  <c r="G353" i="5"/>
  <c r="C176" i="5"/>
  <c r="K176" i="5" s="1"/>
  <c r="F36" i="5"/>
  <c r="J99" i="5"/>
  <c r="E303" i="5"/>
  <c r="D226" i="5"/>
  <c r="D131" i="5"/>
  <c r="D258" i="5"/>
  <c r="F214" i="5"/>
  <c r="F219" i="5"/>
  <c r="F91" i="5"/>
  <c r="E118" i="5"/>
  <c r="D138" i="5"/>
  <c r="H21" i="5"/>
  <c r="J95" i="5"/>
  <c r="D72" i="5"/>
  <c r="F73" i="5"/>
  <c r="F354" i="5"/>
  <c r="H146" i="5"/>
  <c r="G121" i="5"/>
  <c r="H229" i="5"/>
  <c r="C257" i="5"/>
  <c r="K257" i="5" s="1"/>
  <c r="J93" i="5"/>
  <c r="D179" i="5"/>
  <c r="F224" i="5"/>
  <c r="H71" i="5"/>
  <c r="J100" i="5"/>
  <c r="E263" i="5"/>
  <c r="F179" i="5"/>
  <c r="D326" i="5"/>
  <c r="D163" i="5"/>
  <c r="H16" i="5"/>
  <c r="E110" i="5"/>
  <c r="J233" i="5"/>
  <c r="F125" i="5"/>
  <c r="H23" i="5"/>
  <c r="D112" i="5"/>
  <c r="F254" i="5"/>
  <c r="F374" i="5"/>
  <c r="H106" i="5"/>
  <c r="D395" i="5"/>
  <c r="D254" i="5"/>
  <c r="G44" i="5"/>
  <c r="E199" i="5"/>
  <c r="J107" i="5"/>
  <c r="J34" i="5"/>
  <c r="D86" i="5"/>
  <c r="C362" i="5"/>
  <c r="K362" i="5" s="1"/>
  <c r="F65" i="5"/>
  <c r="D255" i="5"/>
  <c r="E253" i="5"/>
  <c r="G406" i="5"/>
  <c r="H151" i="5"/>
  <c r="J45" i="5"/>
  <c r="J369" i="5"/>
  <c r="H105" i="5"/>
  <c r="C302" i="5"/>
  <c r="K302" i="5" s="1"/>
  <c r="F77" i="5"/>
  <c r="H245" i="5"/>
  <c r="J78" i="5"/>
  <c r="J268" i="5"/>
  <c r="D152" i="5"/>
  <c r="H110" i="5"/>
  <c r="E63" i="5"/>
  <c r="E377" i="5"/>
  <c r="F144" i="5"/>
  <c r="G339" i="5"/>
  <c r="J281" i="5"/>
  <c r="F40" i="5"/>
  <c r="G301" i="5"/>
  <c r="D228" i="5"/>
  <c r="G316" i="5"/>
  <c r="C239" i="5"/>
  <c r="K239" i="5" s="1"/>
  <c r="E150" i="5"/>
  <c r="C129" i="5"/>
  <c r="K129" i="5" s="1"/>
  <c r="F318" i="5"/>
  <c r="C247" i="5"/>
  <c r="K247" i="5" s="1"/>
  <c r="H310" i="5"/>
  <c r="H188" i="5"/>
  <c r="C334" i="5"/>
  <c r="K334" i="5" s="1"/>
  <c r="F117" i="5"/>
  <c r="F278" i="5"/>
  <c r="D190" i="5"/>
  <c r="C97" i="5"/>
  <c r="K97" i="5" s="1"/>
  <c r="G103" i="5"/>
  <c r="F326" i="5"/>
  <c r="H250" i="5"/>
  <c r="D164" i="5"/>
  <c r="E203" i="5"/>
  <c r="C262" i="5"/>
  <c r="K262" i="5" s="1"/>
  <c r="G197" i="5"/>
  <c r="J265" i="5"/>
  <c r="E160" i="5"/>
  <c r="C339" i="5"/>
  <c r="K339" i="5" s="1"/>
  <c r="C265" i="5"/>
  <c r="K265" i="5" s="1"/>
  <c r="D116" i="5"/>
  <c r="F270" i="5"/>
  <c r="F46" i="5"/>
  <c r="H326" i="5"/>
  <c r="C26" i="5"/>
  <c r="G206" i="5"/>
  <c r="D107" i="5"/>
  <c r="E251" i="5"/>
  <c r="E340" i="5"/>
  <c r="E352" i="5"/>
  <c r="G71" i="5"/>
  <c r="F361" i="5"/>
  <c r="H253" i="5"/>
  <c r="D261" i="5"/>
  <c r="E106" i="5"/>
  <c r="E32" i="5"/>
  <c r="J61" i="5"/>
  <c r="C384" i="5"/>
  <c r="K384" i="5" s="1"/>
  <c r="D183" i="5"/>
  <c r="F126" i="5"/>
  <c r="H31" i="5"/>
  <c r="E62" i="5"/>
  <c r="J272" i="5"/>
  <c r="C139" i="5"/>
  <c r="K139" i="5" s="1"/>
  <c r="G146" i="5"/>
  <c r="E26" i="5"/>
  <c r="G268" i="5"/>
  <c r="J405" i="5"/>
  <c r="F348" i="5"/>
  <c r="F175" i="5"/>
  <c r="F231" i="5"/>
  <c r="C151" i="5"/>
  <c r="K151" i="5" s="1"/>
  <c r="E350" i="5"/>
  <c r="C67" i="5"/>
  <c r="F273" i="5"/>
  <c r="F392" i="5"/>
  <c r="D379" i="5"/>
  <c r="C276" i="5"/>
  <c r="K276" i="5" s="1"/>
  <c r="J330" i="5"/>
  <c r="F241" i="5"/>
  <c r="G149" i="5"/>
  <c r="F300" i="5"/>
  <c r="J247" i="5"/>
  <c r="H139" i="5"/>
  <c r="J26" i="5"/>
  <c r="H263" i="5"/>
  <c r="F53" i="5"/>
  <c r="E201" i="5"/>
  <c r="E310" i="5"/>
  <c r="F50" i="5"/>
  <c r="J32" i="5"/>
  <c r="F396" i="5"/>
  <c r="E128" i="5"/>
  <c r="G144" i="5"/>
  <c r="F183" i="5"/>
  <c r="E204" i="5"/>
  <c r="F258" i="5"/>
  <c r="F191" i="5"/>
  <c r="J239" i="5"/>
  <c r="F235" i="5"/>
  <c r="E351" i="5"/>
  <c r="F356" i="5"/>
  <c r="E227" i="5"/>
  <c r="F156" i="5"/>
  <c r="C352" i="5"/>
  <c r="K352" i="5" s="1"/>
  <c r="F253" i="5"/>
  <c r="D259" i="5"/>
  <c r="J97" i="5"/>
  <c r="H200" i="5"/>
  <c r="H389" i="5"/>
  <c r="D172" i="5"/>
  <c r="J152" i="5"/>
  <c r="J98" i="5"/>
  <c r="D49" i="5"/>
  <c r="D103" i="5"/>
  <c r="G178" i="5"/>
  <c r="F393" i="5"/>
  <c r="H163" i="5"/>
  <c r="H215" i="5"/>
  <c r="C195" i="5"/>
  <c r="K195" i="5" s="1"/>
  <c r="F344" i="5"/>
  <c r="E257" i="5"/>
  <c r="E108" i="5"/>
  <c r="D85" i="5"/>
  <c r="G357" i="5"/>
  <c r="H261" i="5"/>
  <c r="E45" i="5"/>
  <c r="F289" i="5"/>
  <c r="E101" i="5"/>
  <c r="D151" i="5"/>
  <c r="F262" i="5"/>
  <c r="J251" i="5"/>
  <c r="F190" i="5"/>
  <c r="D167" i="5"/>
  <c r="H81" i="5"/>
  <c r="C73" i="5"/>
  <c r="K73" i="5" s="1"/>
  <c r="F100" i="5"/>
  <c r="J169" i="5"/>
  <c r="F133" i="5"/>
  <c r="D77" i="5"/>
  <c r="E154" i="5"/>
  <c r="F49" i="5"/>
  <c r="H196" i="5"/>
  <c r="D39" i="5"/>
  <c r="E132" i="5"/>
  <c r="D170" i="5"/>
  <c r="J188" i="5"/>
  <c r="E245" i="5"/>
  <c r="J129" i="5"/>
  <c r="H192" i="5"/>
  <c r="F377" i="5"/>
  <c r="G164" i="5"/>
  <c r="E173" i="5"/>
  <c r="D42" i="5"/>
  <c r="J72" i="5"/>
  <c r="D283" i="5"/>
  <c r="D308" i="5"/>
  <c r="E276" i="5"/>
  <c r="H367" i="5"/>
  <c r="J63" i="5"/>
  <c r="G365" i="5"/>
  <c r="H32" i="5"/>
  <c r="J151" i="5"/>
  <c r="C360" i="5"/>
  <c r="K360" i="5" s="1"/>
  <c r="E135" i="5"/>
  <c r="E187" i="5"/>
  <c r="D193" i="5"/>
  <c r="D143" i="5"/>
  <c r="J64" i="5"/>
  <c r="H378" i="5"/>
  <c r="J396" i="5"/>
  <c r="F161" i="5"/>
  <c r="H77" i="5"/>
  <c r="J20" i="5"/>
  <c r="C72" i="5"/>
  <c r="K72" i="5" s="1"/>
  <c r="H259" i="5"/>
  <c r="H178" i="5"/>
  <c r="H133" i="5"/>
  <c r="E241" i="5"/>
  <c r="J35" i="5"/>
  <c r="H154" i="5"/>
  <c r="H24" i="5"/>
  <c r="G135" i="5"/>
  <c r="E107" i="5"/>
  <c r="F37" i="5"/>
  <c r="F149" i="5"/>
  <c r="F93" i="5"/>
  <c r="E157" i="5"/>
  <c r="H191" i="5"/>
  <c r="G127" i="5"/>
  <c r="C231" i="5"/>
  <c r="K231" i="5" s="1"/>
  <c r="D71" i="5"/>
  <c r="D383" i="5"/>
  <c r="F69" i="5"/>
  <c r="C127" i="5"/>
  <c r="K127" i="5" s="1"/>
  <c r="C282" i="5"/>
  <c r="K282" i="5" s="1"/>
  <c r="F182" i="5"/>
  <c r="G306" i="5"/>
  <c r="C34" i="5"/>
  <c r="C104" i="5"/>
  <c r="K104" i="5" s="1"/>
  <c r="F355" i="5"/>
  <c r="G147" i="5"/>
  <c r="D304" i="5"/>
  <c r="D273" i="5"/>
  <c r="E194" i="5"/>
  <c r="E280" i="5"/>
  <c r="F217" i="5"/>
  <c r="E195" i="5"/>
  <c r="G14" i="5"/>
  <c r="F108" i="5"/>
  <c r="H357" i="5"/>
  <c r="F284" i="5"/>
  <c r="C106" i="5"/>
  <c r="K106" i="5" s="1"/>
  <c r="F349" i="5"/>
  <c r="F266" i="5"/>
  <c r="H300" i="5"/>
  <c r="J295" i="5"/>
  <c r="C64" i="5"/>
  <c r="E271" i="5"/>
  <c r="H335" i="5"/>
  <c r="D90" i="5"/>
  <c r="C293" i="5"/>
  <c r="K293" i="5" s="1"/>
  <c r="F56" i="5"/>
  <c r="G51" i="5"/>
  <c r="C266" i="5"/>
  <c r="K266" i="5" s="1"/>
  <c r="J122" i="5"/>
  <c r="E175" i="5"/>
  <c r="C43" i="5"/>
  <c r="J224" i="5"/>
  <c r="G407" i="5"/>
  <c r="C345" i="5"/>
  <c r="K345" i="5" s="1"/>
  <c r="J335" i="5"/>
  <c r="F26" i="5"/>
  <c r="E13" i="5"/>
  <c r="H275" i="5"/>
  <c r="E313" i="5"/>
  <c r="J245" i="5"/>
  <c r="F302" i="5"/>
  <c r="G324" i="5"/>
  <c r="F382" i="5"/>
  <c r="E409" i="5"/>
  <c r="G348" i="5"/>
  <c r="F163" i="5"/>
  <c r="D191" i="5"/>
  <c r="D393" i="5"/>
  <c r="E395" i="5"/>
  <c r="D73" i="5"/>
  <c r="J238" i="5"/>
  <c r="J85" i="5"/>
  <c r="H306" i="5"/>
  <c r="E183" i="5"/>
  <c r="G132" i="5"/>
  <c r="E345" i="5"/>
  <c r="F389" i="5"/>
  <c r="G275" i="5"/>
  <c r="F153" i="5"/>
  <c r="F75" i="5"/>
  <c r="F116" i="5"/>
  <c r="J314" i="5"/>
  <c r="E272" i="5"/>
  <c r="F230" i="5"/>
  <c r="H232" i="5"/>
  <c r="G172" i="5"/>
  <c r="C103" i="5"/>
  <c r="K103" i="5" s="1"/>
  <c r="F177" i="5"/>
  <c r="J220" i="5"/>
  <c r="J22" i="5"/>
  <c r="H273" i="5"/>
  <c r="H169" i="5"/>
  <c r="J288" i="5"/>
  <c r="H284" i="5"/>
  <c r="E246" i="5"/>
  <c r="H217" i="5"/>
  <c r="C49" i="5"/>
  <c r="C308" i="5"/>
  <c r="K308" i="5" s="1"/>
  <c r="J25" i="5"/>
  <c r="E230" i="5"/>
  <c r="D24" i="5"/>
  <c r="J373" i="5"/>
  <c r="J108" i="5"/>
  <c r="D201" i="5"/>
  <c r="F206" i="5"/>
  <c r="D129" i="5"/>
  <c r="H112" i="5"/>
  <c r="J184" i="5"/>
  <c r="H142" i="5"/>
  <c r="J41" i="5"/>
  <c r="D225" i="5"/>
  <c r="G211" i="5"/>
  <c r="F228" i="5"/>
  <c r="E164" i="5"/>
  <c r="F103" i="5"/>
  <c r="G120" i="5"/>
  <c r="G404" i="5"/>
  <c r="H108" i="5"/>
  <c r="G47" i="5"/>
  <c r="D238" i="5"/>
  <c r="H195" i="5"/>
  <c r="J162" i="5"/>
  <c r="J219" i="5"/>
  <c r="G83" i="5"/>
  <c r="D70" i="5"/>
  <c r="F185" i="5"/>
  <c r="G67" i="5"/>
  <c r="H176" i="5"/>
  <c r="H205" i="5"/>
  <c r="E285" i="5"/>
  <c r="J192" i="5"/>
  <c r="J105" i="5"/>
  <c r="C69" i="5"/>
  <c r="K69" i="5" s="1"/>
  <c r="E220" i="5"/>
  <c r="G151" i="5"/>
  <c r="J191" i="5"/>
  <c r="G162" i="5"/>
  <c r="E91" i="5"/>
  <c r="F199" i="5"/>
  <c r="H14" i="5"/>
  <c r="G186" i="5"/>
  <c r="G68" i="5"/>
  <c r="H385" i="5"/>
  <c r="D199" i="5"/>
  <c r="E261" i="5"/>
  <c r="H84" i="5"/>
  <c r="F52" i="5"/>
  <c r="E207" i="5"/>
  <c r="E216" i="5"/>
  <c r="H237" i="5"/>
  <c r="G235" i="5"/>
  <c r="J168" i="5"/>
  <c r="J201" i="5"/>
  <c r="J141" i="5"/>
  <c r="G46" i="5"/>
  <c r="H153" i="5"/>
  <c r="H397" i="5"/>
  <c r="D78" i="5"/>
  <c r="E190" i="5"/>
  <c r="J291" i="5"/>
  <c r="D200" i="5"/>
  <c r="H179" i="5"/>
  <c r="F220" i="5"/>
  <c r="E239" i="5"/>
  <c r="F215" i="5"/>
  <c r="J286" i="5"/>
  <c r="D198" i="5"/>
  <c r="E69" i="5"/>
  <c r="F340" i="5"/>
  <c r="H103" i="5"/>
  <c r="E120" i="5"/>
  <c r="G86" i="5"/>
  <c r="H124" i="5"/>
  <c r="C185" i="5"/>
  <c r="K185" i="5" s="1"/>
  <c r="J65" i="5"/>
  <c r="E392" i="5"/>
  <c r="J112" i="5"/>
  <c r="F338" i="5"/>
  <c r="G187" i="5"/>
  <c r="E104" i="5"/>
  <c r="G93" i="5"/>
  <c r="J73" i="5"/>
  <c r="D61" i="5"/>
  <c r="G58" i="5"/>
  <c r="G285" i="5"/>
  <c r="G397" i="5"/>
  <c r="J66" i="5"/>
  <c r="F292" i="5"/>
  <c r="H39" i="5"/>
  <c r="E94" i="5"/>
  <c r="F263" i="5"/>
  <c r="F131" i="5"/>
  <c r="E169" i="5"/>
  <c r="H100" i="5"/>
  <c r="H321" i="5"/>
  <c r="G239" i="5"/>
  <c r="H257" i="5"/>
  <c r="J138" i="5"/>
  <c r="G72" i="5"/>
  <c r="D22" i="5"/>
  <c r="J177" i="5"/>
  <c r="D256" i="5"/>
  <c r="F55" i="5"/>
  <c r="C292" i="5"/>
  <c r="K292" i="5" s="1"/>
  <c r="E137" i="5"/>
  <c r="F101" i="5"/>
  <c r="H94" i="5"/>
  <c r="J131" i="5"/>
  <c r="E275" i="5"/>
  <c r="H283" i="5"/>
  <c r="E117" i="5"/>
  <c r="D114" i="5"/>
  <c r="F387" i="5"/>
  <c r="G128" i="5"/>
  <c r="H342" i="5"/>
  <c r="C208" i="5"/>
  <c r="K208" i="5" s="1"/>
  <c r="C158" i="5"/>
  <c r="K158" i="5" s="1"/>
  <c r="E321" i="5"/>
  <c r="D315" i="5"/>
  <c r="E330" i="5"/>
  <c r="E337" i="5"/>
  <c r="D267" i="5"/>
  <c r="G373" i="5"/>
  <c r="F291" i="5"/>
  <c r="F309" i="5"/>
  <c r="F87" i="5"/>
  <c r="E149" i="5"/>
  <c r="D20" i="5"/>
  <c r="C150" i="5"/>
  <c r="K150" i="5" s="1"/>
  <c r="E39" i="5"/>
  <c r="F169" i="5"/>
  <c r="D187" i="5"/>
  <c r="C33" i="5"/>
  <c r="F388" i="5"/>
  <c r="E103" i="5"/>
  <c r="D154" i="5"/>
  <c r="F170" i="5"/>
  <c r="C36" i="5"/>
  <c r="E374" i="5"/>
  <c r="F173" i="5"/>
  <c r="H260" i="5"/>
  <c r="G308" i="5"/>
  <c r="F32" i="5"/>
  <c r="H211" i="5"/>
  <c r="G344" i="5"/>
  <c r="E298" i="5"/>
  <c r="H202" i="5"/>
  <c r="G258" i="5"/>
  <c r="J382" i="5"/>
  <c r="D365" i="5"/>
  <c r="D213" i="5"/>
  <c r="G370" i="5"/>
  <c r="G130" i="5"/>
  <c r="G160" i="5"/>
  <c r="E370" i="5"/>
  <c r="D355" i="5"/>
  <c r="E338" i="5"/>
  <c r="D320" i="5"/>
  <c r="C163" i="5"/>
  <c r="K163" i="5" s="1"/>
  <c r="J322" i="5"/>
  <c r="C235" i="5"/>
  <c r="K235" i="5" s="1"/>
  <c r="H355" i="5"/>
  <c r="E24" i="5"/>
  <c r="H293" i="5"/>
  <c r="E93" i="5"/>
  <c r="E37" i="5"/>
  <c r="J88" i="5"/>
  <c r="D153" i="5"/>
  <c r="D346" i="5"/>
  <c r="G150" i="5"/>
  <c r="J317" i="5"/>
  <c r="J94" i="5"/>
  <c r="E43" i="5"/>
  <c r="H73" i="5"/>
  <c r="E234" i="5"/>
  <c r="D322" i="5"/>
  <c r="J202" i="5"/>
  <c r="E156" i="5"/>
  <c r="G341" i="5"/>
  <c r="D161" i="5"/>
  <c r="J395" i="5"/>
  <c r="G267" i="5"/>
  <c r="E95" i="5"/>
  <c r="C44" i="5"/>
  <c r="H274" i="5"/>
  <c r="D96" i="5"/>
  <c r="G77" i="5"/>
  <c r="H328" i="5"/>
  <c r="G45" i="5"/>
  <c r="G334" i="5"/>
  <c r="D196" i="5"/>
  <c r="D79" i="5"/>
  <c r="G158" i="5"/>
  <c r="G89" i="5"/>
  <c r="D377" i="5"/>
  <c r="H38" i="5"/>
  <c r="J40" i="5"/>
  <c r="J319" i="5"/>
  <c r="J159" i="5"/>
  <c r="D181" i="5"/>
  <c r="J144" i="5"/>
  <c r="E50" i="5"/>
  <c r="E210" i="5"/>
  <c r="E126" i="5"/>
  <c r="J48" i="5"/>
  <c r="J197" i="5"/>
  <c r="H36" i="5"/>
  <c r="E148" i="5"/>
  <c r="H129" i="5"/>
  <c r="F312" i="5"/>
  <c r="G202" i="5"/>
  <c r="F84" i="5"/>
  <c r="G296" i="5"/>
  <c r="J143" i="5"/>
  <c r="J308" i="5"/>
  <c r="J62" i="5"/>
  <c r="C364" i="5"/>
  <c r="K364" i="5" s="1"/>
  <c r="E225" i="5"/>
  <c r="J274" i="5"/>
  <c r="E151" i="5"/>
  <c r="E170" i="5"/>
  <c r="G207" i="5"/>
  <c r="H99" i="5"/>
  <c r="D217" i="5"/>
  <c r="E206" i="5"/>
  <c r="E300" i="5"/>
  <c r="G250" i="5"/>
  <c r="H190" i="5"/>
  <c r="D158" i="5"/>
  <c r="E22" i="5"/>
  <c r="G192" i="5"/>
  <c r="H371" i="5"/>
  <c r="J290" i="5"/>
  <c r="G286" i="5"/>
  <c r="D149" i="5"/>
  <c r="G215" i="5"/>
  <c r="E177" i="5"/>
  <c r="E185" i="5"/>
  <c r="E282" i="5"/>
  <c r="F42" i="5"/>
  <c r="J68" i="5"/>
  <c r="D189" i="5"/>
  <c r="E328" i="5"/>
  <c r="D359" i="5"/>
  <c r="H86" i="5"/>
  <c r="D227" i="5"/>
  <c r="H121" i="5"/>
  <c r="C232" i="5"/>
  <c r="K232" i="5" s="1"/>
  <c r="F201" i="5"/>
  <c r="G97" i="5"/>
  <c r="H333" i="5"/>
  <c r="F129" i="5"/>
  <c r="J255" i="5"/>
  <c r="J185" i="5"/>
  <c r="G300" i="5"/>
  <c r="G152" i="5"/>
  <c r="J343" i="5"/>
  <c r="H30" i="5"/>
  <c r="D224" i="5"/>
  <c r="D47" i="5"/>
  <c r="D231" i="5"/>
  <c r="J333" i="5"/>
  <c r="G23" i="5"/>
  <c r="F304" i="5"/>
  <c r="F89" i="5"/>
  <c r="F33" i="5"/>
  <c r="F372" i="5"/>
  <c r="G91" i="5"/>
  <c r="J157" i="5"/>
  <c r="F200" i="5"/>
  <c r="J353" i="5"/>
  <c r="F160" i="5"/>
  <c r="C287" i="5"/>
  <c r="K287" i="5" s="1"/>
  <c r="H186" i="5"/>
  <c r="J303" i="5"/>
  <c r="D145" i="5"/>
  <c r="J342" i="5"/>
  <c r="G61" i="5"/>
  <c r="E155" i="5"/>
  <c r="D162" i="5"/>
  <c r="J278" i="5"/>
  <c r="G218" i="5"/>
  <c r="C199" i="5"/>
  <c r="K199" i="5" s="1"/>
  <c r="F248" i="5"/>
  <c r="G157" i="5"/>
  <c r="J140" i="5"/>
  <c r="E242" i="5"/>
  <c r="D100" i="5"/>
  <c r="H302" i="5"/>
  <c r="C317" i="5"/>
  <c r="K317" i="5" s="1"/>
  <c r="H46" i="5"/>
  <c r="C363" i="5"/>
  <c r="K363" i="5" s="1"/>
  <c r="H35" i="5"/>
  <c r="F82" i="5"/>
  <c r="J263" i="5"/>
  <c r="D91" i="5"/>
  <c r="J126" i="5"/>
  <c r="D126" i="5"/>
  <c r="G337" i="5"/>
  <c r="H262" i="5"/>
  <c r="F245" i="5"/>
  <c r="E83" i="5"/>
  <c r="C161" i="5"/>
  <c r="K161" i="5" s="1"/>
  <c r="J260" i="5"/>
  <c r="J89" i="5"/>
  <c r="E127" i="5"/>
  <c r="F99" i="5"/>
  <c r="E305" i="5"/>
  <c r="G354" i="5"/>
  <c r="F72" i="5"/>
  <c r="E77" i="5"/>
  <c r="D385" i="5"/>
  <c r="D17" i="5"/>
  <c r="D357" i="5"/>
  <c r="F225" i="5"/>
  <c r="C301" i="5"/>
  <c r="K301" i="5" s="1"/>
  <c r="H396" i="5"/>
  <c r="J13" i="5"/>
  <c r="F212" i="5"/>
  <c r="E111" i="5"/>
  <c r="H40" i="5"/>
  <c r="F320" i="5"/>
  <c r="G298" i="5"/>
  <c r="D281" i="5"/>
  <c r="J363" i="5"/>
  <c r="J19" i="5"/>
  <c r="D386" i="5"/>
  <c r="G124" i="5"/>
  <c r="E307" i="5"/>
  <c r="H340" i="5"/>
  <c r="F130" i="5"/>
  <c r="C28" i="5"/>
  <c r="G326" i="5"/>
  <c r="C85" i="5"/>
  <c r="K85" i="5" s="1"/>
  <c r="E41" i="5"/>
  <c r="G53" i="5"/>
  <c r="J124" i="5"/>
  <c r="G138" i="5"/>
  <c r="H20" i="5"/>
  <c r="J160" i="5"/>
  <c r="C70" i="5"/>
  <c r="K70" i="5" s="1"/>
  <c r="G82" i="5"/>
  <c r="E333" i="5"/>
  <c r="D263" i="5"/>
  <c r="F296" i="5"/>
  <c r="C175" i="5"/>
  <c r="K175" i="5" s="1"/>
  <c r="H264" i="5"/>
  <c r="E248" i="5"/>
  <c r="H34" i="5"/>
  <c r="J54" i="5"/>
  <c r="G303" i="5"/>
  <c r="E172" i="5"/>
  <c r="E379" i="5"/>
  <c r="H292" i="5"/>
  <c r="E219" i="5"/>
  <c r="C376" i="5"/>
  <c r="K376" i="5" s="1"/>
  <c r="G391" i="5"/>
  <c r="G288" i="5"/>
  <c r="J110" i="5"/>
  <c r="F330" i="5"/>
  <c r="D278" i="5"/>
  <c r="J398" i="5"/>
  <c r="E317" i="5"/>
  <c r="C122" i="5"/>
  <c r="K122" i="5" s="1"/>
  <c r="H240" i="5"/>
  <c r="J70" i="5"/>
  <c r="H209" i="5"/>
  <c r="G333" i="5"/>
  <c r="H57" i="5"/>
  <c r="D144" i="5"/>
  <c r="F109" i="5"/>
  <c r="D125" i="5"/>
  <c r="J80" i="5"/>
  <c r="E249" i="5"/>
  <c r="D34" i="5"/>
  <c r="G19" i="5"/>
  <c r="J345" i="5"/>
  <c r="H305" i="5"/>
  <c r="F381" i="5"/>
  <c r="J275" i="5"/>
  <c r="D337" i="5"/>
  <c r="H41" i="5"/>
  <c r="D115" i="5"/>
  <c r="E290" i="5"/>
  <c r="F345" i="5"/>
  <c r="F47" i="5"/>
  <c r="J310" i="5"/>
  <c r="D53" i="5"/>
  <c r="D338" i="5"/>
  <c r="C374" i="5"/>
  <c r="K374" i="5" s="1"/>
  <c r="C234" i="5"/>
  <c r="K234" i="5" s="1"/>
  <c r="G243" i="5"/>
  <c r="G102" i="5"/>
  <c r="F164" i="5"/>
  <c r="E331" i="5"/>
  <c r="F405" i="5"/>
  <c r="H272" i="5"/>
  <c r="D208" i="5"/>
  <c r="F205" i="5"/>
  <c r="F41" i="5"/>
  <c r="H28" i="5"/>
  <c r="G100" i="5"/>
  <c r="G136" i="5"/>
  <c r="C148" i="5"/>
  <c r="K148" i="5" s="1"/>
  <c r="H165" i="5"/>
  <c r="D284" i="5"/>
  <c r="D99" i="5"/>
  <c r="G143" i="5"/>
  <c r="H173" i="5"/>
  <c r="H304" i="5"/>
  <c r="G167" i="5"/>
  <c r="D387" i="5"/>
  <c r="H89" i="5"/>
  <c r="D134" i="5"/>
  <c r="F139" i="5"/>
  <c r="E146" i="5"/>
  <c r="J326" i="5"/>
  <c r="J115" i="5"/>
  <c r="G272" i="5"/>
  <c r="G184" i="5"/>
  <c r="D60" i="5"/>
  <c r="H134" i="5"/>
  <c r="J256" i="5"/>
  <c r="G109" i="5"/>
  <c r="F371" i="5"/>
  <c r="D48" i="5"/>
  <c r="H349" i="5"/>
  <c r="J150" i="5"/>
  <c r="E141" i="5"/>
  <c r="H256" i="5"/>
  <c r="H83" i="5"/>
  <c r="G255" i="5"/>
  <c r="H138" i="5"/>
  <c r="G36" i="5"/>
  <c r="G55" i="5"/>
  <c r="H312" i="5"/>
  <c r="H162" i="5"/>
  <c r="D177" i="5"/>
  <c r="C268" i="5"/>
  <c r="K268" i="5" s="1"/>
  <c r="H243" i="5"/>
  <c r="J174" i="5"/>
  <c r="D65" i="5"/>
  <c r="E142" i="5"/>
  <c r="E121" i="5"/>
  <c r="D31" i="5"/>
  <c r="F186" i="5"/>
  <c r="F154" i="5"/>
  <c r="F294" i="5"/>
  <c r="H60" i="5"/>
  <c r="G129" i="5"/>
  <c r="H230" i="5"/>
  <c r="H51" i="5"/>
  <c r="F335" i="5"/>
  <c r="H394" i="5"/>
  <c r="D286" i="5"/>
  <c r="H213" i="5"/>
  <c r="J222" i="5"/>
  <c r="J227" i="5"/>
  <c r="E140" i="5"/>
  <c r="F134" i="5"/>
  <c r="D37" i="5"/>
  <c r="G48" i="5"/>
  <c r="D214" i="5"/>
  <c r="F67" i="5"/>
  <c r="C274" i="5"/>
  <c r="K274" i="5" s="1"/>
  <c r="E171" i="5"/>
  <c r="E36" i="5"/>
  <c r="G95" i="5"/>
  <c r="H85" i="5"/>
  <c r="D174" i="5"/>
  <c r="F107" i="5"/>
  <c r="F168" i="5"/>
  <c r="E181" i="5"/>
  <c r="H136" i="5"/>
  <c r="F31" i="5"/>
  <c r="J50" i="5"/>
  <c r="H152" i="5"/>
  <c r="J277" i="5"/>
  <c r="J119" i="5"/>
  <c r="G75" i="5"/>
  <c r="J82" i="5"/>
  <c r="H368" i="5"/>
  <c r="F380" i="5"/>
  <c r="F277" i="5"/>
  <c r="D205" i="5"/>
  <c r="D69" i="5"/>
  <c r="F293" i="5"/>
  <c r="E122" i="5"/>
  <c r="H320" i="5"/>
  <c r="D276" i="5"/>
  <c r="C87" i="5"/>
  <c r="K87" i="5" s="1"/>
  <c r="D62" i="5"/>
  <c r="F171" i="5"/>
  <c r="H160" i="5"/>
  <c r="G305" i="5"/>
  <c r="G119" i="5"/>
  <c r="F152" i="5"/>
  <c r="J402" i="5"/>
  <c r="C238" i="5"/>
  <c r="K238" i="5" s="1"/>
  <c r="H254" i="5"/>
  <c r="J51" i="5"/>
  <c r="G317" i="5"/>
  <c r="F21" i="5"/>
  <c r="J287" i="5"/>
  <c r="H61" i="5"/>
  <c r="J325" i="5"/>
  <c r="E356" i="5"/>
  <c r="H150" i="5"/>
  <c r="C321" i="5"/>
  <c r="K321" i="5" s="1"/>
  <c r="E222" i="5"/>
  <c r="C300" i="5"/>
  <c r="K300" i="5" s="1"/>
  <c r="G50" i="5"/>
  <c r="G24" i="5"/>
  <c r="F249" i="5"/>
  <c r="J371" i="5"/>
  <c r="G289" i="5"/>
  <c r="H27" i="5"/>
  <c r="H241" i="5"/>
  <c r="D28" i="5"/>
  <c r="H168" i="5"/>
  <c r="C121" i="5"/>
  <c r="K121" i="5" s="1"/>
  <c r="J208" i="5"/>
  <c r="E399" i="5"/>
  <c r="C347" i="5"/>
  <c r="K347" i="5" s="1"/>
  <c r="J203" i="5"/>
  <c r="F210" i="5"/>
  <c r="J301" i="5"/>
  <c r="D118" i="5"/>
  <c r="G70" i="5"/>
  <c r="D384" i="5"/>
  <c r="J266" i="5"/>
  <c r="D296" i="5"/>
  <c r="C319" i="5"/>
  <c r="K319" i="5" s="1"/>
  <c r="E90" i="5"/>
  <c r="D33" i="5"/>
  <c r="H311" i="5"/>
  <c r="J381" i="5"/>
  <c r="E97" i="5"/>
  <c r="J252" i="5"/>
  <c r="F22" i="5"/>
  <c r="E174" i="5"/>
  <c r="G362" i="5"/>
  <c r="F360" i="5"/>
  <c r="C261" i="5"/>
  <c r="K261" i="5" s="1"/>
  <c r="D202" i="5"/>
  <c r="C196" i="5"/>
  <c r="K196" i="5" s="1"/>
  <c r="C132" i="5"/>
  <c r="K132" i="5" s="1"/>
  <c r="D324" i="5"/>
  <c r="H282" i="5"/>
  <c r="H365" i="5"/>
  <c r="J354" i="5"/>
  <c r="C108" i="5"/>
  <c r="K108" i="5" s="1"/>
  <c r="G222" i="5"/>
  <c r="F141" i="5"/>
  <c r="G312" i="5"/>
  <c r="H37" i="5"/>
  <c r="E211" i="5"/>
  <c r="E178" i="5"/>
  <c r="E109" i="5"/>
  <c r="E115" i="5"/>
  <c r="C219" i="5"/>
  <c r="K219" i="5" s="1"/>
  <c r="H270" i="5"/>
  <c r="E316" i="5"/>
  <c r="E52" i="5"/>
  <c r="J118" i="5"/>
  <c r="G153" i="5"/>
  <c r="F406" i="5"/>
  <c r="H132" i="5"/>
  <c r="G171" i="5"/>
  <c r="H183" i="5"/>
  <c r="J47" i="5"/>
  <c r="E232" i="5"/>
  <c r="J231" i="5"/>
  <c r="F128" i="5"/>
  <c r="J211" i="5"/>
  <c r="J210" i="5"/>
  <c r="C343" i="5"/>
  <c r="K343" i="5" s="1"/>
  <c r="D233" i="5"/>
  <c r="J276" i="5"/>
  <c r="C165" i="5"/>
  <c r="K165" i="5" s="1"/>
  <c r="G236" i="5"/>
  <c r="D119" i="5"/>
  <c r="C192" i="5"/>
  <c r="K192" i="5" s="1"/>
  <c r="F274" i="5"/>
  <c r="E311" i="5"/>
  <c r="F14" i="5"/>
  <c r="G180" i="5"/>
  <c r="H287" i="5"/>
  <c r="H67" i="5"/>
  <c r="J323" i="5"/>
  <c r="J156" i="5"/>
  <c r="E198" i="5"/>
  <c r="F256" i="5"/>
  <c r="H63" i="5"/>
  <c r="F122" i="5"/>
  <c r="G117" i="5"/>
  <c r="G107" i="5"/>
  <c r="D335" i="5"/>
  <c r="H296" i="5"/>
  <c r="J37" i="5"/>
  <c r="D38" i="5"/>
  <c r="G84" i="5"/>
  <c r="F95" i="5"/>
  <c r="D241" i="5"/>
  <c r="G376" i="5"/>
  <c r="H201" i="5"/>
  <c r="F19" i="5"/>
  <c r="J145" i="5"/>
  <c r="F45" i="5"/>
  <c r="E288" i="5"/>
  <c r="E394" i="5"/>
  <c r="F71" i="5"/>
  <c r="J121" i="5"/>
  <c r="H359" i="5"/>
  <c r="F137" i="5"/>
  <c r="C94" i="5"/>
  <c r="K94" i="5" s="1"/>
  <c r="H43" i="5"/>
  <c r="H131" i="5"/>
  <c r="E42" i="5"/>
  <c r="E223" i="5"/>
  <c r="C338" i="5"/>
  <c r="K338" i="5" s="1"/>
  <c r="D282" i="5"/>
  <c r="F324" i="5"/>
  <c r="G210" i="5"/>
  <c r="G99" i="5"/>
  <c r="D221" i="5"/>
  <c r="H323" i="5"/>
  <c r="H216" i="5"/>
  <c r="D88" i="5"/>
  <c r="H331" i="5"/>
  <c r="H248" i="5"/>
  <c r="G352" i="5"/>
  <c r="E61" i="5"/>
  <c r="H297" i="5"/>
  <c r="H281" i="5"/>
  <c r="D268" i="5"/>
  <c r="D407" i="5"/>
  <c r="J283" i="5"/>
  <c r="C353" i="5"/>
  <c r="K353" i="5" s="1"/>
  <c r="H33" i="5"/>
  <c r="H13" i="5"/>
  <c r="J225" i="5"/>
  <c r="G276" i="5"/>
  <c r="F98" i="5"/>
  <c r="J213" i="5"/>
  <c r="F174" i="5"/>
  <c r="G198" i="5"/>
  <c r="D311" i="5"/>
  <c r="J244" i="5"/>
  <c r="H184" i="5"/>
  <c r="C82" i="5"/>
  <c r="K82" i="5" s="1"/>
  <c r="H79" i="5"/>
  <c r="F86" i="5"/>
  <c r="J114" i="5"/>
  <c r="F151" i="5"/>
  <c r="E134" i="5"/>
  <c r="J132" i="5"/>
  <c r="G271" i="5"/>
  <c r="E209" i="5"/>
  <c r="H218" i="5"/>
  <c r="J171" i="5"/>
  <c r="E81" i="5"/>
  <c r="E73" i="5"/>
  <c r="G219" i="5"/>
  <c r="E131" i="5"/>
  <c r="E319" i="5"/>
  <c r="J127" i="5"/>
  <c r="F57" i="5"/>
  <c r="E224" i="5"/>
  <c r="G282" i="5"/>
  <c r="H345" i="5"/>
  <c r="E152" i="5"/>
  <c r="J31" i="5"/>
  <c r="G246" i="5"/>
  <c r="H309" i="5"/>
  <c r="F43" i="5"/>
  <c r="G364" i="5"/>
  <c r="F240" i="5"/>
  <c r="H373" i="5"/>
  <c r="F295" i="5"/>
  <c r="H58" i="5"/>
  <c r="H381" i="5"/>
  <c r="E58" i="5"/>
  <c r="G31" i="5"/>
  <c r="H104" i="5"/>
  <c r="G49" i="5"/>
  <c r="J38" i="5"/>
  <c r="H219" i="5"/>
  <c r="H390" i="5"/>
  <c r="E130" i="5"/>
  <c r="C328" i="5"/>
  <c r="K328" i="5" s="1"/>
  <c r="E258" i="5"/>
  <c r="E87" i="5"/>
  <c r="E281" i="5"/>
  <c r="G277" i="5"/>
  <c r="H279" i="5"/>
  <c r="G247" i="5"/>
  <c r="D220" i="5"/>
  <c r="G194" i="5"/>
  <c r="E348" i="5"/>
  <c r="J43" i="5"/>
  <c r="E46" i="5"/>
  <c r="G118" i="5"/>
  <c r="F391" i="5"/>
  <c r="C366" i="5"/>
  <c r="K366" i="5" s="1"/>
  <c r="H255" i="5"/>
  <c r="J389" i="5"/>
  <c r="F403" i="5"/>
  <c r="C335" i="5"/>
  <c r="K335" i="5" s="1"/>
  <c r="H391" i="5"/>
  <c r="C68" i="5"/>
  <c r="K68" i="5" s="1"/>
  <c r="J163" i="5"/>
  <c r="D353" i="5"/>
  <c r="E23" i="5"/>
  <c r="H223" i="5"/>
  <c r="J55" i="5"/>
  <c r="F237" i="5"/>
  <c r="F243" i="5"/>
  <c r="D331" i="5"/>
  <c r="G168" i="5"/>
  <c r="J75" i="5"/>
  <c r="E57" i="5"/>
  <c r="G216" i="5"/>
  <c r="H93" i="5"/>
  <c r="H228" i="5"/>
  <c r="D93" i="5"/>
  <c r="H119" i="5"/>
  <c r="D349" i="5"/>
  <c r="D390" i="5"/>
  <c r="G292" i="5"/>
  <c r="J258" i="5"/>
  <c r="C332" i="5"/>
  <c r="K332" i="5" s="1"/>
  <c r="E21" i="5"/>
  <c r="J289" i="5"/>
  <c r="D334" i="5"/>
  <c r="C130" i="5"/>
  <c r="K130" i="5" s="1"/>
  <c r="H102" i="5"/>
  <c r="C237" i="5"/>
  <c r="K237" i="5" s="1"/>
  <c r="J199" i="5"/>
  <c r="G27" i="5"/>
  <c r="C113" i="5"/>
  <c r="K113" i="5" s="1"/>
  <c r="D341" i="5"/>
  <c r="H15" i="5"/>
  <c r="G182" i="5"/>
  <c r="G256" i="5"/>
  <c r="D257" i="5"/>
  <c r="E247" i="5"/>
  <c r="E70" i="5"/>
  <c r="J242" i="5"/>
  <c r="C80" i="5"/>
  <c r="K80" i="5" s="1"/>
  <c r="F213" i="5"/>
  <c r="H366" i="5"/>
  <c r="C200" i="5"/>
  <c r="K200" i="5" s="1"/>
  <c r="G193" i="5"/>
  <c r="C349" i="5"/>
  <c r="K349" i="5" s="1"/>
  <c r="D59" i="5"/>
  <c r="D330" i="5"/>
  <c r="D25" i="5"/>
  <c r="F63" i="5"/>
  <c r="H117" i="5"/>
  <c r="F207" i="5"/>
  <c r="F96" i="5"/>
  <c r="H126" i="5"/>
  <c r="E407" i="5"/>
  <c r="G346" i="5"/>
  <c r="D406" i="5"/>
  <c r="J264" i="5"/>
  <c r="F357" i="5"/>
  <c r="C134" i="5"/>
  <c r="K134" i="5" s="1"/>
  <c r="F315" i="5"/>
  <c r="G393" i="5"/>
  <c r="D358" i="5"/>
  <c r="E265" i="5"/>
  <c r="D247" i="5"/>
  <c r="D160" i="5"/>
  <c r="E144" i="5"/>
  <c r="D46" i="5"/>
  <c r="H288" i="5"/>
  <c r="F233" i="5"/>
  <c r="J399" i="5"/>
  <c r="H332" i="5"/>
  <c r="D13" i="5"/>
  <c r="D139" i="5"/>
  <c r="H249" i="5"/>
  <c r="H400" i="5"/>
  <c r="E284" i="5"/>
  <c r="G134" i="5"/>
  <c r="D182" i="5"/>
  <c r="E238" i="5"/>
  <c r="G81" i="5"/>
  <c r="E125" i="5"/>
  <c r="C190" i="5"/>
  <c r="K190" i="5" s="1"/>
  <c r="J84" i="5"/>
  <c r="F250" i="5"/>
  <c r="F48" i="5"/>
  <c r="F346" i="5"/>
  <c r="E264" i="5"/>
  <c r="G293" i="5"/>
  <c r="C66" i="5"/>
  <c r="C65" i="5"/>
  <c r="G382" i="5"/>
  <c r="G332" i="5"/>
  <c r="G319" i="5"/>
  <c r="C337" i="5"/>
  <c r="K337" i="5" s="1"/>
  <c r="D307" i="5"/>
  <c r="J257" i="5"/>
  <c r="F155" i="5"/>
  <c r="J365" i="5"/>
  <c r="J33" i="5"/>
  <c r="F140" i="5"/>
  <c r="E354" i="5"/>
  <c r="E357" i="5"/>
  <c r="G59" i="5"/>
  <c r="D68" i="5"/>
  <c r="F203" i="5"/>
  <c r="D246" i="5"/>
  <c r="H278" i="5"/>
  <c r="G79" i="5"/>
  <c r="H246" i="5"/>
  <c r="G262" i="5"/>
  <c r="H53" i="5"/>
  <c r="H143" i="5"/>
  <c r="G201" i="5"/>
  <c r="F242" i="5"/>
  <c r="D400" i="5"/>
  <c r="H167" i="5"/>
  <c r="H68" i="5"/>
  <c r="E166" i="5"/>
  <c r="H128" i="5"/>
  <c r="D29" i="5"/>
  <c r="C281" i="5"/>
  <c r="K281" i="5" s="1"/>
  <c r="J368" i="5"/>
  <c r="J96" i="5"/>
  <c r="G264" i="5"/>
  <c r="C323" i="5"/>
  <c r="K323" i="5" s="1"/>
  <c r="J86" i="5"/>
  <c r="F29" i="5"/>
  <c r="E373" i="5"/>
  <c r="F339" i="5"/>
  <c r="D21" i="5"/>
  <c r="G290" i="5"/>
  <c r="D54" i="5"/>
  <c r="E113" i="5"/>
  <c r="G92" i="5"/>
  <c r="H327" i="5"/>
  <c r="H50" i="5"/>
  <c r="D369" i="5"/>
  <c r="J42" i="5"/>
  <c r="D354" i="5"/>
  <c r="H95" i="5"/>
  <c r="J270" i="5"/>
  <c r="E344" i="5"/>
  <c r="E191" i="5"/>
  <c r="E355" i="5"/>
  <c r="D323" i="5"/>
  <c r="H194" i="5"/>
  <c r="G204" i="5"/>
  <c r="C174" i="5"/>
  <c r="K174" i="5" s="1"/>
  <c r="D287" i="5"/>
  <c r="H207" i="5"/>
  <c r="E378" i="5"/>
  <c r="H382" i="5"/>
  <c r="C286" i="5"/>
  <c r="K286" i="5" s="1"/>
  <c r="D300" i="5"/>
  <c r="J394" i="5"/>
  <c r="J53" i="5"/>
  <c r="H227" i="5"/>
  <c r="C290" i="5"/>
  <c r="K290" i="5" s="1"/>
  <c r="C365" i="5"/>
  <c r="K365" i="5" s="1"/>
  <c r="H175" i="5"/>
  <c r="F236" i="5"/>
  <c r="C183" i="5"/>
  <c r="K183" i="5" s="1"/>
  <c r="H276" i="5"/>
  <c r="F188" i="5"/>
  <c r="F35" i="5"/>
  <c r="E302" i="5"/>
  <c r="C144" i="5"/>
  <c r="K144" i="5" s="1"/>
  <c r="F221" i="5"/>
  <c r="F162" i="5"/>
  <c r="J91" i="5"/>
  <c r="E186" i="5"/>
  <c r="F180" i="5"/>
  <c r="J46" i="5"/>
  <c r="F80" i="5"/>
  <c r="C46" i="5"/>
  <c r="F328" i="5"/>
  <c r="G254" i="5"/>
  <c r="F317" i="5"/>
  <c r="H125" i="5"/>
  <c r="J237" i="5"/>
  <c r="C193" i="5"/>
  <c r="K193" i="5" s="1"/>
  <c r="G106" i="5"/>
  <c r="E235" i="5"/>
  <c r="D216" i="5"/>
  <c r="D262" i="5"/>
  <c r="J77" i="5"/>
  <c r="G32" i="5"/>
  <c r="D133" i="5"/>
  <c r="D318" i="5"/>
  <c r="J309" i="5"/>
  <c r="H346" i="5"/>
  <c r="E88" i="5"/>
  <c r="D327" i="5"/>
  <c r="H137" i="5"/>
  <c r="F13" i="5"/>
  <c r="C162" i="5"/>
  <c r="K162" i="5" s="1"/>
  <c r="H214" i="5"/>
  <c r="H369" i="5"/>
  <c r="H130" i="5"/>
  <c r="D58" i="5"/>
  <c r="G208" i="5"/>
  <c r="G37" i="5"/>
  <c r="H387" i="5"/>
  <c r="H361" i="5"/>
  <c r="D159" i="5"/>
  <c r="G18" i="5"/>
  <c r="H56" i="5"/>
  <c r="J356" i="5"/>
  <c r="C310" i="5"/>
  <c r="K310" i="5" s="1"/>
  <c r="D51" i="5"/>
  <c r="G148" i="5"/>
  <c r="F367" i="5"/>
  <c r="D95" i="5"/>
  <c r="C260" i="5"/>
  <c r="K260" i="5" s="1"/>
  <c r="C355" i="5"/>
  <c r="K355" i="5" s="1"/>
  <c r="G237" i="5"/>
  <c r="F375" i="5"/>
  <c r="G325" i="5"/>
  <c r="G279" i="5"/>
  <c r="E71" i="5"/>
  <c r="H48" i="5"/>
  <c r="J401" i="5"/>
  <c r="C207" i="5"/>
  <c r="K207" i="5" s="1"/>
  <c r="E269" i="5"/>
  <c r="G368" i="5"/>
  <c r="D36" i="5"/>
  <c r="G372" i="5"/>
  <c r="H66" i="5"/>
  <c r="E189" i="5"/>
  <c r="G377" i="5"/>
  <c r="G383" i="5"/>
  <c r="D113" i="5"/>
  <c r="H286" i="5"/>
  <c r="H141" i="5"/>
  <c r="F331" i="5"/>
  <c r="E153" i="5"/>
  <c r="J355" i="5"/>
  <c r="G25" i="5"/>
  <c r="J328" i="5"/>
  <c r="H19" i="5"/>
  <c r="D336" i="5"/>
  <c r="J254" i="5"/>
  <c r="J206" i="5"/>
  <c r="G338" i="5"/>
  <c r="F239" i="5"/>
  <c r="H291" i="5"/>
  <c r="D269" i="5"/>
  <c r="E17" i="5"/>
  <c r="F85" i="5"/>
  <c r="J341" i="5"/>
  <c r="E400" i="5"/>
  <c r="C59" i="5"/>
  <c r="D292" i="5"/>
  <c r="C236" i="5"/>
  <c r="K236" i="5" s="1"/>
  <c r="C229" i="5"/>
  <c r="K229" i="5" s="1"/>
  <c r="H189" i="5"/>
  <c r="H25" i="5"/>
  <c r="D306" i="5"/>
  <c r="F112" i="5"/>
  <c r="G170" i="5"/>
  <c r="J128" i="5"/>
  <c r="G229" i="5"/>
  <c r="G328" i="5"/>
  <c r="G340" i="5"/>
  <c r="E162" i="5"/>
  <c r="G94" i="5"/>
  <c r="G16" i="5"/>
  <c r="J166" i="5"/>
  <c r="C78" i="5"/>
  <c r="K78" i="5" s="1"/>
  <c r="E139" i="5"/>
  <c r="G166" i="5"/>
  <c r="F181" i="5"/>
  <c r="J190" i="5"/>
  <c r="E292" i="5"/>
  <c r="E221" i="5"/>
  <c r="E168" i="5"/>
  <c r="J294" i="5"/>
  <c r="E327" i="5"/>
  <c r="E326" i="5"/>
  <c r="D351" i="5"/>
  <c r="E79" i="5"/>
  <c r="F299" i="5"/>
  <c r="D251" i="5"/>
  <c r="J348" i="5"/>
  <c r="C61" i="5"/>
  <c r="J293" i="5"/>
  <c r="E182" i="5"/>
  <c r="G114" i="5"/>
  <c r="H226" i="5"/>
  <c r="J216" i="5"/>
  <c r="E267" i="5"/>
  <c r="C48" i="5"/>
  <c r="G291" i="5"/>
  <c r="C211" i="5"/>
  <c r="K211" i="5" s="1"/>
  <c r="E208" i="5"/>
  <c r="G363" i="5"/>
  <c r="H116" i="5"/>
  <c r="J130" i="5"/>
  <c r="H76" i="5"/>
  <c r="D98" i="5"/>
  <c r="G113" i="5"/>
  <c r="E403" i="5"/>
  <c r="D314" i="5"/>
  <c r="G322" i="5"/>
  <c r="H322" i="5"/>
  <c r="G351" i="5"/>
  <c r="D405" i="5"/>
  <c r="H88" i="5"/>
  <c r="D50" i="5"/>
  <c r="H235" i="5"/>
  <c r="C368" i="5"/>
  <c r="K368" i="5" s="1"/>
  <c r="F280" i="5"/>
  <c r="J357" i="5"/>
  <c r="G52" i="5"/>
  <c r="C316" i="5"/>
  <c r="K316" i="5" s="1"/>
  <c r="G196" i="5"/>
  <c r="G304" i="5"/>
  <c r="G234" i="5"/>
  <c r="H166" i="5"/>
  <c r="J359" i="5"/>
  <c r="E359" i="5"/>
  <c r="G257" i="5"/>
  <c r="E35" i="5"/>
  <c r="D388" i="5"/>
  <c r="C60" i="5"/>
  <c r="J16" i="5"/>
  <c r="D291" i="5"/>
  <c r="D14" i="5"/>
  <c r="G145" i="5"/>
  <c r="H22" i="5"/>
  <c r="D328" i="5"/>
  <c r="J250" i="5"/>
  <c r="G88" i="5"/>
  <c r="G297" i="5"/>
  <c r="J207" i="5"/>
  <c r="F90" i="5"/>
  <c r="H313" i="5"/>
  <c r="D210" i="5"/>
  <c r="G173" i="5"/>
  <c r="G330" i="5"/>
  <c r="H74" i="5"/>
  <c r="F79" i="5"/>
  <c r="H82" i="5"/>
  <c r="C248" i="5"/>
  <c r="K248" i="5" s="1"/>
  <c r="F378" i="5"/>
  <c r="F223" i="5"/>
  <c r="D165" i="5"/>
  <c r="J146" i="5"/>
  <c r="G385" i="5"/>
  <c r="J226" i="5"/>
  <c r="D121" i="5"/>
  <c r="H148" i="5"/>
  <c r="F404" i="5"/>
  <c r="D313" i="5"/>
  <c r="G200" i="5"/>
  <c r="H236" i="5"/>
  <c r="D209" i="5"/>
  <c r="H210" i="5"/>
  <c r="F275" i="5"/>
  <c r="D67" i="5"/>
  <c r="J352" i="5"/>
  <c r="J404" i="5"/>
  <c r="J386" i="5"/>
  <c r="G309" i="5"/>
  <c r="C179" i="5"/>
  <c r="K179" i="5" s="1"/>
  <c r="F24" i="5"/>
  <c r="C216" i="5"/>
  <c r="K216" i="5" s="1"/>
  <c r="F25" i="5"/>
  <c r="E259" i="5"/>
  <c r="D178" i="5"/>
  <c r="C269" i="5"/>
  <c r="K269" i="5" s="1"/>
  <c r="J387" i="5"/>
  <c r="H113" i="5"/>
  <c r="G260" i="5"/>
  <c r="H107" i="5"/>
  <c r="G389" i="5"/>
  <c r="J139" i="5"/>
  <c r="H171" i="5"/>
  <c r="H109" i="5"/>
  <c r="E65" i="5"/>
  <c r="C160" i="5"/>
  <c r="K160" i="5" s="1"/>
  <c r="D236" i="5"/>
  <c r="F208" i="5"/>
  <c r="F399" i="5"/>
  <c r="E266" i="5"/>
  <c r="F115" i="5"/>
  <c r="C305" i="5"/>
  <c r="K305" i="5" s="1"/>
  <c r="J299" i="5"/>
  <c r="E323" i="5"/>
  <c r="J367" i="5"/>
  <c r="E296" i="5"/>
  <c r="D367" i="5"/>
  <c r="C149" i="5"/>
  <c r="K149" i="5" s="1"/>
  <c r="D302" i="5"/>
  <c r="F379" i="5"/>
  <c r="H343" i="5"/>
  <c r="C370" i="5"/>
  <c r="K370" i="5" s="1"/>
  <c r="D148" i="5"/>
  <c r="E78" i="5"/>
  <c r="E287" i="5"/>
  <c r="C342" i="5"/>
  <c r="K342" i="5" s="1"/>
  <c r="F408" i="5"/>
  <c r="E329" i="5"/>
  <c r="H330" i="5"/>
  <c r="J182" i="5"/>
  <c r="E82" i="5"/>
  <c r="F347" i="5"/>
  <c r="C143" i="5"/>
  <c r="K143" i="5" s="1"/>
  <c r="D232" i="5"/>
  <c r="G245" i="5"/>
  <c r="F197" i="5"/>
  <c r="D391" i="5"/>
  <c r="J249" i="5"/>
  <c r="E325" i="5"/>
  <c r="G64" i="5"/>
  <c r="E197" i="5"/>
  <c r="E335" i="5"/>
  <c r="E138" i="5"/>
  <c r="C327" i="5"/>
  <c r="K327" i="5" s="1"/>
  <c r="J204" i="5"/>
  <c r="D194" i="5"/>
  <c r="D219" i="5"/>
  <c r="E214" i="5"/>
  <c r="C164" i="5"/>
  <c r="K164" i="5" s="1"/>
  <c r="E358" i="5"/>
  <c r="C275" i="5"/>
  <c r="K275" i="5" s="1"/>
  <c r="H299" i="5"/>
  <c r="G318" i="5"/>
  <c r="C255" i="5"/>
  <c r="K255" i="5" s="1"/>
  <c r="F184" i="5"/>
  <c r="E368" i="5"/>
  <c r="D294" i="5"/>
  <c r="G189" i="5"/>
  <c r="J57" i="5"/>
  <c r="H294" i="5"/>
  <c r="D408" i="5"/>
  <c r="F202" i="5"/>
  <c r="G394" i="5"/>
  <c r="J113" i="5"/>
  <c r="G108" i="5"/>
  <c r="C306" i="5"/>
  <c r="K306" i="5" s="1"/>
  <c r="D15" i="5"/>
  <c r="F123" i="5"/>
  <c r="G174" i="5"/>
  <c r="C117" i="5"/>
  <c r="K117" i="5" s="1"/>
  <c r="H247" i="5"/>
  <c r="F234" i="5"/>
  <c r="F401" i="5"/>
  <c r="G112" i="5"/>
  <c r="D41" i="5"/>
  <c r="J154" i="5"/>
  <c r="E180" i="5"/>
  <c r="J23" i="5"/>
  <c r="D378" i="5"/>
  <c r="D229" i="5"/>
  <c r="J292" i="5"/>
  <c r="G384" i="5"/>
  <c r="G401" i="5"/>
  <c r="C191" i="5"/>
  <c r="K191" i="5" s="1"/>
  <c r="H172" i="5"/>
  <c r="C341" i="5"/>
  <c r="K341" i="5" s="1"/>
  <c r="H267" i="5"/>
  <c r="F38" i="5"/>
  <c r="G221" i="5"/>
  <c r="E233" i="5"/>
  <c r="D303" i="5"/>
  <c r="G233" i="5"/>
  <c r="G371" i="5"/>
  <c r="D310" i="5"/>
  <c r="G343" i="5"/>
  <c r="E273" i="5"/>
  <c r="C189" i="5"/>
  <c r="K189" i="5" s="1"/>
  <c r="H120" i="5"/>
  <c r="F83" i="5"/>
  <c r="F120" i="5"/>
  <c r="D184" i="5"/>
  <c r="E213" i="5"/>
  <c r="F268" i="5"/>
  <c r="D52" i="5"/>
  <c r="C86" i="5"/>
  <c r="K86" i="5" s="1"/>
  <c r="D380" i="5"/>
  <c r="J304" i="5"/>
  <c r="G361" i="5"/>
  <c r="D211" i="5"/>
  <c r="H317" i="5"/>
  <c r="C172" i="5"/>
  <c r="K172" i="5" s="1"/>
  <c r="H64" i="5"/>
  <c r="E66" i="5"/>
  <c r="E283" i="5"/>
  <c r="G26" i="5"/>
  <c r="D109" i="5"/>
  <c r="F138" i="5"/>
  <c r="J332" i="5"/>
  <c r="C206" i="5"/>
  <c r="K206" i="5" s="1"/>
  <c r="F281" i="5"/>
  <c r="H90" i="5"/>
  <c r="D135" i="5"/>
  <c r="E124" i="5"/>
  <c r="F104" i="5"/>
  <c r="F74" i="5"/>
  <c r="D30" i="5"/>
  <c r="H96" i="5"/>
  <c r="C283" i="5"/>
  <c r="K283" i="5" s="1"/>
  <c r="J372" i="5"/>
  <c r="J236" i="5"/>
  <c r="G191" i="5"/>
  <c r="J377" i="5"/>
  <c r="H324" i="5"/>
  <c r="E322" i="5"/>
  <c r="H314" i="5"/>
  <c r="J269" i="5"/>
  <c r="F264" i="5"/>
  <c r="F247" i="5"/>
  <c r="E119" i="5"/>
  <c r="G386" i="5"/>
  <c r="J362" i="5"/>
  <c r="F218" i="5"/>
  <c r="C39" i="5"/>
  <c r="D188" i="5"/>
  <c r="C98" i="5"/>
  <c r="K98" i="5" s="1"/>
  <c r="C218" i="5"/>
  <c r="K218" i="5" s="1"/>
  <c r="C202" i="5"/>
  <c r="K202" i="5" s="1"/>
  <c r="J364" i="5"/>
  <c r="C63" i="5"/>
  <c r="F310" i="5"/>
  <c r="F118" i="5"/>
  <c r="D389" i="5"/>
  <c r="F283" i="5"/>
  <c r="J36" i="5"/>
  <c r="E136" i="5"/>
  <c r="G263" i="5"/>
  <c r="H364" i="5"/>
  <c r="E161" i="5"/>
  <c r="C203" i="5"/>
  <c r="K203" i="5" s="1"/>
  <c r="J337" i="5"/>
  <c r="H350" i="5"/>
  <c r="E332" i="5"/>
  <c r="F54" i="5"/>
  <c r="D11" i="5"/>
  <c r="G388" i="5"/>
  <c r="C62" i="5"/>
  <c r="E381" i="5"/>
  <c r="F301" i="5"/>
  <c r="E68" i="5"/>
  <c r="D89" i="5"/>
  <c r="C120" i="5"/>
  <c r="K120" i="5" s="1"/>
  <c r="C386" i="5"/>
  <c r="K386" i="5" s="1"/>
  <c r="F158" i="5"/>
  <c r="D185" i="5"/>
  <c r="G396" i="5"/>
  <c r="H78" i="5"/>
  <c r="F376" i="5"/>
  <c r="E80" i="5"/>
  <c r="F66" i="5"/>
  <c r="G232" i="5"/>
  <c r="J142" i="5"/>
  <c r="H372" i="5"/>
  <c r="E301" i="5"/>
  <c r="J30" i="5"/>
  <c r="H91" i="5"/>
  <c r="D147" i="5"/>
  <c r="J346" i="5"/>
  <c r="F110" i="5"/>
  <c r="C118" i="5"/>
  <c r="K118" i="5" s="1"/>
  <c r="J106" i="5"/>
  <c r="C222" i="5"/>
  <c r="K222" i="5" s="1"/>
  <c r="J180" i="5"/>
  <c r="C271" i="5"/>
  <c r="K271" i="5" s="1"/>
  <c r="H238" i="5"/>
  <c r="G392" i="5"/>
  <c r="D371" i="5"/>
  <c r="E33" i="5"/>
  <c r="H351" i="5"/>
  <c r="J241" i="5"/>
  <c r="J313" i="5"/>
  <c r="J350" i="5"/>
  <c r="E306" i="5"/>
  <c r="J234" i="5"/>
  <c r="G161" i="5"/>
  <c r="H233" i="5"/>
  <c r="F308" i="5"/>
  <c r="J200" i="5"/>
  <c r="C40" i="5"/>
  <c r="G80" i="5"/>
  <c r="E51" i="5"/>
  <c r="G62" i="5"/>
  <c r="C52" i="5"/>
  <c r="D74" i="5"/>
  <c r="D106" i="5"/>
  <c r="F94" i="5"/>
  <c r="C267" i="5"/>
  <c r="K267" i="5" s="1"/>
  <c r="C41" i="5"/>
  <c r="H337" i="5"/>
  <c r="J391" i="5"/>
  <c r="F70" i="5"/>
  <c r="D398" i="5"/>
  <c r="H164" i="5"/>
  <c r="C152" i="5"/>
  <c r="K152" i="5" s="1"/>
  <c r="D173" i="5"/>
  <c r="C227" i="5"/>
  <c r="K227" i="5" s="1"/>
  <c r="F226" i="5"/>
  <c r="H409" i="5"/>
  <c r="J407" i="5"/>
  <c r="G311" i="5"/>
  <c r="D280" i="5"/>
  <c r="E96" i="5"/>
  <c r="F135" i="5"/>
  <c r="F329" i="5"/>
  <c r="G313" i="5"/>
  <c r="G137" i="5"/>
  <c r="G220" i="5"/>
  <c r="J370" i="5"/>
  <c r="H45" i="5"/>
  <c r="H98" i="5"/>
  <c r="F298" i="5"/>
  <c r="F306" i="5"/>
  <c r="G139" i="5"/>
  <c r="H47" i="5"/>
  <c r="E383" i="5"/>
  <c r="G131" i="5"/>
  <c r="D372" i="5"/>
  <c r="H221" i="5"/>
  <c r="D375" i="5"/>
  <c r="E342" i="5"/>
  <c r="E361" i="5"/>
  <c r="C101" i="5"/>
  <c r="K101" i="5" s="1"/>
  <c r="E86" i="5"/>
  <c r="F121" i="5"/>
  <c r="E295" i="5"/>
  <c r="G39" i="5"/>
  <c r="D392" i="5"/>
  <c r="H97" i="5"/>
  <c r="J67" i="5"/>
  <c r="E367" i="5"/>
  <c r="J14" i="5"/>
  <c r="H301" i="5"/>
  <c r="G355" i="5"/>
  <c r="H70" i="5"/>
  <c r="J321" i="5"/>
  <c r="C270" i="5"/>
  <c r="K270" i="5" s="1"/>
  <c r="C91" i="5"/>
  <c r="K91" i="5" s="1"/>
  <c r="E112" i="5"/>
  <c r="C187" i="5"/>
  <c r="K187" i="5" s="1"/>
  <c r="F342" i="5"/>
  <c r="D104" i="5"/>
  <c r="H55" i="5"/>
  <c r="C252" i="5"/>
  <c r="K252" i="5" s="1"/>
  <c r="F18" i="5"/>
  <c r="C264" i="5"/>
  <c r="K264" i="5" s="1"/>
  <c r="J318" i="5"/>
  <c r="D176" i="5"/>
  <c r="D128" i="5"/>
  <c r="D82" i="5"/>
  <c r="C228" i="5"/>
  <c r="K228" i="5" s="1"/>
  <c r="E252" i="5"/>
  <c r="F92" i="5"/>
  <c r="J58" i="5"/>
  <c r="D295" i="5"/>
  <c r="J117" i="5"/>
  <c r="G133" i="5"/>
  <c r="H307" i="5"/>
  <c r="D260" i="5"/>
  <c r="D168" i="5"/>
  <c r="D230" i="5"/>
  <c r="G380" i="5"/>
  <c r="G226" i="5"/>
  <c r="J315" i="5"/>
  <c r="E279" i="5"/>
  <c r="J81" i="5"/>
  <c r="H406" i="5"/>
  <c r="E398" i="5"/>
  <c r="C357" i="5"/>
  <c r="K357" i="5" s="1"/>
  <c r="J76" i="5"/>
  <c r="C336" i="5"/>
  <c r="K336" i="5" s="1"/>
  <c r="E228" i="5"/>
  <c r="E389" i="5"/>
  <c r="G87" i="5"/>
  <c r="C35" i="5"/>
  <c r="H401" i="5"/>
  <c r="C242" i="5"/>
  <c r="K242" i="5" s="1"/>
  <c r="C329" i="5"/>
  <c r="K329" i="5" s="1"/>
  <c r="D175" i="5"/>
  <c r="G390" i="5"/>
  <c r="E365" i="5"/>
  <c r="C356" i="5"/>
  <c r="K356" i="5" s="1"/>
  <c r="H318" i="5"/>
  <c r="H395" i="5"/>
  <c r="C115" i="5"/>
  <c r="K115" i="5" s="1"/>
  <c r="H268" i="5"/>
  <c r="G402" i="5"/>
  <c r="D399" i="5"/>
  <c r="F252" i="5"/>
  <c r="C251" i="5"/>
  <c r="K251" i="5" s="1"/>
  <c r="C298" i="5"/>
  <c r="K298" i="5" s="1"/>
  <c r="E384" i="5"/>
  <c r="H198" i="5"/>
  <c r="G358" i="5"/>
  <c r="E18" i="5"/>
  <c r="F402" i="5"/>
  <c r="G15" i="5"/>
  <c r="F359" i="5"/>
  <c r="E116" i="5"/>
  <c r="D110" i="5"/>
  <c r="J209" i="5"/>
  <c r="D299" i="5"/>
  <c r="D401" i="5"/>
  <c r="D105" i="5"/>
  <c r="H362" i="5"/>
  <c r="G57" i="5"/>
  <c r="G274" i="5"/>
  <c r="D347" i="5"/>
  <c r="D234" i="5"/>
  <c r="G42" i="5"/>
  <c r="J101" i="5"/>
  <c r="C209" i="5"/>
  <c r="K209" i="5" s="1"/>
  <c r="J374" i="5"/>
  <c r="F323" i="5"/>
  <c r="C215" i="5"/>
  <c r="K215" i="5" s="1"/>
  <c r="F61" i="5"/>
  <c r="C299" i="5"/>
  <c r="K299" i="5" s="1"/>
  <c r="J24" i="5"/>
  <c r="J28" i="5"/>
  <c r="C372" i="5"/>
  <c r="K372" i="5" s="1"/>
  <c r="E255" i="5"/>
  <c r="E406" i="5"/>
  <c r="H374" i="5"/>
  <c r="E250" i="5"/>
  <c r="J120" i="5"/>
  <c r="G248" i="5"/>
  <c r="C307" i="5"/>
  <c r="K307" i="5" s="1"/>
  <c r="C75" i="5"/>
  <c r="K75" i="5" s="1"/>
  <c r="C354" i="5"/>
  <c r="K354" i="5" s="1"/>
  <c r="G165" i="5"/>
  <c r="G205" i="5"/>
  <c r="C291" i="5"/>
  <c r="K291" i="5" s="1"/>
  <c r="H140" i="5"/>
  <c r="D76" i="5"/>
  <c r="H80" i="5"/>
  <c r="F316" i="5"/>
  <c r="C210" i="5"/>
  <c r="K210" i="5" s="1"/>
  <c r="C182" i="5"/>
  <c r="K182" i="5" s="1"/>
  <c r="E315" i="5"/>
  <c r="G299" i="5"/>
  <c r="G141" i="5"/>
  <c r="C125" i="5"/>
  <c r="K125" i="5" s="1"/>
  <c r="G375" i="5"/>
  <c r="D252" i="5"/>
  <c r="G188" i="5"/>
  <c r="C279" i="5"/>
  <c r="K279" i="5" s="1"/>
  <c r="H251" i="5"/>
  <c r="G154" i="5"/>
  <c r="H353" i="5"/>
  <c r="D66" i="5"/>
  <c r="C184" i="5"/>
  <c r="K184" i="5" s="1"/>
  <c r="F34" i="5"/>
  <c r="J336" i="5"/>
  <c r="C259" i="5"/>
  <c r="K259" i="5" s="1"/>
  <c r="J181" i="5"/>
  <c r="G76" i="5"/>
  <c r="J104" i="5"/>
  <c r="D348" i="5"/>
  <c r="C230" i="5"/>
  <c r="K230" i="5" s="1"/>
  <c r="J176" i="5"/>
  <c r="J397" i="5"/>
  <c r="E145" i="5"/>
  <c r="D366" i="5"/>
  <c r="E231" i="5"/>
  <c r="G242" i="5"/>
  <c r="F369" i="5"/>
  <c r="F244" i="5"/>
  <c r="F362" i="5"/>
  <c r="H393" i="5"/>
  <c r="H277" i="5"/>
  <c r="J187" i="5"/>
  <c r="H187" i="5"/>
  <c r="F267" i="5"/>
  <c r="C95" i="5"/>
  <c r="K95" i="5" s="1"/>
  <c r="C214" i="5"/>
  <c r="K214" i="5" s="1"/>
  <c r="C382" i="5"/>
  <c r="K382" i="5" s="1"/>
  <c r="H170" i="5"/>
  <c r="G54" i="5"/>
  <c r="G56" i="5"/>
  <c r="C315" i="5"/>
  <c r="K315" i="5" s="1"/>
  <c r="D342" i="5"/>
  <c r="H115" i="5"/>
  <c r="H271" i="5"/>
  <c r="G111" i="5"/>
  <c r="D127" i="5"/>
  <c r="G329" i="5"/>
  <c r="H59" i="5"/>
  <c r="C273" i="5"/>
  <c r="K273" i="5" s="1"/>
  <c r="D137" i="5"/>
  <c r="E363" i="5"/>
  <c r="E92" i="5"/>
  <c r="G366" i="5"/>
  <c r="C109" i="5"/>
  <c r="K109" i="5" s="1"/>
  <c r="F102" i="5"/>
  <c r="G261" i="5"/>
  <c r="C318" i="5"/>
  <c r="K318" i="5" s="1"/>
  <c r="H407" i="5"/>
  <c r="E268" i="5"/>
  <c r="J344" i="5"/>
  <c r="G69" i="5"/>
  <c r="F23" i="5"/>
  <c r="C133" i="5"/>
  <c r="K133" i="5" s="1"/>
  <c r="F58" i="5"/>
  <c r="H193" i="5"/>
  <c r="J366" i="5"/>
  <c r="D305" i="5"/>
  <c r="H341" i="5"/>
  <c r="J284" i="5"/>
  <c r="F15" i="5"/>
  <c r="G213" i="5"/>
  <c r="G266" i="5"/>
  <c r="G156" i="5"/>
  <c r="F303" i="5"/>
  <c r="H336" i="5"/>
  <c r="E76" i="5"/>
  <c r="D203" i="5"/>
  <c r="G360" i="5"/>
  <c r="E347" i="5"/>
  <c r="E375" i="5"/>
  <c r="C197" i="5"/>
  <c r="K197" i="5" s="1"/>
  <c r="G66" i="5"/>
  <c r="C31" i="5"/>
  <c r="D316" i="5"/>
  <c r="E256" i="5"/>
  <c r="E380" i="5"/>
  <c r="G116" i="5"/>
  <c r="E314" i="5"/>
  <c r="J380" i="5"/>
  <c r="D64" i="5"/>
  <c r="E75" i="5"/>
  <c r="H269" i="5"/>
  <c r="G408" i="5"/>
  <c r="G212" i="5"/>
  <c r="E28" i="5"/>
  <c r="E320" i="5"/>
  <c r="J136" i="5"/>
  <c r="H329" i="5"/>
  <c r="C180" i="5"/>
  <c r="K180" i="5" s="1"/>
  <c r="J273" i="5"/>
  <c r="C348" i="5"/>
  <c r="K348" i="5" s="1"/>
  <c r="F105" i="5"/>
  <c r="E85" i="5"/>
  <c r="G399" i="5"/>
  <c r="G38" i="5"/>
  <c r="G294" i="5"/>
  <c r="F124" i="5"/>
  <c r="F337" i="5"/>
  <c r="G323" i="5"/>
  <c r="F216" i="5"/>
  <c r="J173" i="5"/>
  <c r="F285" i="5"/>
  <c r="D249" i="5"/>
  <c r="D381" i="5"/>
  <c r="H224" i="5"/>
  <c r="H234" i="5"/>
  <c r="J383" i="5"/>
  <c r="D317" i="5"/>
  <c r="E123" i="5"/>
  <c r="F30" i="5"/>
  <c r="J39" i="5"/>
  <c r="J261" i="5"/>
  <c r="G29" i="5"/>
  <c r="G209" i="5"/>
  <c r="J376" i="5"/>
  <c r="E293" i="5"/>
  <c r="C383" i="5"/>
  <c r="K383" i="5" s="1"/>
  <c r="H135" i="5"/>
  <c r="E212" i="5"/>
  <c r="D130" i="5"/>
  <c r="E102" i="5"/>
  <c r="C213" i="5"/>
  <c r="K213" i="5" s="1"/>
  <c r="D102" i="5"/>
  <c r="D301" i="5"/>
  <c r="J246" i="5"/>
  <c r="J214" i="5"/>
  <c r="G101" i="5"/>
  <c r="H380" i="5"/>
  <c r="C169" i="5"/>
  <c r="K169" i="5" s="1"/>
  <c r="J179" i="5"/>
  <c r="H285" i="5"/>
  <c r="J378" i="5"/>
  <c r="C77" i="5"/>
  <c r="K77" i="5" s="1"/>
  <c r="C263" i="5"/>
  <c r="K263" i="5" s="1"/>
  <c r="F390" i="5"/>
  <c r="F272" i="5"/>
  <c r="C167" i="5"/>
  <c r="K167" i="5" s="1"/>
  <c r="E299" i="5"/>
  <c r="H384" i="5"/>
  <c r="C311" i="5"/>
  <c r="K311" i="5" s="1"/>
  <c r="G96" i="5"/>
  <c r="E349" i="5"/>
  <c r="E291" i="5"/>
  <c r="F279" i="5"/>
  <c r="H17" i="5"/>
  <c r="D18" i="5"/>
  <c r="J349" i="5"/>
  <c r="D270" i="5"/>
  <c r="C51" i="5"/>
  <c r="C340" i="5"/>
  <c r="K340" i="5" s="1"/>
  <c r="C173" i="5"/>
  <c r="K173" i="5" s="1"/>
  <c r="E215" i="5"/>
  <c r="G379" i="5"/>
  <c r="D150" i="5"/>
  <c r="E226" i="5"/>
  <c r="H344" i="5"/>
  <c r="J279" i="5"/>
  <c r="H123" i="5"/>
  <c r="G342" i="5"/>
  <c r="J147" i="5"/>
  <c r="H316" i="5"/>
  <c r="J262" i="5"/>
  <c r="G327" i="5"/>
  <c r="J253" i="5"/>
  <c r="J320" i="5"/>
  <c r="C223" i="5"/>
  <c r="K223" i="5" s="1"/>
  <c r="F196" i="5"/>
  <c r="E229" i="5"/>
  <c r="H44" i="5"/>
  <c r="J155" i="5"/>
  <c r="J298" i="5"/>
  <c r="G310" i="5"/>
  <c r="C153" i="5"/>
  <c r="K153" i="5" s="1"/>
  <c r="F194" i="5"/>
  <c r="D363" i="5"/>
  <c r="G273" i="5"/>
  <c r="G335" i="5"/>
  <c r="D56" i="5"/>
  <c r="C137" i="5"/>
  <c r="K137" i="5" s="1"/>
  <c r="D293" i="5"/>
  <c r="E318" i="5"/>
  <c r="D279" i="5"/>
  <c r="G265" i="5"/>
  <c r="H298" i="5"/>
  <c r="D290" i="5"/>
  <c r="E49" i="5"/>
  <c r="D404" i="5"/>
  <c r="C107" i="5"/>
  <c r="K107" i="5" s="1"/>
  <c r="D180" i="5"/>
  <c r="G320" i="5"/>
  <c r="E376" i="5"/>
  <c r="H29" i="5"/>
  <c r="F167" i="5"/>
  <c r="J379" i="5"/>
  <c r="E372" i="5"/>
  <c r="G405" i="5"/>
  <c r="J230" i="5"/>
  <c r="E56" i="5"/>
  <c r="F341" i="5"/>
  <c r="F27" i="5"/>
  <c r="J312" i="5"/>
  <c r="H399" i="5"/>
  <c r="C304" i="5"/>
  <c r="K304" i="5" s="1"/>
  <c r="D364" i="5"/>
  <c r="F305" i="5"/>
  <c r="J83" i="5"/>
  <c r="E308" i="5"/>
  <c r="D244" i="5"/>
  <c r="G90" i="5"/>
  <c r="D84" i="5"/>
  <c r="D43" i="5"/>
  <c r="J311" i="5"/>
  <c r="D45" i="5"/>
  <c r="J52" i="5"/>
  <c r="J302" i="5"/>
  <c r="F187" i="5"/>
  <c r="F325" i="5"/>
  <c r="D195" i="5"/>
  <c r="D101" i="5"/>
  <c r="F407" i="5"/>
  <c r="G253" i="5"/>
  <c r="G398" i="5"/>
  <c r="G400" i="5"/>
  <c r="H315" i="5"/>
  <c r="H222" i="5"/>
  <c r="C136" i="5"/>
  <c r="K136" i="5" s="1"/>
  <c r="E369" i="5"/>
  <c r="C201" i="5"/>
  <c r="K201" i="5" s="1"/>
  <c r="J400" i="5"/>
  <c r="J217" i="5"/>
  <c r="E371" i="5"/>
  <c r="F159" i="5"/>
  <c r="J300" i="5"/>
  <c r="C333" i="5"/>
  <c r="K333" i="5" s="1"/>
  <c r="H356" i="5"/>
  <c r="J406" i="5"/>
  <c r="G20" i="5"/>
  <c r="E74" i="5"/>
  <c r="F16" i="5"/>
  <c r="C154" i="5"/>
  <c r="K154" i="5" s="1"/>
  <c r="G17" i="5"/>
  <c r="J390" i="5"/>
  <c r="G295" i="5"/>
  <c r="F350" i="5"/>
  <c r="C377" i="5"/>
  <c r="K377" i="5" s="1"/>
  <c r="J351" i="5"/>
  <c r="H338" i="5"/>
  <c r="D266" i="5"/>
  <c r="E397" i="5"/>
  <c r="D289" i="5"/>
  <c r="C168" i="5"/>
  <c r="K168" i="5" s="1"/>
  <c r="D325" i="5"/>
  <c r="C296" i="5"/>
  <c r="K296" i="5" s="1"/>
  <c r="C295" i="5"/>
  <c r="K295" i="5" s="1"/>
  <c r="C394" i="5"/>
  <c r="K394" i="5" s="1"/>
  <c r="G10" i="5"/>
  <c r="C391" i="5"/>
  <c r="K391" i="5" s="1"/>
  <c r="C399" i="5"/>
  <c r="K399" i="5" s="1"/>
  <c r="C397" i="5"/>
  <c r="K397" i="5" s="1"/>
  <c r="G12" i="5"/>
  <c r="C400" i="5"/>
  <c r="K400" i="5" s="1"/>
  <c r="C393" i="5"/>
  <c r="K393" i="5" s="1"/>
  <c r="C398" i="5"/>
  <c r="K398" i="5" s="1"/>
  <c r="D12" i="5"/>
  <c r="C392" i="5"/>
  <c r="K392" i="5" s="1"/>
  <c r="F10" i="5"/>
  <c r="C402" i="5"/>
  <c r="K402" i="5" s="1"/>
  <c r="F12" i="5"/>
  <c r="C389" i="5"/>
  <c r="K389" i="5" s="1"/>
  <c r="H10" i="5"/>
  <c r="H11" i="5"/>
  <c r="E10" i="5"/>
  <c r="C408" i="5"/>
  <c r="K408" i="5" s="1"/>
  <c r="C404" i="5"/>
  <c r="K404" i="5" s="1"/>
  <c r="E11" i="5"/>
  <c r="C409" i="5"/>
  <c r="K409" i="5" s="1"/>
  <c r="E12" i="5"/>
  <c r="J11" i="5"/>
  <c r="C395" i="5"/>
  <c r="K395" i="5" s="1"/>
  <c r="J10" i="5"/>
  <c r="C403" i="5"/>
  <c r="K403" i="5" s="1"/>
  <c r="C390" i="5"/>
  <c r="K390" i="5" s="1"/>
  <c r="C396" i="5"/>
  <c r="K396" i="5" s="1"/>
  <c r="C407" i="5"/>
  <c r="K407" i="5" s="1"/>
  <c r="C401" i="5"/>
  <c r="K401" i="5" s="1"/>
  <c r="F11" i="5"/>
  <c r="J12" i="5"/>
  <c r="H12" i="5"/>
  <c r="G11" i="5"/>
  <c r="C405" i="5"/>
  <c r="K405" i="5" s="1"/>
  <c r="C406" i="5"/>
  <c r="K406" i="5" s="1"/>
  <c r="K43" i="5" l="1"/>
  <c r="K21" i="5"/>
  <c r="K64" i="5"/>
  <c r="K56" i="5"/>
  <c r="K18" i="5"/>
  <c r="K45" i="5"/>
  <c r="K41" i="5"/>
  <c r="K51" i="5"/>
  <c r="K60" i="5"/>
  <c r="K65" i="5"/>
  <c r="K59" i="5"/>
  <c r="K50" i="5"/>
  <c r="K11" i="5"/>
  <c r="K46" i="5"/>
  <c r="K38" i="5"/>
  <c r="K17" i="5"/>
  <c r="K24" i="5"/>
  <c r="K40" i="5"/>
  <c r="K35" i="5"/>
  <c r="K26" i="5"/>
  <c r="K15" i="5"/>
  <c r="K36" i="5"/>
  <c r="K20" i="5"/>
  <c r="K44" i="5"/>
  <c r="K19" i="5"/>
  <c r="K66" i="5"/>
  <c r="K33" i="5"/>
  <c r="K28" i="5"/>
  <c r="K34" i="5"/>
  <c r="K57" i="5"/>
  <c r="K23" i="5"/>
  <c r="K67" i="5"/>
  <c r="K14" i="5"/>
  <c r="K58" i="5"/>
  <c r="K29" i="5"/>
  <c r="K13" i="5"/>
  <c r="K25" i="5"/>
  <c r="K27" i="5"/>
  <c r="K52" i="5"/>
  <c r="K37" i="5"/>
  <c r="K31" i="5"/>
  <c r="K42" i="5"/>
  <c r="K49" i="5"/>
  <c r="K55" i="5"/>
  <c r="K12" i="5"/>
  <c r="K62" i="5"/>
  <c r="K53" i="5"/>
  <c r="K47" i="5"/>
  <c r="K22" i="5"/>
  <c r="K16" i="5"/>
  <c r="K30" i="5"/>
  <c r="K61" i="5"/>
  <c r="K39" i="5"/>
  <c r="K10" i="5"/>
  <c r="K32" i="5"/>
  <c r="K54" i="5"/>
  <c r="K48" i="5"/>
  <c r="K63" i="5"/>
</calcChain>
</file>

<file path=xl/comments1.xml><?xml version="1.0" encoding="utf-8"?>
<comments xmlns="http://schemas.openxmlformats.org/spreadsheetml/2006/main">
  <authors>
    <author>Author</author>
  </authors>
  <commentList>
    <comment ref="K9" authorId="0" shapeId="0">
      <text>
        <r>
          <rPr>
            <sz val="9"/>
            <color indexed="81"/>
            <rFont val="Tahoma"/>
            <charset val="1"/>
          </rPr>
          <t>This column determines if these co-benefits meet the Healthy Soils Prioirity Population Evaluation Step 3A, "Project reduces net on-site criteria air pollutants without increasing any
pollutants for which the priority population is already in the 75th percentile or
higher in CalEnviroScreen."  STEPS 1 AND 2B MUST ALSO BE MET FOR A BENEFIT TO A PRIORITY POPULATION TO BE A PRIORITY POPULATION BENEFIT.</t>
        </r>
      </text>
    </comment>
  </commentList>
</comments>
</file>

<file path=xl/comments2.xml><?xml version="1.0" encoding="utf-8"?>
<comments xmlns="http://schemas.openxmlformats.org/spreadsheetml/2006/main">
  <authors>
    <author>Author</author>
  </authors>
  <commentList>
    <comment ref="D28" authorId="0" shapeId="0">
      <text>
        <r>
          <rPr>
            <sz val="9"/>
            <color indexed="81"/>
            <rFont val="Tahoma"/>
            <family val="2"/>
          </rPr>
          <t>Emission Reduction Factor for Project Lifetime, lb/acre</t>
        </r>
      </text>
    </comment>
  </commentList>
</comments>
</file>

<file path=xl/sharedStrings.xml><?xml version="1.0" encoding="utf-8"?>
<sst xmlns="http://schemas.openxmlformats.org/spreadsheetml/2006/main" count="2656" uniqueCount="172">
  <si>
    <t>California Air Resources Board</t>
  </si>
  <si>
    <t xml:space="preserve">California Climate Investments </t>
  </si>
  <si>
    <t>ABOUT:</t>
  </si>
  <si>
    <t>More information:</t>
  </si>
  <si>
    <t>GGRFProgram@arb.ca.gov</t>
  </si>
  <si>
    <t>www.arb.ca.gov/cci-resources</t>
  </si>
  <si>
    <t>www.arb.ca.gov/cci-cobenefits</t>
  </si>
  <si>
    <t>· Questions on this Benefits Calculator Tool should be sent to:</t>
  </si>
  <si>
    <t>Note to applicants:</t>
  </si>
  <si>
    <t>Green</t>
  </si>
  <si>
    <t>Blue</t>
  </si>
  <si>
    <t>Grey</t>
  </si>
  <si>
    <t>Yellow</t>
  </si>
  <si>
    <t>Required input</t>
  </si>
  <si>
    <t>Helpful hints</t>
  </si>
  <si>
    <t>Output field (not modifiable)</t>
  </si>
  <si>
    <t>Key for color-coded fields:</t>
  </si>
  <si>
    <t>Required_1?</t>
  </si>
  <si>
    <t>Required_2?</t>
  </si>
  <si>
    <t>Required_3?</t>
  </si>
  <si>
    <t>Acronym</t>
  </si>
  <si>
    <t>Term</t>
  </si>
  <si>
    <t>CARB</t>
  </si>
  <si>
    <t>Value</t>
  </si>
  <si>
    <t>Inputs/Outputs</t>
  </si>
  <si>
    <t>www.caclimateinvestments.ca.gov</t>
  </si>
  <si>
    <t xml:space="preserve">· For more information on California Climate Investments, see: </t>
  </si>
  <si>
    <t>Healthy Soils Program</t>
  </si>
  <si>
    <t>· Questions pertaining to the Healthy Soils Program should be sent to:</t>
  </si>
  <si>
    <t>cdfa.oefi@cdfa.ca.gov</t>
  </si>
  <si>
    <t>Applicant ID</t>
  </si>
  <si>
    <t>Practice Implementation</t>
  </si>
  <si>
    <t>Acres</t>
  </si>
  <si>
    <t>#</t>
  </si>
  <si>
    <t>Criteria Soil Emission Factors</t>
  </si>
  <si>
    <t>County</t>
  </si>
  <si>
    <t>ROG</t>
  </si>
  <si>
    <t>CO</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</si>
  <si>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</si>
  <si>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</si>
  <si>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</si>
  <si>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</si>
  <si>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</si>
  <si>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</si>
  <si>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</si>
  <si>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</si>
  <si>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</si>
  <si>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</si>
  <si>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</si>
  <si>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</si>
  <si>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</si>
  <si>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</si>
  <si>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</si>
  <si>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</si>
  <si>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</si>
  <si>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</si>
  <si>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</si>
  <si>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</si>
  <si>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</si>
  <si>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</si>
  <si>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</si>
  <si>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</si>
  <si>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</si>
  <si>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</si>
  <si>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</si>
  <si>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</si>
  <si>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</si>
  <si>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</si>
  <si>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</si>
  <si>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</si>
  <si>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</si>
  <si>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</si>
  <si>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</si>
  <si>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</si>
  <si>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</si>
  <si>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</si>
  <si>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</si>
  <si>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</si>
  <si>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</si>
  <si>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</si>
  <si>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</si>
  <si>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</si>
  <si>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</si>
  <si>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</si>
  <si>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</si>
  <si>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</si>
  <si>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</si>
  <si>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</si>
  <si>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</si>
  <si>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</si>
  <si>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</si>
  <si>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</si>
  <si>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</si>
  <si>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Venture</t>
  </si>
  <si>
    <t>Yolo</t>
  </si>
  <si>
    <t>Yuba</t>
  </si>
  <si>
    <t>References</t>
  </si>
  <si>
    <t>Criteria Pollutants</t>
  </si>
  <si>
    <t>California Air Resources Board. (2017). Quantification of Greenhouse Gas Emissions for Compost Application in California Croplands. Retrieved from:</t>
  </si>
  <si>
    <t>https://www.arb.ca.gov/cc/capandtrade/auctionproceeds/dndc_calculations.pdf</t>
  </si>
  <si>
    <t>Natural Resource Conservation Service. (2008). Soil Tillage Intensity Rating (STIR). Retrieved from:</t>
  </si>
  <si>
    <t>https://www.nrcs.usda.gov/Internet/FSE_DOCUMENTS/stelprdb1119754.pdf</t>
  </si>
  <si>
    <t>California Air Resources Board. (2003). Computing Agricultural PM10 Fugitive Dust Emissions Using Process Specific Emission Rates and GIS.  San Diego: U.S. EPA Annual Emission Inventory Conference. Retrieved from:</t>
  </si>
  <si>
    <t>California Air Resources Board. (2006). Updating the ARB PM2.5 Size Speciation Profiles for Fugitive Dust Sources. Retrieved from;</t>
  </si>
  <si>
    <t>https://www.arb.ca.gov/ei/areasrc/fullpdf/2006pm2.5profiles.pdf</t>
  </si>
  <si>
    <t>San Joaquin Valley Air Control District. (2007) 2007 Area Sources Emission Inventory Methodology, 670-Agricultural Burning. Retrieved from:</t>
  </si>
  <si>
    <t>https://www.valleyair.org/Air_Quality_Plans/EmissionsMethods/MethodForms/Current/AgBurningPFW2007.pdf</t>
  </si>
  <si>
    <t>&amp;</t>
  </si>
  <si>
    <t>Practice Implementations with Co-Benefits</t>
  </si>
  <si>
    <t>Required_2?3</t>
  </si>
  <si>
    <t>HIDE</t>
  </si>
  <si>
    <t>Hide</t>
  </si>
  <si>
    <t>Project Life, Years</t>
  </si>
  <si>
    <t>Step 1: Input detailed project information</t>
  </si>
  <si>
    <t>Local Project Lifetime Reduction (lbs)</t>
  </si>
  <si>
    <t>CDFA</t>
  </si>
  <si>
    <t>California Department of Food and Agriculture</t>
  </si>
  <si>
    <t>CAAQS</t>
  </si>
  <si>
    <t>California Ambient Air Quality Standards</t>
  </si>
  <si>
    <t>Ammonia</t>
  </si>
  <si>
    <t>Particulate Matter less than 2.5 microns, a CAAQS pollutant</t>
  </si>
  <si>
    <t>Sulfur Dioxide, a CAAQS pollutant</t>
  </si>
  <si>
    <t>Reactive Organic Gases</t>
  </si>
  <si>
    <t>Carbon Monoxide, a CAAQS pollutant</t>
  </si>
  <si>
    <t>Pounds of emission reduced during project lifetime</t>
  </si>
  <si>
    <t>A unique identification assigned by CDFA staff to each application</t>
  </si>
  <si>
    <t>The county where the project will be located</t>
  </si>
  <si>
    <t>The NRCS and CDFA practices that will be implemented on the project site</t>
  </si>
  <si>
    <t>The number of acres associated with each practice implementation on the project site</t>
  </si>
  <si>
    <t>Outputs</t>
  </si>
  <si>
    <t>Nitrogen Oxide, a CAAQS pollutant</t>
  </si>
  <si>
    <t>Healthy Soils Practice</t>
  </si>
  <si>
    <t>For the California Department of Food and Agriculture (CDFA) Healthy Soils Program, CARB staff developed this Healthy Soils Co-benefits Calculator Tool to estimate the net greenhouse gas (GHG) benefit and selected co-benefits of each proposed project type.  This Co-Benefits Calculator Tool and supporting resources are available at:</t>
  </si>
  <si>
    <t>Co-benefits for each submitted project will be calculated by CDFA staff.  Applicants are not required to use this Co-benefits Calculator Tool.  This Co-beneifts Calculator Tool has been made available for public review.</t>
  </si>
  <si>
    <t>This Co-benefits Calculator Tool estimates net GHG benefit and air pollutant emission co-benefits using methods described in the supporting Healthy Soils Quantification Methodology.  Other co-benefits estimated in this and other benefits calculator tools use methods described in CARB's Co-benefit Assessment Methodologies.  All CARB Co-benefit Assessment Methodologies are available at:</t>
  </si>
  <si>
    <t>This Co-benefits Calculator Tool is available for public review  It will be used by California Department of Food and Agriculture (CDFA) staff and is not part of the Healthy Soils Program solicitation.</t>
  </si>
  <si>
    <r>
      <t>NO</t>
    </r>
    <r>
      <rPr>
        <vertAlign val="subscript"/>
        <sz val="11"/>
        <color theme="1"/>
        <rFont val="Avenir LT Std 55 Roman"/>
        <family val="2"/>
      </rPr>
      <t>X</t>
    </r>
  </si>
  <si>
    <r>
      <t>NH</t>
    </r>
    <r>
      <rPr>
        <vertAlign val="subscript"/>
        <sz val="11"/>
        <color theme="1"/>
        <rFont val="Avenir LT Std 55 Roman"/>
        <family val="2"/>
      </rPr>
      <t>3</t>
    </r>
  </si>
  <si>
    <r>
      <t>PM</t>
    </r>
    <r>
      <rPr>
        <vertAlign val="subscript"/>
        <sz val="11"/>
        <color theme="1"/>
        <rFont val="Avenir LT Std 55 Roman"/>
        <family val="2"/>
      </rPr>
      <t>2.5</t>
    </r>
  </si>
  <si>
    <r>
      <t>SO</t>
    </r>
    <r>
      <rPr>
        <vertAlign val="subscript"/>
        <sz val="11"/>
        <color theme="1"/>
        <rFont val="Avenir LT Std 55 Roman"/>
        <family val="2"/>
      </rPr>
      <t>2</t>
    </r>
  </si>
  <si>
    <r>
      <t>NO</t>
    </r>
    <r>
      <rPr>
        <vertAlign val="subscript"/>
        <sz val="12"/>
        <color theme="1"/>
        <rFont val="Avenir LT Std 55 Roman"/>
        <family val="2"/>
      </rPr>
      <t>X</t>
    </r>
  </si>
  <si>
    <r>
      <t>NH</t>
    </r>
    <r>
      <rPr>
        <vertAlign val="subscript"/>
        <sz val="12"/>
        <color theme="1"/>
        <rFont val="Avenir LT Std 55 Roman"/>
        <family val="2"/>
      </rPr>
      <t>3</t>
    </r>
  </si>
  <si>
    <r>
      <t>PM</t>
    </r>
    <r>
      <rPr>
        <vertAlign val="subscript"/>
        <sz val="12"/>
        <color theme="1"/>
        <rFont val="Avenir LT Std 55 Roman"/>
        <family val="2"/>
      </rPr>
      <t>2.5</t>
    </r>
  </si>
  <si>
    <r>
      <t>SO</t>
    </r>
    <r>
      <rPr>
        <vertAlign val="subscript"/>
        <sz val="12"/>
        <color theme="1"/>
        <rFont val="Avenir LT Std 55 Roman"/>
        <family val="2"/>
      </rPr>
      <t>2</t>
    </r>
  </si>
  <si>
    <r>
      <t>O</t>
    </r>
    <r>
      <rPr>
        <vertAlign val="subscript"/>
        <sz val="12"/>
        <rFont val="Avenir LT Std 55 Roman"/>
        <family val="2"/>
      </rPr>
      <t>3</t>
    </r>
  </si>
  <si>
    <t>Cover Crop (CPS 340) Add Legume Seasonal Cover Crop to Irrigated Cropland</t>
  </si>
  <si>
    <t>Cover Crop (CPS 340) Add Non-Legume Seasonal Cover Crop to Irrigated Cropland</t>
  </si>
  <si>
    <t>Compost Application (CPS 808) (C/N ≤ 11) to Annual Crops</t>
  </si>
  <si>
    <t>Compost Application (CPS 808) (C/N &gt; 11) to Annual Crops</t>
  </si>
  <si>
    <t>Compost Application (CPS 808) (C/N &gt; 11) to Grazed Grassland</t>
  </si>
  <si>
    <t>Compost Application (CPS 808) (C/N &gt; 11) to Grazed, Irrigated Pasture</t>
  </si>
  <si>
    <t>Nutrient Management (CPS 590) Irrigated Croplands - Reduce Fertilizer Application Rate by 15%</t>
  </si>
  <si>
    <t>Residue and Tillage Management - No Till (CPS 329) Intensitve Till to No Till or Strip till on Irrigated Cropland</t>
  </si>
  <si>
    <t>Residue and Tillage Management - No Till (CPS 329) Intensitve Till to No Till or Strip till on Non-Irrigated Cropland</t>
  </si>
  <si>
    <t>Whole Orchard Recycling (CPS 808) Followed by Orchard Replant within 3 Years</t>
  </si>
  <si>
    <t>Compost Application (CPS 808) (C/N ≤ 11) to Perennials, Orchards, and Vineyards</t>
  </si>
  <si>
    <t>Compost Application (CPS 808) (C/N &gt; 11) to Perennials, Orchards, and Vineyards</t>
  </si>
  <si>
    <t>Alley Cropping (CPS 311) Replace 20% of Annual Cropland with Woody Plants</t>
  </si>
  <si>
    <t>Hedgerow Planting (CPS 422) Replace a Strip of Cropland with 1 Row of Woody Plants</t>
  </si>
  <si>
    <t>Riparian Forest Buffer (CPS 390) Replace a Strip of Cropland with Woody Plants</t>
  </si>
  <si>
    <t>Tree/Shrub Establishment (CPS 390) Conversion of Annual Cropland to a Farm Woodlot</t>
  </si>
  <si>
    <t>Windbreak/Shelterbelt Establishment (CPS 380) Replace a Strip of Cropland with 1 Row of Woody Plants</t>
  </si>
  <si>
    <t>Multi-story Cropping (CPS 379) Replace 20% of Annual Cropland with Woody Plants</t>
  </si>
  <si>
    <r>
      <t>Emission Reduction Factors for NO</t>
    </r>
    <r>
      <rPr>
        <b/>
        <vertAlign val="subscript"/>
        <sz val="12"/>
        <color theme="1"/>
        <rFont val="Avenir LT Std 55 Roman"/>
        <family val="2"/>
      </rPr>
      <t>X</t>
    </r>
    <r>
      <rPr>
        <b/>
        <sz val="12"/>
        <color theme="1"/>
        <rFont val="Avenir LT Std 55 Roman"/>
        <family val="2"/>
      </rPr>
      <t>, PM</t>
    </r>
    <r>
      <rPr>
        <b/>
        <vertAlign val="subscript"/>
        <sz val="12"/>
        <color theme="1"/>
        <rFont val="Avenir LT Std 55 Roman"/>
        <family val="2"/>
      </rPr>
      <t>2.5</t>
    </r>
    <r>
      <rPr>
        <b/>
        <sz val="12"/>
        <color theme="1"/>
        <rFont val="Avenir LT Std 55 Roman"/>
        <family val="2"/>
      </rPr>
      <t xml:space="preserve"> and NH</t>
    </r>
    <r>
      <rPr>
        <b/>
        <vertAlign val="subscript"/>
        <sz val="12"/>
        <color theme="1"/>
        <rFont val="Avenir LT Std 55 Roman"/>
        <family val="2"/>
      </rPr>
      <t>3</t>
    </r>
    <r>
      <rPr>
        <b/>
        <sz val="12"/>
        <color theme="1"/>
        <rFont val="Avenir LT Std 55 Roman"/>
        <family val="2"/>
      </rPr>
      <t xml:space="preserve"> from Soil Management Practi</t>
    </r>
    <r>
      <rPr>
        <b/>
        <sz val="12"/>
        <rFont val="Avenir LT Std 55 Roman"/>
        <family val="2"/>
      </rPr>
      <t>ces (lb/acre/yr)</t>
    </r>
  </si>
  <si>
    <r>
      <t>O</t>
    </r>
    <r>
      <rPr>
        <vertAlign val="subscript"/>
        <sz val="12"/>
        <color theme="1"/>
        <rFont val="Avenir LT Std 55 Roman"/>
        <family val="2"/>
      </rPr>
      <t>3</t>
    </r>
  </si>
  <si>
    <t>DRAFT Co-benefits Calculator Tool</t>
  </si>
  <si>
    <t>Net Criteria Pollutant Reduction?</t>
  </si>
  <si>
    <t>Silvopasture (CPS 381) Tree/Shrub Planting on Grazed Grasslands</t>
  </si>
  <si>
    <t>Optional input</t>
  </si>
  <si>
    <t>Ventura</t>
  </si>
  <si>
    <t>Residue and Tillage Management - Reduced Till (CPS 345) Intensitve Till to Reduced Till on Irrigated Cropland</t>
  </si>
  <si>
    <t>Residue and Tillage Management - Reduced Till (CPS 345) Intensitve Till to Reduced Till on Non-Irrigated Cropland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</si>
</sst>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5" x14ac:knownFonts="1">
    <font>
      <sz val="11"/>
      <color theme="1"/>
      <name val="Calibri"/>
      <family val="2"/>
      <scheme val="minor"/>
    </font>
    <font>
      <b/>
      <sz val="14"/>
      <color theme="1"/>
      <name val="Avenir LT Std 55 Roman"/>
      <family val="2"/>
    </font>
    <font>
      <b/>
      <sz val="12"/>
      <color theme="1"/>
      <name val="Avenir LT Std 55 Roman"/>
      <family val="2"/>
    </font>
    <font>
      <sz val="12"/>
      <color theme="1"/>
      <name val="Avenir LT Std 55 Roman"/>
      <family val="2"/>
    </font>
    <font>
      <u/>
      <sz val="11"/>
      <color theme="10"/>
      <name val="Calibri"/>
      <family val="2"/>
      <scheme val="minor"/>
    </font>
    <font>
      <sz val="11"/>
      <color theme="1"/>
      <name val="Calibri"/>
      <family val="2"/>
      <scheme val="minor"/>
    </font>
    <font>
      <sz val="10"/>
      <name val="Arial"/>
      <family val="2"/>
    </font>
    <font>
      <sz val="12"/>
      <name val="Avenir LT Std 55 Roman"/>
      <family val="2"/>
    </font>
    <font>
      <b/>
      <sz val="14"/>
      <color rgb="FFC00000"/>
      <name val="Avenir LT Std 55 Roman"/>
      <family val="2"/>
    </font>
    <font>
      <b/>
      <sz val="14"/>
      <name val="Avenir LT Std 55 Roman"/>
      <family val="2"/>
    </font>
    <font>
      <u/>
      <sz val="12"/>
      <color theme="10"/>
      <name val="Arial"/>
      <family val="2"/>
    </font>
    <font>
      <sz val="11"/>
      <color theme="1"/>
      <name val="Avenir LT Std 55 Roman"/>
      <family val="2"/>
    </font>
    <font>
      <u/>
      <sz val="12"/>
      <color theme="10"/>
      <name val="Avenir LT Std 55 Roman"/>
      <family val="2"/>
    </font>
    <font>
      <b/>
      <sz val="12"/>
      <name val="Avenir LT Std 55 Roman"/>
      <family val="2"/>
    </font>
    <font>
      <b/>
      <u/>
      <sz val="12"/>
      <color rgb="FFC00000"/>
      <name val="Avenir LT Std 55 Roman"/>
      <family val="2"/>
    </font>
    <font>
      <u/>
      <sz val="12"/>
      <color rgb="FFFF0000"/>
      <name val="Avenir LT Std 55 Roman"/>
      <family val="2"/>
    </font>
    <font>
      <sz val="12"/>
      <color theme="0" tint="-4.9989318521683403E-2"/>
      <name val="Avenir LT Std 55 Roman"/>
      <family val="2"/>
    </font>
    <font>
      <vertAlign val="subscript"/>
      <sz val="11"/>
      <color theme="1"/>
      <name val="Avenir LT Std 55 Roman"/>
      <family val="2"/>
    </font>
    <font>
      <vertAlign val="subscript"/>
      <sz val="12"/>
      <color theme="1"/>
      <name val="Avenir LT Std 55 Roman"/>
      <family val="2"/>
    </font>
    <font>
      <vertAlign val="subscript"/>
      <sz val="12"/>
      <name val="Avenir LT Std 55 Roman"/>
      <family val="2"/>
    </font>
    <font>
      <u/>
      <sz val="11"/>
      <color theme="10"/>
      <name val="Calibri"/>
      <family val="2"/>
    </font>
    <font>
      <b/>
      <vertAlign val="subscript"/>
      <sz val="12"/>
      <color theme="1"/>
      <name val="Avenir LT Std 55 Roman"/>
      <family val="2"/>
    </font>
    <font>
      <u/>
      <sz val="10"/>
      <color theme="10"/>
      <name val="Arial"/>
      <family val="2"/>
    </font>
    <font>
      <sz val="9"/>
      <color indexed="81"/>
      <name val="Tahoma"/>
      <family val="2"/>
    </font>
    <font>
      <sz val="9"/>
      <color indexed="81"/>
      <name val="Tahoma"/>
      <charset val="1"/>
    </font>
  </fonts>
  <fills count="13">
    <fill>
      <patternFill patternType="none"/>
    </fill>
    <fill>
      <patternFill patternType="gray125"/>
    </fill>
    <fill>
      <patternFill patternType="solid">
        <fgColor rgb="FFFFFF6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2"/>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uble">
        <color indexed="64"/>
      </top>
      <bottom style="dashed">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auto="1"/>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ashed">
        <color indexed="64"/>
      </top>
      <bottom/>
      <diagonal/>
    </border>
    <border>
      <left/>
      <right style="thin">
        <color indexed="64"/>
      </right>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diagonal/>
    </border>
    <border>
      <left style="medium">
        <color indexed="64"/>
      </left>
      <right/>
      <top style="dashed">
        <color indexed="64"/>
      </top>
      <bottom style="dashed">
        <color indexed="64"/>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0" fontId="4" fillId="0" borderId="0" applyNumberFormat="0" applyFill="0" applyBorder="0" applyAlignment="0" applyProtection="0"/>
    <xf numFmtId="0" fontId="6" fillId="0" borderId="0"/>
    <xf numFmtId="0" fontId="5" fillId="0" borderId="0"/>
    <xf numFmtId="0" fontId="10" fillId="0" borderId="0" applyNumberFormat="0" applyFill="0" applyBorder="0" applyAlignment="0" applyProtection="0"/>
    <xf numFmtId="43" fontId="6" fillId="0" borderId="0" applyFont="0" applyFill="0" applyBorder="0" applyAlignment="0" applyProtection="0"/>
    <xf numFmtId="0" fontId="5" fillId="0" borderId="0"/>
    <xf numFmtId="0" fontId="12" fillId="0" borderId="0" applyNumberFormat="0" applyFill="0" applyBorder="0" applyAlignment="0" applyProtection="0"/>
    <xf numFmtId="0" fontId="5" fillId="0" borderId="0"/>
    <xf numFmtId="0" fontId="5" fillId="0" borderId="0"/>
    <xf numFmtId="0" fontId="5" fillId="0" borderId="0"/>
    <xf numFmtId="0" fontId="6" fillId="0" borderId="0"/>
    <xf numFmtId="0" fontId="20" fillId="0" borderId="0" applyNumberFormat="0" applyFill="0" applyBorder="0" applyAlignment="0" applyProtection="0">
      <alignment vertical="top"/>
      <protection locked="0"/>
    </xf>
    <xf numFmtId="0" fontId="4" fillId="0" borderId="0" applyNumberFormat="0" applyFill="0" applyBorder="0" applyAlignment="0" applyProtection="0"/>
    <xf numFmtId="0" fontId="5" fillId="0" borderId="0"/>
    <xf numFmtId="0" fontId="10" fillId="0" borderId="0" applyNumberForma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20" fillId="0" borderId="0" applyNumberFormat="0" applyFill="0" applyBorder="0" applyAlignment="0" applyProtection="0">
      <alignment vertical="top"/>
      <protection locked="0"/>
    </xf>
    <xf numFmtId="0" fontId="5" fillId="0" borderId="0"/>
    <xf numFmtId="0" fontId="5" fillId="0" borderId="0"/>
    <xf numFmtId="0" fontId="22" fillId="0" borderId="0" applyNumberFormat="0" applyFill="0" applyBorder="0" applyAlignment="0" applyProtection="0"/>
    <xf numFmtId="43" fontId="6" fillId="0" borderId="0" applyFont="0" applyFill="0" applyBorder="0" applyAlignment="0" applyProtection="0"/>
    <xf numFmtId="0" fontId="12" fillId="0" borderId="0" applyNumberFormat="0" applyFill="0" applyBorder="0" applyAlignment="0" applyProtection="0"/>
  </cellStyleXfs>
  <cellXfs count="220">
    <xf numFmtId="0" fontId="0" fillId="0" borderId="0" xfId="0"/>
    <xf numFmtId="0" fontId="3" fillId="0" borderId="0" xfId="0" applyFont="1" applyFill="1" applyBorder="1"/>
    <xf numFmtId="0" fontId="1" fillId="0" borderId="0" xfId="0" applyFont="1" applyAlignment="1">
      <alignment horizontal="centerContinuous"/>
    </xf>
    <xf numFmtId="0" fontId="1" fillId="0" borderId="0" xfId="0" applyFont="1" applyAlignment="1">
      <alignment horizontal="centerContinuous" vertical="center"/>
    </xf>
    <xf numFmtId="0" fontId="3" fillId="0" borderId="0" xfId="0" applyFont="1" applyFill="1" applyBorder="1" applyAlignment="1">
      <alignment horizontal="center"/>
    </xf>
    <xf numFmtId="0" fontId="9" fillId="0" borderId="0" xfId="0" applyFont="1" applyAlignment="1">
      <alignment horizontal="centerContinuous"/>
    </xf>
    <xf numFmtId="165" fontId="1" fillId="0" borderId="0" xfId="0" applyNumberFormat="1" applyFont="1" applyAlignment="1">
      <alignment horizontal="centerContinuous" vertical="center"/>
    </xf>
    <xf numFmtId="165" fontId="3" fillId="0" borderId="0" xfId="0" applyNumberFormat="1" applyFont="1" applyFill="1" applyBorder="1" applyAlignment="1">
      <alignment horizontal="centerContinuous" vertical="center"/>
    </xf>
    <xf numFmtId="165" fontId="3" fillId="0" borderId="0" xfId="0" applyNumberFormat="1" applyFont="1" applyFill="1" applyBorder="1" applyAlignment="1">
      <alignment horizontal="centerContinuous"/>
    </xf>
    <xf numFmtId="165" fontId="1" fillId="0" borderId="0" xfId="0" applyNumberFormat="1" applyFont="1" applyAlignment="1">
      <alignment horizontal="centerContinuous"/>
    </xf>
    <xf numFmtId="165" fontId="8" fillId="0" borderId="0" xfId="0" applyNumberFormat="1" applyFont="1" applyAlignment="1">
      <alignment horizontal="centerContinuous"/>
    </xf>
    <xf numFmtId="165" fontId="3" fillId="0" borderId="0" xfId="0" applyNumberFormat="1" applyFont="1" applyFill="1" applyBorder="1"/>
    <xf numFmtId="0" fontId="1" fillId="9" borderId="0" xfId="0" applyFont="1" applyFill="1" applyAlignment="1">
      <alignment horizontal="center" vertical="center"/>
    </xf>
    <xf numFmtId="0" fontId="11" fillId="9" borderId="0" xfId="0" applyFont="1" applyFill="1"/>
    <xf numFmtId="0" fontId="9" fillId="9" borderId="0" xfId="0" applyFont="1" applyFill="1" applyAlignment="1">
      <alignment horizontal="center" vertical="center"/>
    </xf>
    <xf numFmtId="0" fontId="3" fillId="9" borderId="0" xfId="0" applyFont="1" applyFill="1"/>
    <xf numFmtId="0" fontId="2" fillId="9" borderId="0" xfId="0" applyFont="1" applyFill="1" applyBorder="1"/>
    <xf numFmtId="0" fontId="7" fillId="9" borderId="1" xfId="0" applyFont="1" applyFill="1" applyBorder="1" applyAlignment="1">
      <alignment wrapText="1"/>
    </xf>
    <xf numFmtId="0" fontId="12" fillId="9" borderId="2" xfId="1" applyFont="1" applyFill="1" applyBorder="1"/>
    <xf numFmtId="0" fontId="3" fillId="9" borderId="2" xfId="0" applyFont="1" applyFill="1" applyBorder="1"/>
    <xf numFmtId="0" fontId="7" fillId="9" borderId="2" xfId="0" applyFont="1" applyFill="1" applyBorder="1" applyAlignment="1">
      <alignment wrapText="1"/>
    </xf>
    <xf numFmtId="0" fontId="3" fillId="9" borderId="2" xfId="0" applyFont="1" applyFill="1" applyBorder="1" applyAlignment="1">
      <alignment wrapText="1"/>
    </xf>
    <xf numFmtId="0" fontId="3" fillId="6" borderId="2" xfId="0" applyFont="1" applyFill="1" applyBorder="1" applyAlignment="1">
      <alignment wrapText="1"/>
    </xf>
    <xf numFmtId="0" fontId="2" fillId="9" borderId="2" xfId="0" applyFont="1" applyFill="1" applyBorder="1"/>
    <xf numFmtId="0" fontId="12" fillId="9" borderId="2" xfId="1" applyFont="1" applyFill="1" applyBorder="1" applyAlignment="1">
      <alignment horizontal="left" indent="4"/>
    </xf>
    <xf numFmtId="0" fontId="13" fillId="0" borderId="4" xfId="2" applyFont="1" applyFill="1" applyBorder="1" applyAlignment="1" applyProtection="1">
      <alignment horizontal="centerContinuous" vertical="center"/>
    </xf>
    <xf numFmtId="0" fontId="3" fillId="0" borderId="5" xfId="0" applyFont="1" applyBorder="1" applyAlignment="1" applyProtection="1">
      <alignment horizontal="centerContinuous"/>
    </xf>
    <xf numFmtId="0" fontId="3" fillId="0" borderId="6" xfId="0" applyFont="1" applyBorder="1" applyAlignment="1" applyProtection="1">
      <alignment horizontal="centerContinuous"/>
    </xf>
    <xf numFmtId="0" fontId="7" fillId="9" borderId="2" xfId="0" applyFont="1" applyFill="1" applyBorder="1"/>
    <xf numFmtId="0" fontId="7" fillId="4" borderId="7" xfId="2" applyFont="1" applyFill="1" applyBorder="1" applyAlignment="1" applyProtection="1">
      <alignment vertical="center"/>
    </xf>
    <xf numFmtId="0" fontId="3" fillId="0" borderId="0" xfId="0" applyFont="1" applyBorder="1" applyProtection="1"/>
    <xf numFmtId="0" fontId="3" fillId="0" borderId="8" xfId="0" applyFont="1" applyBorder="1" applyProtection="1"/>
    <xf numFmtId="0" fontId="7" fillId="5" borderId="7" xfId="2" applyFont="1" applyFill="1" applyBorder="1" applyAlignment="1" applyProtection="1">
      <alignment vertical="center"/>
    </xf>
    <xf numFmtId="0" fontId="7" fillId="3" borderId="7" xfId="2" applyFont="1" applyFill="1" applyBorder="1" applyAlignment="1" applyProtection="1">
      <alignment vertical="center"/>
    </xf>
    <xf numFmtId="0" fontId="12" fillId="9" borderId="3" xfId="1" applyFont="1" applyFill="1" applyBorder="1" applyAlignment="1">
      <alignment horizontal="left" indent="4"/>
    </xf>
    <xf numFmtId="0" fontId="7" fillId="6" borderId="9" xfId="2" applyFont="1" applyFill="1" applyBorder="1" applyAlignment="1" applyProtection="1">
      <alignment vertical="center"/>
    </xf>
    <xf numFmtId="0" fontId="3" fillId="0" borderId="10" xfId="0" applyFont="1" applyBorder="1" applyProtection="1"/>
    <xf numFmtId="0" fontId="3" fillId="0" borderId="11" xfId="0" applyFont="1" applyBorder="1" applyProtection="1"/>
    <xf numFmtId="0" fontId="7" fillId="0" borderId="0" xfId="2" applyFont="1" applyFill="1" applyBorder="1" applyAlignment="1" applyProtection="1">
      <alignment vertical="top"/>
    </xf>
    <xf numFmtId="0" fontId="3" fillId="0" borderId="0" xfId="0" applyFont="1"/>
    <xf numFmtId="0" fontId="3" fillId="0" borderId="0" xfId="0" applyFont="1" applyAlignment="1">
      <alignment horizontal="centerContinuous"/>
    </xf>
    <xf numFmtId="0" fontId="3" fillId="0" borderId="0" xfId="0" applyFont="1" applyAlignment="1">
      <alignment horizontal="centerContinuous" vertical="center"/>
    </xf>
    <xf numFmtId="0" fontId="3" fillId="0" borderId="0" xfId="0" applyFont="1" applyAlignment="1">
      <alignment horizontal="center" vertical="center"/>
    </xf>
    <xf numFmtId="0" fontId="8" fillId="0" borderId="0" xfId="0" applyFont="1" applyAlignment="1">
      <alignment horizontal="centerContinuous"/>
    </xf>
    <xf numFmtId="0" fontId="3" fillId="0" borderId="0" xfId="0" applyFont="1" applyFill="1" applyBorder="1" applyAlignment="1">
      <alignment horizontal="center" vertical="center"/>
    </xf>
    <xf numFmtId="0" fontId="2" fillId="0" borderId="0" xfId="0" applyFont="1" applyFill="1" applyBorder="1"/>
    <xf numFmtId="0" fontId="2" fillId="0" borderId="0" xfId="0" applyFont="1" applyFill="1" applyBorder="1" applyAlignment="1">
      <alignment horizontal="center" vertical="center"/>
    </xf>
    <xf numFmtId="0" fontId="7" fillId="2" borderId="21" xfId="1" applyFont="1" applyFill="1" applyBorder="1" applyAlignment="1">
      <alignment horizontal="left" vertical="center"/>
    </xf>
    <xf numFmtId="0" fontId="12" fillId="2" borderId="44" xfId="1" applyFont="1" applyFill="1" applyBorder="1" applyAlignment="1">
      <alignment horizontal="center" vertical="center"/>
    </xf>
    <xf numFmtId="0" fontId="12" fillId="2" borderId="44" xfId="1" applyFont="1" applyFill="1" applyBorder="1" applyAlignment="1">
      <alignment horizontal="centerContinuous" vertical="center" wrapText="1"/>
    </xf>
    <xf numFmtId="0" fontId="12" fillId="2" borderId="44" xfId="1" applyFont="1" applyFill="1" applyBorder="1" applyAlignment="1">
      <alignment horizontal="center" vertical="center" wrapText="1"/>
    </xf>
    <xf numFmtId="0" fontId="12" fillId="2" borderId="22" xfId="1" applyFont="1" applyFill="1" applyBorder="1" applyAlignment="1">
      <alignment horizontal="centerContinuous" vertical="center" wrapText="1"/>
    </xf>
    <xf numFmtId="0" fontId="12" fillId="0" borderId="0" xfId="1" applyFont="1" applyFill="1" applyBorder="1" applyAlignment="1">
      <alignment horizontal="center" vertical="center" wrapText="1"/>
    </xf>
    <xf numFmtId="0" fontId="14" fillId="0" borderId="0" xfId="1" applyFont="1" applyFill="1" applyBorder="1" applyAlignment="1">
      <alignment horizontal="left" vertical="center"/>
    </xf>
    <xf numFmtId="0" fontId="15" fillId="0" borderId="0" xfId="1" applyFont="1" applyFill="1" applyBorder="1" applyAlignment="1">
      <alignment horizontal="center" vertical="center"/>
    </xf>
    <xf numFmtId="0" fontId="12" fillId="0" borderId="0" xfId="1" applyFont="1" applyFill="1" applyBorder="1" applyAlignment="1">
      <alignment horizontal="centerContinuous" vertical="center" wrapText="1"/>
    </xf>
    <xf numFmtId="0" fontId="13" fillId="0" borderId="0" xfId="1" applyFont="1" applyFill="1" applyBorder="1" applyAlignment="1" applyProtection="1">
      <alignment vertical="top"/>
    </xf>
    <xf numFmtId="0" fontId="3" fillId="0" borderId="0" xfId="0" applyFont="1" applyAlignment="1">
      <alignment horizontal="center"/>
    </xf>
    <xf numFmtId="0" fontId="7" fillId="3" borderId="18"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45" xfId="0" applyFont="1" applyFill="1" applyBorder="1" applyAlignment="1">
      <alignment horizontal="center" vertical="center"/>
    </xf>
    <xf numFmtId="0" fontId="3" fillId="4" borderId="15" xfId="0" applyFont="1" applyFill="1" applyBorder="1" applyAlignment="1" applyProtection="1">
      <alignment horizontal="center" vertical="center"/>
      <protection locked="0"/>
    </xf>
    <xf numFmtId="0" fontId="3" fillId="4" borderId="16" xfId="0" applyFont="1" applyFill="1" applyBorder="1" applyAlignment="1">
      <alignment horizontal="center" vertical="center"/>
    </xf>
    <xf numFmtId="0" fontId="3" fillId="4" borderId="16" xfId="0" applyNumberFormat="1" applyFont="1" applyFill="1" applyBorder="1" applyAlignment="1">
      <alignment horizontal="center" vertical="center"/>
    </xf>
    <xf numFmtId="0" fontId="7" fillId="7" borderId="7" xfId="2" applyFont="1" applyFill="1" applyBorder="1" applyAlignment="1" applyProtection="1">
      <alignment vertical="center"/>
    </xf>
    <xf numFmtId="0" fontId="3" fillId="4" borderId="22" xfId="0" applyNumberFormat="1" applyFont="1" applyFill="1" applyBorder="1" applyAlignment="1">
      <alignment horizontal="center" vertical="center"/>
    </xf>
    <xf numFmtId="0" fontId="7" fillId="0" borderId="0" xfId="2" applyFont="1" applyFill="1" applyBorder="1" applyAlignment="1" applyProtection="1">
      <alignment vertical="center"/>
    </xf>
    <xf numFmtId="0" fontId="11" fillId="0" borderId="0" xfId="0" applyFont="1" applyFill="1"/>
    <xf numFmtId="0" fontId="3" fillId="0" borderId="0" xfId="0" applyFont="1" applyFill="1"/>
    <xf numFmtId="0" fontId="13" fillId="8" borderId="16" xfId="0" applyFont="1" applyFill="1" applyBorder="1" applyAlignment="1">
      <alignment horizontal="center" vertical="center" wrapText="1"/>
    </xf>
    <xf numFmtId="0" fontId="3" fillId="0" borderId="0" xfId="0" applyFont="1" applyFill="1" applyBorder="1" applyAlignment="1">
      <alignment horizontal="centerContinuous"/>
    </xf>
    <xf numFmtId="0" fontId="1" fillId="0" borderId="0" xfId="0" applyFont="1" applyAlignment="1" applyProtection="1">
      <alignment horizontal="center"/>
    </xf>
    <xf numFmtId="0" fontId="9" fillId="0" borderId="0" xfId="0" applyFont="1" applyAlignment="1" applyProtection="1">
      <alignment horizontal="center"/>
    </xf>
    <xf numFmtId="0" fontId="13" fillId="8" borderId="12"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14" xfId="0" applyFont="1" applyFill="1" applyBorder="1" applyAlignment="1">
      <alignment horizontal="center" vertical="center"/>
    </xf>
    <xf numFmtId="0" fontId="3" fillId="3" borderId="13" xfId="0" applyFont="1" applyFill="1" applyBorder="1" applyAlignment="1">
      <alignment horizontal="left" vertical="center"/>
    </xf>
    <xf numFmtId="0" fontId="3" fillId="8"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8" borderId="14" xfId="0" applyFont="1" applyFill="1" applyBorder="1" applyAlignment="1">
      <alignment horizontal="center" vertical="center"/>
    </xf>
    <xf numFmtId="0" fontId="3" fillId="3" borderId="13" xfId="0" applyFont="1" applyFill="1" applyBorder="1" applyAlignment="1">
      <alignment horizontal="center" vertical="center"/>
    </xf>
    <xf numFmtId="0" fontId="7" fillId="0" borderId="0" xfId="0" applyFont="1" applyFill="1" applyBorder="1"/>
    <xf numFmtId="0" fontId="3" fillId="0" borderId="31" xfId="0" applyFont="1" applyBorder="1" applyAlignment="1">
      <alignment horizontal="left" vertical="center" indent="1"/>
    </xf>
    <xf numFmtId="1" fontId="2" fillId="10" borderId="25" xfId="0" applyNumberFormat="1" applyFont="1" applyFill="1" applyBorder="1" applyAlignment="1">
      <alignment horizontal="centerContinuous" wrapText="1"/>
    </xf>
    <xf numFmtId="1" fontId="3" fillId="0" borderId="0" xfId="0" applyNumberFormat="1" applyFont="1" applyFill="1" applyBorder="1" applyAlignment="1">
      <alignment horizontal="centerContinuous"/>
    </xf>
    <xf numFmtId="1" fontId="2" fillId="7" borderId="10" xfId="0" applyNumberFormat="1" applyFont="1" applyFill="1" applyBorder="1" applyAlignment="1">
      <alignment horizontal="centerContinuous" vertical="center"/>
    </xf>
    <xf numFmtId="0" fontId="3" fillId="3" borderId="38" xfId="0" applyFont="1" applyFill="1" applyBorder="1" applyAlignment="1">
      <alignment horizontal="center" vertical="center"/>
    </xf>
    <xf numFmtId="0" fontId="7" fillId="0" borderId="0" xfId="0" applyFont="1" applyFill="1" applyBorder="1" applyAlignment="1">
      <alignment horizontal="centerContinuous"/>
    </xf>
    <xf numFmtId="0" fontId="3" fillId="3" borderId="30" xfId="0" applyFont="1" applyFill="1" applyBorder="1" applyAlignment="1">
      <alignment vertical="center"/>
    </xf>
    <xf numFmtId="0" fontId="3" fillId="3" borderId="46" xfId="0" applyFont="1" applyFill="1" applyBorder="1" applyAlignment="1">
      <alignment horizontal="center" vertical="center"/>
    </xf>
    <xf numFmtId="1" fontId="3" fillId="3" borderId="30" xfId="0" applyNumberFormat="1" applyFont="1" applyFill="1" applyBorder="1" applyAlignment="1">
      <alignment vertical="center"/>
    </xf>
    <xf numFmtId="0" fontId="3" fillId="0" borderId="0" xfId="0" applyFont="1"/>
    <xf numFmtId="0" fontId="3" fillId="0" borderId="0" xfId="0" applyFont="1" applyFill="1" applyBorder="1"/>
    <xf numFmtId="0" fontId="3" fillId="3" borderId="26" xfId="0" applyFont="1" applyFill="1" applyBorder="1" applyAlignment="1">
      <alignment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2" fillId="10" borderId="23" xfId="0" applyFont="1" applyFill="1" applyBorder="1" applyAlignment="1">
      <alignment horizontal="centerContinuous" wrapText="1"/>
    </xf>
    <xf numFmtId="0" fontId="2" fillId="10" borderId="25" xfId="0" applyFont="1" applyFill="1" applyBorder="1" applyAlignment="1">
      <alignment horizontal="centerContinuous" wrapText="1"/>
    </xf>
    <xf numFmtId="0" fontId="2" fillId="10" borderId="24" xfId="0" applyFont="1" applyFill="1" applyBorder="1" applyAlignment="1">
      <alignment horizontal="centerContinuous" wrapText="1"/>
    </xf>
    <xf numFmtId="0" fontId="2" fillId="7" borderId="9" xfId="0" applyFont="1" applyFill="1" applyBorder="1" applyAlignment="1">
      <alignment horizontal="centerContinuous" vertical="center"/>
    </xf>
    <xf numFmtId="0" fontId="2" fillId="7" borderId="10" xfId="0" applyFont="1" applyFill="1" applyBorder="1" applyAlignment="1">
      <alignment horizontal="centerContinuous" vertical="center"/>
    </xf>
    <xf numFmtId="0" fontId="2" fillId="7" borderId="11" xfId="0" applyFont="1" applyFill="1" applyBorder="1" applyAlignment="1">
      <alignment horizontal="centerContinuous" vertical="center"/>
    </xf>
    <xf numFmtId="1" fontId="3" fillId="0" borderId="0" xfId="0" applyNumberFormat="1" applyFont="1" applyFill="1" applyBorder="1"/>
    <xf numFmtId="0" fontId="3" fillId="0" borderId="29" xfId="0" applyFont="1" applyBorder="1" applyAlignment="1">
      <alignment horizontal="left" vertical="center" indent="1"/>
    </xf>
    <xf numFmtId="1" fontId="3" fillId="0" borderId="29" xfId="0" applyNumberFormat="1" applyFont="1" applyBorder="1" applyAlignment="1">
      <alignment horizontal="left" vertical="center" indent="1"/>
    </xf>
    <xf numFmtId="0" fontId="3" fillId="0" borderId="32" xfId="0" applyFont="1" applyFill="1" applyBorder="1"/>
    <xf numFmtId="0" fontId="3" fillId="0" borderId="39" xfId="0" applyFont="1" applyBorder="1" applyAlignment="1">
      <alignment horizontal="left" vertical="center" indent="1"/>
    </xf>
    <xf numFmtId="0" fontId="3" fillId="0" borderId="42" xfId="0" applyFont="1" applyFill="1" applyBorder="1"/>
    <xf numFmtId="0" fontId="3" fillId="0" borderId="33" xfId="0" applyFont="1" applyBorder="1" applyAlignment="1">
      <alignment horizontal="left" vertical="center" indent="1"/>
    </xf>
    <xf numFmtId="0" fontId="3" fillId="0" borderId="19" xfId="0" applyFont="1" applyBorder="1" applyAlignment="1">
      <alignment horizontal="left" vertical="center" indent="1"/>
    </xf>
    <xf numFmtId="1" fontId="3" fillId="0" borderId="19" xfId="0" applyNumberFormat="1" applyFont="1" applyBorder="1" applyAlignment="1">
      <alignment horizontal="left" vertical="center" indent="1"/>
    </xf>
    <xf numFmtId="0" fontId="3" fillId="0" borderId="34" xfId="0" applyFont="1" applyFill="1" applyBorder="1"/>
    <xf numFmtId="0" fontId="3" fillId="0" borderId="40" xfId="0" applyFont="1" applyBorder="1" applyAlignment="1">
      <alignment horizontal="left" vertical="center" indent="1"/>
    </xf>
    <xf numFmtId="0" fontId="3" fillId="0" borderId="47" xfId="0" applyFont="1" applyFill="1" applyBorder="1"/>
    <xf numFmtId="0" fontId="3" fillId="0" borderId="43" xfId="0" applyFont="1" applyFill="1" applyBorder="1" applyAlignment="1">
      <alignment wrapText="1"/>
    </xf>
    <xf numFmtId="0" fontId="3" fillId="0" borderId="43" xfId="0" applyFont="1" applyFill="1" applyBorder="1"/>
    <xf numFmtId="0" fontId="3" fillId="0" borderId="3" xfId="0" applyFont="1" applyFill="1" applyBorder="1"/>
    <xf numFmtId="0" fontId="3" fillId="0" borderId="41" xfId="0" applyFont="1" applyBorder="1" applyAlignment="1">
      <alignment horizontal="left" vertical="center" indent="1"/>
    </xf>
    <xf numFmtId="0" fontId="3" fillId="0" borderId="48" xfId="0" applyFont="1" applyBorder="1" applyAlignment="1">
      <alignment horizontal="left" vertical="center" indent="1"/>
    </xf>
    <xf numFmtId="0" fontId="3" fillId="0" borderId="39" xfId="0" applyFont="1" applyBorder="1" applyAlignment="1">
      <alignment horizontal="center" vertical="center"/>
    </xf>
    <xf numFmtId="164" fontId="3" fillId="7" borderId="34" xfId="0" applyNumberFormat="1" applyFont="1" applyFill="1" applyBorder="1" applyAlignment="1">
      <alignment horizontal="center" vertical="center"/>
    </xf>
    <xf numFmtId="1" fontId="3" fillId="7" borderId="34" xfId="0" applyNumberFormat="1" applyFont="1" applyFill="1" applyBorder="1" applyAlignment="1">
      <alignment horizontal="center" vertical="center"/>
    </xf>
    <xf numFmtId="0" fontId="2" fillId="0" borderId="0" xfId="0" applyFont="1" applyAlignment="1">
      <alignment horizontal="centerContinuous"/>
    </xf>
    <xf numFmtId="0" fontId="13" fillId="0" borderId="0" xfId="0" applyFont="1" applyAlignment="1">
      <alignment horizontal="centerContinuous"/>
    </xf>
    <xf numFmtId="0" fontId="3" fillId="0" borderId="34" xfId="0" applyFont="1" applyBorder="1"/>
    <xf numFmtId="2" fontId="3" fillId="7" borderId="32" xfId="0" applyNumberFormat="1" applyFont="1" applyFill="1" applyBorder="1" applyAlignment="1">
      <alignment horizontal="center" vertical="center"/>
    </xf>
    <xf numFmtId="0" fontId="3" fillId="0" borderId="50" xfId="0" applyFont="1" applyFill="1" applyBorder="1"/>
    <xf numFmtId="2" fontId="3" fillId="7" borderId="34" xfId="0" applyNumberFormat="1" applyFont="1" applyFill="1" applyBorder="1" applyAlignment="1">
      <alignment horizontal="center" vertical="center"/>
    </xf>
    <xf numFmtId="0" fontId="3" fillId="0" borderId="51" xfId="0" applyFont="1" applyFill="1" applyBorder="1"/>
    <xf numFmtId="1" fontId="3" fillId="0" borderId="20" xfId="0" applyNumberFormat="1" applyFont="1" applyBorder="1" applyAlignment="1">
      <alignment horizontal="left" vertical="center" indent="1"/>
    </xf>
    <xf numFmtId="0" fontId="3" fillId="0" borderId="36" xfId="0" applyFont="1" applyBorder="1" applyAlignment="1">
      <alignment horizontal="left" vertical="center"/>
    </xf>
    <xf numFmtId="0" fontId="3" fillId="0" borderId="51" xfId="0" applyFont="1" applyBorder="1"/>
    <xf numFmtId="0" fontId="3" fillId="0" borderId="35" xfId="0" applyFont="1" applyFill="1" applyBorder="1" applyAlignment="1">
      <alignment horizontal="left"/>
    </xf>
    <xf numFmtId="0" fontId="3" fillId="0" borderId="3" xfId="0" applyFont="1" applyFill="1" applyBorder="1" applyAlignment="1">
      <alignment horizontal="center"/>
    </xf>
    <xf numFmtId="0" fontId="3" fillId="0" borderId="37" xfId="0" applyFont="1" applyBorder="1" applyAlignment="1">
      <alignment horizontal="left" vertical="center"/>
    </xf>
    <xf numFmtId="1" fontId="3" fillId="0" borderId="20" xfId="0" applyNumberFormat="1" applyFont="1" applyBorder="1" applyAlignment="1">
      <alignment horizontal="left" vertical="center"/>
    </xf>
    <xf numFmtId="0" fontId="3" fillId="0" borderId="35" xfId="0" applyFont="1" applyBorder="1" applyAlignment="1">
      <alignment horizontal="left"/>
    </xf>
    <xf numFmtId="1" fontId="3" fillId="7" borderId="51" xfId="0" applyNumberFormat="1" applyFont="1" applyFill="1" applyBorder="1" applyAlignment="1">
      <alignment horizontal="center" vertical="center"/>
    </xf>
    <xf numFmtId="1" fontId="3" fillId="0" borderId="19" xfId="0" applyNumberFormat="1" applyFont="1" applyBorder="1" applyAlignment="1">
      <alignment horizontal="left" vertical="center"/>
    </xf>
    <xf numFmtId="0" fontId="3" fillId="0" borderId="49" xfId="0" applyFont="1" applyBorder="1" applyAlignment="1">
      <alignment horizontal="left" vertical="center"/>
    </xf>
    <xf numFmtId="0" fontId="3" fillId="0" borderId="0" xfId="0" applyFont="1"/>
    <xf numFmtId="0" fontId="3" fillId="0" borderId="0" xfId="0" applyFont="1" applyFill="1" applyBorder="1"/>
    <xf numFmtId="0" fontId="3" fillId="0" borderId="0" xfId="0" applyFont="1" applyAlignment="1">
      <alignment horizontal="center" vertical="center"/>
    </xf>
    <xf numFmtId="0" fontId="3" fillId="0" borderId="0" xfId="0" applyFont="1" applyBorder="1" applyProtection="1"/>
    <xf numFmtId="0" fontId="11" fillId="9" borderId="0" xfId="0" applyFont="1" applyFill="1"/>
    <xf numFmtId="1" fontId="3" fillId="0" borderId="0" xfId="0" applyNumberFormat="1" applyFont="1" applyFill="1" applyBorder="1"/>
    <xf numFmtId="3" fontId="3" fillId="3" borderId="19" xfId="0" applyNumberFormat="1" applyFont="1" applyFill="1" applyBorder="1" applyAlignment="1" applyProtection="1">
      <alignment vertical="center"/>
    </xf>
    <xf numFmtId="0" fontId="3" fillId="4" borderId="21" xfId="0" applyFont="1" applyFill="1" applyBorder="1" applyAlignment="1" applyProtection="1">
      <alignment horizontal="center" vertical="center"/>
      <protection locked="0"/>
    </xf>
    <xf numFmtId="0" fontId="13" fillId="8" borderId="26" xfId="0" applyFont="1" applyFill="1" applyBorder="1" applyAlignment="1">
      <alignment horizontal="center" vertical="center" wrapText="1"/>
    </xf>
    <xf numFmtId="0" fontId="3" fillId="3" borderId="52"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3" fontId="3" fillId="3" borderId="29" xfId="0" applyNumberFormat="1" applyFont="1" applyFill="1" applyBorder="1" applyAlignment="1" applyProtection="1">
      <alignment vertical="center"/>
    </xf>
    <xf numFmtId="0" fontId="3" fillId="3" borderId="52" xfId="0" applyNumberFormat="1" applyFont="1" applyFill="1" applyBorder="1" applyAlignment="1" applyProtection="1">
      <alignment horizontal="center" vertical="center"/>
    </xf>
    <xf numFmtId="3" fontId="3" fillId="3" borderId="54" xfId="0" applyNumberFormat="1" applyFont="1" applyFill="1" applyBorder="1" applyAlignment="1" applyProtection="1">
      <alignment vertical="center"/>
    </xf>
    <xf numFmtId="3" fontId="3" fillId="3" borderId="21" xfId="0" applyNumberFormat="1" applyFont="1" applyFill="1" applyBorder="1" applyAlignment="1" applyProtection="1">
      <alignment vertical="center"/>
    </xf>
    <xf numFmtId="3" fontId="3" fillId="3" borderId="42" xfId="0" applyNumberFormat="1" applyFont="1" applyFill="1" applyBorder="1" applyAlignment="1" applyProtection="1">
      <alignment vertical="center"/>
    </xf>
    <xf numFmtId="3" fontId="3" fillId="3" borderId="43" xfId="0" applyNumberFormat="1" applyFont="1" applyFill="1" applyBorder="1" applyAlignment="1" applyProtection="1">
      <alignment vertical="center"/>
    </xf>
    <xf numFmtId="3" fontId="3" fillId="3" borderId="55" xfId="0" applyNumberFormat="1" applyFont="1" applyFill="1" applyBorder="1" applyAlignment="1" applyProtection="1">
      <alignment vertical="center"/>
    </xf>
    <xf numFmtId="1" fontId="3" fillId="7" borderId="58" xfId="0" applyNumberFormat="1"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5" xfId="0" applyNumberFormat="1" applyFont="1" applyFill="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1" fontId="3" fillId="12" borderId="19" xfId="0" applyNumberFormat="1" applyFont="1" applyFill="1" applyBorder="1" applyAlignment="1">
      <alignment horizontal="center" vertical="center"/>
    </xf>
    <xf numFmtId="1" fontId="3" fillId="12" borderId="61" xfId="0" applyNumberFormat="1" applyFont="1" applyFill="1" applyBorder="1" applyAlignment="1">
      <alignment horizontal="center" vertical="center"/>
    </xf>
    <xf numFmtId="1" fontId="3" fillId="12" borderId="62" xfId="0" applyNumberFormat="1" applyFont="1" applyFill="1" applyBorder="1" applyAlignment="1">
      <alignment horizontal="center" vertical="center"/>
    </xf>
    <xf numFmtId="1" fontId="3" fillId="12" borderId="63" xfId="0" applyNumberFormat="1" applyFont="1" applyFill="1" applyBorder="1" applyAlignment="1">
      <alignment horizontal="center" vertical="center"/>
    </xf>
    <xf numFmtId="1" fontId="3" fillId="12" borderId="52" xfId="0" applyNumberFormat="1" applyFont="1" applyFill="1" applyBorder="1" applyAlignment="1">
      <alignment horizontal="center" vertical="center"/>
    </xf>
    <xf numFmtId="1" fontId="3" fillId="12" borderId="56" xfId="0" applyNumberFormat="1" applyFont="1" applyFill="1" applyBorder="1" applyAlignment="1">
      <alignment horizontal="center" vertical="center"/>
    </xf>
    <xf numFmtId="1" fontId="3" fillId="12" borderId="64" xfId="0" applyNumberFormat="1" applyFont="1" applyFill="1" applyBorder="1" applyAlignment="1">
      <alignment horizontal="center" vertical="center"/>
    </xf>
    <xf numFmtId="1" fontId="3" fillId="12" borderId="20" xfId="0" applyNumberFormat="1" applyFont="1" applyFill="1" applyBorder="1" applyAlignment="1">
      <alignment horizontal="center" vertical="center"/>
    </xf>
    <xf numFmtId="1" fontId="3" fillId="12" borderId="57" xfId="0" applyNumberFormat="1" applyFont="1" applyFill="1" applyBorder="1" applyAlignment="1">
      <alignment horizontal="center" vertical="center"/>
    </xf>
    <xf numFmtId="3" fontId="3" fillId="3" borderId="65" xfId="0" applyNumberFormat="1" applyFont="1" applyFill="1" applyBorder="1" applyAlignment="1" applyProtection="1">
      <alignment vertical="center"/>
    </xf>
    <xf numFmtId="0" fontId="3" fillId="0" borderId="66" xfId="0" applyFont="1" applyBorder="1" applyAlignment="1">
      <alignment horizontal="left" vertical="center" indent="1"/>
    </xf>
    <xf numFmtId="0" fontId="3" fillId="0" borderId="67" xfId="0" applyFont="1" applyFill="1" applyBorder="1" applyAlignment="1">
      <alignment horizontal="left"/>
    </xf>
    <xf numFmtId="0" fontId="3" fillId="0" borderId="68" xfId="0" applyFont="1" applyBorder="1" applyAlignment="1">
      <alignment horizontal="left" vertical="center" indent="1"/>
    </xf>
    <xf numFmtId="1" fontId="3" fillId="0" borderId="68" xfId="0" applyNumberFormat="1" applyFont="1" applyBorder="1" applyAlignment="1">
      <alignment horizontal="left" vertical="center" indent="1"/>
    </xf>
    <xf numFmtId="1" fontId="3" fillId="0" borderId="68" xfId="0" applyNumberFormat="1" applyFont="1" applyBorder="1" applyAlignment="1">
      <alignment horizontal="left" vertical="center"/>
    </xf>
    <xf numFmtId="1" fontId="3" fillId="7" borderId="67" xfId="0" applyNumberFormat="1" applyFont="1" applyFill="1" applyBorder="1" applyAlignment="1">
      <alignment horizontal="center" vertical="center"/>
    </xf>
    <xf numFmtId="0" fontId="3" fillId="0" borderId="67" xfId="0" applyFont="1" applyFill="1" applyBorder="1"/>
    <xf numFmtId="0" fontId="3" fillId="0" borderId="19" xfId="0" applyFont="1" applyFill="1" applyBorder="1"/>
    <xf numFmtId="164" fontId="3" fillId="7" borderId="19" xfId="0" applyNumberFormat="1" applyFont="1" applyFill="1" applyBorder="1" applyAlignment="1">
      <alignment horizontal="center" vertical="center"/>
    </xf>
    <xf numFmtId="0" fontId="3" fillId="0" borderId="52" xfId="0" applyFont="1" applyBorder="1" applyAlignment="1">
      <alignment horizontal="left" vertical="center" indent="1"/>
    </xf>
    <xf numFmtId="0" fontId="3" fillId="0" borderId="56" xfId="0" applyFont="1" applyFill="1" applyBorder="1" applyAlignment="1">
      <alignment horizontal="center" vertical="center"/>
    </xf>
    <xf numFmtId="0" fontId="3" fillId="0" borderId="56" xfId="0" applyFont="1" applyFill="1" applyBorder="1"/>
    <xf numFmtId="0" fontId="3" fillId="0" borderId="64" xfId="0" applyFont="1" applyBorder="1" applyAlignment="1">
      <alignment horizontal="left" vertical="center" indent="1"/>
    </xf>
    <xf numFmtId="0" fontId="3" fillId="0" borderId="20" xfId="0" applyFont="1" applyFill="1" applyBorder="1"/>
    <xf numFmtId="164" fontId="3" fillId="7" borderId="20" xfId="0" applyNumberFormat="1" applyFont="1" applyFill="1" applyBorder="1" applyAlignment="1">
      <alignment horizontal="center" vertical="center"/>
    </xf>
    <xf numFmtId="0" fontId="3" fillId="0" borderId="57" xfId="0" applyFont="1" applyFill="1" applyBorder="1"/>
    <xf numFmtId="0" fontId="3" fillId="0" borderId="69" xfId="0" applyFont="1" applyBorder="1" applyAlignment="1">
      <alignment horizontal="left" vertical="center" indent="1"/>
    </xf>
    <xf numFmtId="0" fontId="3" fillId="0" borderId="70" xfId="0" applyFont="1" applyFill="1" applyBorder="1" applyAlignment="1">
      <alignment horizontal="left"/>
    </xf>
    <xf numFmtId="0" fontId="3" fillId="0" borderId="65" xfId="0" applyFont="1" applyBorder="1" applyAlignment="1">
      <alignment horizontal="left" vertical="center" indent="1"/>
    </xf>
    <xf numFmtId="0" fontId="3" fillId="0" borderId="19" xfId="0" applyFont="1" applyFill="1" applyBorder="1" applyAlignment="1">
      <alignment horizontal="left"/>
    </xf>
    <xf numFmtId="165" fontId="7" fillId="3" borderId="71" xfId="0" applyNumberFormat="1" applyFont="1" applyFill="1" applyBorder="1" applyAlignment="1">
      <alignment horizontal="center" vertical="center" wrapText="1"/>
    </xf>
    <xf numFmtId="165" fontId="7" fillId="3" borderId="72" xfId="0" applyNumberFormat="1" applyFont="1" applyFill="1" applyBorder="1" applyAlignment="1">
      <alignment horizontal="center" vertical="center" wrapText="1"/>
    </xf>
    <xf numFmtId="165" fontId="7" fillId="3" borderId="73" xfId="0" applyNumberFormat="1" applyFont="1" applyFill="1" applyBorder="1" applyAlignment="1">
      <alignment horizontal="center" vertical="center" wrapText="1"/>
    </xf>
    <xf numFmtId="165" fontId="2" fillId="8" borderId="74" xfId="0" applyNumberFormat="1" applyFont="1" applyFill="1" applyBorder="1" applyAlignment="1">
      <alignment horizontal="centerContinuous"/>
    </xf>
    <xf numFmtId="165" fontId="2" fillId="8" borderId="75" xfId="0" applyNumberFormat="1" applyFont="1" applyFill="1" applyBorder="1" applyAlignment="1">
      <alignment horizontal="centerContinuous"/>
    </xf>
    <xf numFmtId="165" fontId="2" fillId="8" borderId="76" xfId="0" applyNumberFormat="1" applyFont="1" applyFill="1" applyBorder="1" applyAlignment="1">
      <alignment horizontal="centerContinuous"/>
    </xf>
    <xf numFmtId="0" fontId="12" fillId="0" borderId="9" xfId="4" applyFont="1" applyBorder="1" applyAlignment="1">
      <alignment horizontal="left"/>
    </xf>
    <xf numFmtId="0" fontId="12" fillId="0" borderId="10" xfId="4" applyFont="1" applyBorder="1" applyAlignment="1">
      <alignment horizontal="left"/>
    </xf>
    <xf numFmtId="0" fontId="12" fillId="0" borderId="11" xfId="4" applyFont="1" applyBorder="1" applyAlignment="1">
      <alignment horizontal="left"/>
    </xf>
    <xf numFmtId="0" fontId="3"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12" fillId="0" borderId="7" xfId="4" applyFont="1" applyFill="1" applyBorder="1" applyAlignment="1">
      <alignment horizontal="left" vertical="top" wrapText="1"/>
    </xf>
    <xf numFmtId="0" fontId="12" fillId="0" borderId="0" xfId="4" applyFont="1" applyFill="1" applyBorder="1" applyAlignment="1">
      <alignment horizontal="left" vertical="top" wrapText="1"/>
    </xf>
    <xf numFmtId="0" fontId="12" fillId="0" borderId="8" xfId="4" applyFont="1" applyFill="1" applyBorder="1" applyAlignment="1">
      <alignment horizontal="left" vertical="top" wrapText="1"/>
    </xf>
    <xf numFmtId="0" fontId="2" fillId="10" borderId="7" xfId="0" applyFont="1" applyFill="1" applyBorder="1" applyAlignment="1">
      <alignment horizontal="center" vertical="top"/>
    </xf>
    <xf numFmtId="0" fontId="2" fillId="10" borderId="0" xfId="0" applyFont="1" applyFill="1" applyBorder="1" applyAlignment="1">
      <alignment horizontal="center" vertical="top"/>
    </xf>
    <xf numFmtId="0" fontId="2" fillId="10" borderId="8" xfId="0" applyFont="1" applyFill="1" applyBorder="1" applyAlignment="1">
      <alignment horizontal="center" vertical="top"/>
    </xf>
    <xf numFmtId="0" fontId="2" fillId="11" borderId="23" xfId="0" applyFont="1" applyFill="1" applyBorder="1" applyAlignment="1">
      <alignment horizontal="center" vertical="top"/>
    </xf>
    <xf numFmtId="0" fontId="2" fillId="11" borderId="25" xfId="0" applyFont="1" applyFill="1" applyBorder="1" applyAlignment="1">
      <alignment horizontal="center" vertical="top"/>
    </xf>
    <xf numFmtId="0" fontId="2" fillId="11" borderId="24" xfId="0" applyFont="1" applyFill="1" applyBorder="1" applyAlignment="1">
      <alignment horizontal="center" vertical="top"/>
    </xf>
    <xf numFmtId="0" fontId="3" fillId="0" borderId="7" xfId="0" applyFont="1" applyBorder="1" applyAlignment="1">
      <alignment wrapText="1"/>
    </xf>
    <xf numFmtId="0" fontId="3" fillId="0" borderId="0" xfId="0" applyFont="1" applyBorder="1" applyAlignment="1">
      <alignment wrapText="1"/>
    </xf>
    <xf numFmtId="0" fontId="3" fillId="0" borderId="8" xfId="0" applyFont="1" applyBorder="1" applyAlignment="1">
      <alignment wrapText="1"/>
    </xf>
  </cellXfs>
  <cellStyles count="24">
    <cellStyle name="Comma 2" xfId="22"/>
    <cellStyle name="Comma 3" xfId="5"/>
    <cellStyle name="Hyperlink" xfId="1" builtinId="8"/>
    <cellStyle name="Hyperlink 2" xfId="4"/>
    <cellStyle name="Hyperlink 2 2" xfId="17"/>
    <cellStyle name="Hyperlink 2 3" xfId="23"/>
    <cellStyle name="Hyperlink 2 4" xfId="12"/>
    <cellStyle name="Hyperlink 3" xfId="13"/>
    <cellStyle name="Hyperlink 3 2" xfId="16"/>
    <cellStyle name="Hyperlink 3 3" xfId="18"/>
    <cellStyle name="Hyperlink 4" xfId="15"/>
    <cellStyle name="Hyperlink 4 2" xfId="21"/>
    <cellStyle name="Hyperlink 5" xfId="7"/>
    <cellStyle name="Normal" xfId="0" builtinId="0"/>
    <cellStyle name="Normal 10" xfId="11"/>
    <cellStyle name="Normal 11" xfId="2"/>
    <cellStyle name="Normal 12 4 2" xfId="14"/>
    <cellStyle name="Normal 13" xfId="8"/>
    <cellStyle name="Normal 14" xfId="9"/>
    <cellStyle name="Normal 15" xfId="20"/>
    <cellStyle name="Normal 16" xfId="10"/>
    <cellStyle name="Normal 17" xfId="19"/>
    <cellStyle name="Normal 3" xfId="3"/>
    <cellStyle name="Normal 9" xfId="6"/>
  </cellStyles>
  <dxfs count="54">
    <dxf>
      <font>
        <strike val="0"/>
        <outline val="0"/>
        <shadow val="0"/>
        <u val="none"/>
        <name val="Avenir LT Std 55 Roman"/>
        <scheme val="none"/>
      </font>
    </dxf>
    <dxf>
      <font>
        <b val="0"/>
        <i val="0"/>
        <strike val="0"/>
        <condense val="0"/>
        <extend val="0"/>
        <outline val="0"/>
        <shadow val="0"/>
        <u val="none"/>
        <vertAlign val="baseline"/>
        <sz val="12"/>
        <color theme="1"/>
        <name val="Avenir LT Std 55 Roman"/>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name val="Avenir LT Std 55 Roman"/>
        <scheme val="none"/>
      </font>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name val="Avenir LT Std 55 Roman"/>
        <scheme val="none"/>
      </font>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style="medium">
          <color indexed="64"/>
        </right>
        <top style="double">
          <color auto="1"/>
        </top>
        <bottom style="double">
          <color auto="1"/>
        </bottom>
        <vertical/>
        <horizontal style="double">
          <color auto="1"/>
        </horizontal>
      </border>
      <protection locked="1"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venir LT Std 55 Roman"/>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indexed="64"/>
        </top>
      </border>
    </dxf>
    <dxf>
      <border outline="0">
        <left style="medium">
          <color indexed="64"/>
        </left>
        <right style="medium">
          <color indexed="64"/>
        </right>
        <top style="medium">
          <color indexed="64"/>
        </top>
        <bottom style="medium">
          <color indexed="64"/>
        </bottom>
      </border>
    </dxf>
    <dxf>
      <font>
        <strike val="0"/>
        <outline val="0"/>
        <shadow val="0"/>
        <u val="none"/>
        <name val="Avenir LT Std 55 Roman"/>
        <scheme val="none"/>
      </font>
    </dxf>
    <dxf>
      <border>
        <bottom style="double">
          <color indexed="64"/>
        </bottom>
      </border>
    </dxf>
    <dxf>
      <font>
        <strike val="0"/>
        <outline val="0"/>
        <shadow val="0"/>
        <u val="none"/>
        <name val="Avenir LT Std 55 Roman"/>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double">
          <color auto="1"/>
        </horizontal>
      </border>
    </dxf>
    <dxf>
      <font>
        <strike val="0"/>
        <color theme="2"/>
      </font>
    </dxf>
    <dxf>
      <font>
        <strike val="0"/>
        <outline val="0"/>
        <shadow val="0"/>
        <name val="Avenir LT Std 55 Roman"/>
        <scheme val="none"/>
      </font>
      <numFmt numFmtId="1" formatCode="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venir LT Std 55 Roman"/>
        <scheme val="none"/>
      </font>
      <numFmt numFmtId="1" formatCode="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name val="Avenir LT Std 55 Roman"/>
        <scheme val="none"/>
      </font>
      <numFmt numFmtId="1" formatCode="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name val="Avenir LT Std 55 Roman"/>
        <scheme val="none"/>
      </font>
      <numFmt numFmtId="1" formatCode="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name val="Avenir LT Std 55 Roman"/>
        <scheme val="none"/>
      </font>
      <numFmt numFmtId="1" formatCode="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name val="Avenir LT Std 55 Roman"/>
        <scheme val="none"/>
      </font>
      <numFmt numFmtId="1" formatCode="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name val="Avenir LT Std 55 Roman"/>
        <scheme val="none"/>
      </font>
      <numFmt numFmtId="1" formatCode="0"/>
      <fill>
        <patternFill patternType="solid">
          <fgColor indexed="64"/>
          <bgColor theme="2"/>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venir LT Std 55 Roman"/>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right style="medium">
          <color auto="1"/>
        </right>
        <top style="double">
          <color auto="1"/>
        </top>
        <bottom style="double">
          <color auto="1"/>
        </bottom>
      </border>
    </dxf>
    <dxf>
      <font>
        <b val="0"/>
        <i val="0"/>
        <strike val="0"/>
        <condense val="0"/>
        <extend val="0"/>
        <outline val="0"/>
        <shadow val="0"/>
        <u val="none"/>
        <vertAlign val="baseline"/>
        <sz val="12"/>
        <color theme="1"/>
        <name val="Avenir LT Std 55 Roman"/>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venir LT Std 55 Roman"/>
        <scheme val="none"/>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Avenir LT Std 55 Roman"/>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venir LT Std 55 Roman"/>
        <scheme val="none"/>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theme="1"/>
        <name val="Avenir LT Std 55 Roman"/>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2"/>
        <color theme="1"/>
        <name val="Avenir LT Std 55 Roman"/>
        <scheme val="none"/>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venir LT Std 55 Roman"/>
        <scheme val="none"/>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venir LT Std 55 Roman"/>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name val="Avenir LT Std 55 Roman"/>
        <scheme val="none"/>
      </font>
      <alignment horizontal="center" vertical="center" textRotation="0" wrapText="0" indent="0" justifyLastLine="0" shrinkToFit="0" readingOrder="0"/>
    </dxf>
    <dxf>
      <border>
        <bottom style="double">
          <color indexed="64"/>
        </bottom>
      </border>
    </dxf>
    <dxf>
      <font>
        <b val="0"/>
        <i val="0"/>
        <strike val="0"/>
        <condense val="0"/>
        <extend val="0"/>
        <outline val="0"/>
        <shadow val="0"/>
        <u val="none"/>
        <vertAlign val="baseline"/>
        <sz val="12"/>
        <color auto="1"/>
        <name val="Avenir LT Std 55 Roman"/>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1743458</xdr:colOff>
      <xdr:row>5</xdr:row>
      <xdr:rowOff>180975</xdr:rowOff>
    </xdr:to>
    <xdr:pic>
      <xdr:nvPicPr>
        <xdr:cNvPr id="3" name="Picture 2" descr="Logo: California Climate Investments- Cap and Trade Dollars at Work"/>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3458"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467108</xdr:colOff>
      <xdr:row>6</xdr:row>
      <xdr:rowOff>180975</xdr:rowOff>
    </xdr:to>
    <xdr:pic>
      <xdr:nvPicPr>
        <xdr:cNvPr id="3" name="Picture 2" descr="Logo: California Climate Investments- Cap and Trade Dollars at Work"/>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0025"/>
          <a:ext cx="1743458"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1743458</xdr:colOff>
      <xdr:row>6</xdr:row>
      <xdr:rowOff>180975</xdr:rowOff>
    </xdr:to>
    <xdr:pic>
      <xdr:nvPicPr>
        <xdr:cNvPr id="3" name="Picture 2" descr="Logo: California Climate Investments- Cap and Trade Dollars at Work"/>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0025"/>
          <a:ext cx="1743458" cy="137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1743458</xdr:colOff>
      <xdr:row>7</xdr:row>
      <xdr:rowOff>85725</xdr:rowOff>
    </xdr:to>
    <xdr:pic>
      <xdr:nvPicPr>
        <xdr:cNvPr id="3" name="Picture 2" descr="Logo: California Climate Investments- Cap and Trade Dollars at Work"/>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38125"/>
          <a:ext cx="1743458" cy="137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1743458</xdr:colOff>
      <xdr:row>7</xdr:row>
      <xdr:rowOff>85725</xdr:rowOff>
    </xdr:to>
    <xdr:pic>
      <xdr:nvPicPr>
        <xdr:cNvPr id="3" name="Picture 2" descr="Logo: California Climate Investments- Cap and Trade Dollars at Work"/>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38125"/>
          <a:ext cx="1743458" cy="1371600"/>
        </a:xfrm>
        <a:prstGeom prst="rect">
          <a:avLst/>
        </a:prstGeom>
      </xdr:spPr>
    </xdr:pic>
    <xdr:clientData/>
  </xdr:twoCellAnchor>
</xdr:wsDr>
</file>

<file path=xl/tables/table1.xml><?xml version="1.0" encoding="utf-8"?>
<table xmlns="http://schemas.openxmlformats.org/spreadsheetml/2006/main" id="3" name="Inputs" displayName="Inputs" ref="C14:R515" totalsRowShown="0" headerRowDxfId="49" dataDxfId="47" headerRowBorderDxfId="48" tableBorderDxfId="46" totalsRowBorderDxfId="45">
  <autoFilter ref="C14:R515"/>
  <tableColumns count="16">
    <tableColumn id="1" name="Applicant ID" dataDxfId="44"/>
    <tableColumn id="4" name="Required_1?" dataDxfId="43">
      <calculatedColumnFormula>IF(ISBLANK(C15),"Required","")</calculatedColumnFormula>
    </tableColumn>
    <tableColumn id="7" name="#" dataDxfId="42"/>
    <tableColumn id="14" name="County" dataDxfId="41"/>
    <tableColumn id="15" name="Required_2?" dataDxfId="40">
      <calculatedColumnFormula>IF(NOT(ISBLANK(F15)),"",IF(OR(NOT(ISBLANK(C15)),NOT(ISBLANK(F15)),NOT(ISBLANK(H15)),NOT(ISBLANK(J15))),"Required","Optional"))</calculatedColumnFormula>
    </tableColumn>
    <tableColumn id="2" name="Healthy Soils Practice" dataDxfId="39"/>
    <tableColumn id="5" name="Required_2?3" dataDxfId="38">
      <calculatedColumnFormula>IF(NOT(ISBLANK(H15)),"",IF(OR(NOT(ISBLANK(C15)),NOT(ISBLANK(F15)),NOT(ISBLANK(H15)),NOT(ISBLANK(J15))),"Required","Optional"))</calculatedColumnFormula>
    </tableColumn>
    <tableColumn id="3" name="Acres" dataDxfId="37"/>
    <tableColumn id="6" name="Required_3?" dataDxfId="36">
      <calculatedColumnFormula>IF(NOT(ISBLANK(J15)),"",IF(OR(NOT(ISBLANK(C15)),NOT(ISBLANK(F15)),NOT(ISBLANK(H15)),NOT(ISBLANK(J15))),"Required","Optional"))</calculatedColumnFormula>
    </tableColumn>
    <tableColumn id="8" name="NOX" dataDxfId="35">
      <calculatedColumnFormula array="1">Inputs[[#This Row],[Acres]]*IFERROR(VLOOKUP(Inputs[[#This Row],[County]]&amp;Inputs[[#This Row],[Healthy Soils Practice]],'Defaults &lt;HIDE&gt;'!$C$29:$Q$1246,2,FALSE),0)</calculatedColumnFormula>
    </tableColumn>
    <tableColumn id="9" name="NH3" dataDxfId="34">
      <calculatedColumnFormula array="1">Inputs[[#This Row],[Acres]]*IFERROR(VLOOKUP(Inputs[[#This Row],[County]]&amp;Inputs[[#This Row],[Healthy Soils Practice]],'Defaults &lt;HIDE&gt;'!$C$29:$Q$1246,3,FALSE),0)</calculatedColumnFormula>
    </tableColumn>
    <tableColumn id="10" name="PM2.5" dataDxfId="33">
      <calculatedColumnFormula array="1">Inputs[[#This Row],[Acres]]*IFERROR(VLOOKUP(Inputs[[#This Row],[County]]&amp;Inputs[[#This Row],[Healthy Soils Practice]],'Defaults &lt;HIDE&gt;'!$C$29:$Q$1246,4,FALSE),0)</calculatedColumnFormula>
    </tableColumn>
    <tableColumn id="11" name="SO2" dataDxfId="32">
      <calculatedColumnFormula array="1">Inputs[[#This Row],[Acres]]*IFERROR(VLOOKUP(Inputs[[#This Row],[County]]&amp;Inputs[[#This Row],[Healthy Soils Practice]],'Defaults &lt;HIDE&gt;'!$C$29:$Q$1246,5,FALSE),0)</calculatedColumnFormula>
    </tableColumn>
    <tableColumn id="12" name="ROG" dataDxfId="31">
      <calculatedColumnFormula array="1">Inputs[[#This Row],[Acres]]*IFERROR(VLOOKUP(Inputs[[#This Row],[County]]&amp;Inputs[[#This Row],[Healthy Soils Practice]],'Defaults &lt;HIDE&gt;'!$C$29:$Q$1246,6,FALSE),0)</calculatedColumnFormula>
    </tableColumn>
    <tableColumn id="16" name="O3" dataDxfId="30">
      <calculatedColumnFormula array="1">Inputs[[#This Row],[Acres]]*IFERROR(VLOOKUP(Inputs[[#This Row],[County]]&amp;Inputs[[#This Row],[Healthy Soils Practice]],'Defaults &lt;HIDE&gt;'!$C$29:$Q$1246,7,FALSE),0)</calculatedColumnFormula>
    </tableColumn>
    <tableColumn id="13" name="CO" dataDxfId="29">
      <calculatedColumnFormula array="1">Inputs[[#This Row],[Acres]]*IFERROR(VLOOKUP(Inputs[[#This Row],[County]]&amp;Inputs[[#This Row],[Healthy Soils Practice]],'Defaults &lt;HIDE&gt;'!$C$29:$Q$1246,8,FALSE),0)</calculatedColumnFormula>
    </tableColumn>
  </tableColumns>
  <tableStyleInfo name="TableStyleMedium2" showFirstColumn="0" showLastColumn="0" showRowStripes="1" showColumnStripes="0"/>
  <extLst>
    <ext xmlns:x14="http://schemas.microsoft.com/office/spreadsheetml/2009/9/main" uri="{504A1905-F514-4f6f-8877-14C23A59335A}">
      <x14:table altText="Project-specific inputs" altTextSummary="Project-specific inputs for calculation of co-benefit emissions reductions for the Healthy Soils Program._x000d__x000a_"/>
    </ext>
  </extLst>
</table>
</file>

<file path=xl/tables/table2.xml><?xml version="1.0" encoding="utf-8"?>
<table xmlns="http://schemas.openxmlformats.org/spreadsheetml/2006/main" id="6" name="CoBenefits" displayName="CoBenefits" ref="C9:K409" totalsRowShown="0" headerRowDxfId="27" dataDxfId="25" headerRowBorderDxfId="26" tableBorderDxfId="24" totalsRowBorderDxfId="23">
  <autoFilter ref="C9:K409"/>
  <tableColumns count="9">
    <tableColumn id="1" name="Applicant ID" dataDxfId="22">
      <calculatedColumnFormula>IFERROR(VLOOKUP(B10,Inputs!$B$15:$C$515,2,FALSE),"")</calculatedColumnFormula>
    </tableColumn>
    <tableColumn id="2" name="NOX" dataDxfId="21">
      <calculatedColumnFormula>SUMIF(Inputs!$B$15:$B$515,'Co-benefits Summary'!$B10,Inputs[NOX])</calculatedColumnFormula>
    </tableColumn>
    <tableColumn id="4" name="NH3" dataDxfId="20"/>
    <tableColumn id="3" name="PM2.5" dataDxfId="19"/>
    <tableColumn id="5" name="SO2" dataDxfId="18"/>
    <tableColumn id="6" name="ROG" dataDxfId="17"/>
    <tableColumn id="9" name="O3" dataDxfId="16">
      <calculatedColumnFormula>SUMIF(Inputs!$B$15:$B$515,'Co-benefits Summary'!$B10,Inputs[O3])</calculatedColumnFormula>
    </tableColumn>
    <tableColumn id="7" name="CO" dataDxfId="15">
      <calculatedColumnFormula>SUMIF(Inputs!$B$15:$B$515,'Co-benefits Summary'!$B10,Inputs[CO])</calculatedColumnFormula>
    </tableColumn>
    <tableColumn id="8" name="Net Criteria Pollutant Reduction?" dataDxfId="14">
      <calculatedColumnFormula>IF(CoBenefits[[#This Row],[Applicant ID]]="","",SUM(CoBenefits[[#This Row],[NOX]],CoBenefits[[#This Row],[PM2.5]],CoBenefits[[#This Row],[SO2]],CoBenefits[[#This Row],[O3]],CoBenefits[[#This Row],[CO]])&gt;0)</calculatedColumnFormula>
    </tableColumn>
  </tableColumns>
  <tableStyleInfo name="TableStyleMedium2" showFirstColumn="0" showLastColumn="0" showRowStripes="1" showColumnStripes="0"/>
  <extLst>
    <ext xmlns:x14="http://schemas.microsoft.com/office/spreadsheetml/2009/9/main" uri="{504A1905-F514-4f6f-8877-14C23A59335A}">
      <x14:table altText="Co-Benefits Summary Table" altTextSummary="Summary of Co-benefits associated with Healthy Soils Project Applications"/>
    </ext>
  </extLst>
</table>
</file>

<file path=xl/tables/table3.xml><?xml version="1.0" encoding="utf-8"?>
<table xmlns="http://schemas.openxmlformats.org/spreadsheetml/2006/main" id="4" name="Acronyms" displayName="Acronyms" ref="B10:C19" totalsRowShown="0" headerRowDxfId="13" dataDxfId="11" headerRowBorderDxfId="12" tableBorderDxfId="10" totalsRowBorderDxfId="9">
  <autoFilter ref="B10:C19"/>
  <tableColumns count="2">
    <tableColumn id="1" name="Acronym" dataDxfId="8"/>
    <tableColumn id="2" name="Term" dataDxfId="7"/>
  </tableColumns>
  <tableStyleInfo name="TableStyleMedium2" showFirstColumn="0" showLastColumn="0" showRowStripes="1" showColumnStripes="0"/>
  <extLst>
    <ext xmlns:x14="http://schemas.microsoft.com/office/spreadsheetml/2009/9/main" uri="{504A1905-F514-4f6f-8877-14C23A59335A}">
      <x14:table altText="Acronym Table" altTextSummary="A description of acronyms used in this tool."/>
    </ext>
  </extLst>
</table>
</file>

<file path=xl/tables/table4.xml><?xml version="1.0" encoding="utf-8"?>
<table xmlns="http://schemas.openxmlformats.org/spreadsheetml/2006/main" id="12" name="InputsOutputs" displayName="InputsOutputs" ref="B21:C26" totalsRowShown="0" headerRowDxfId="6" dataDxfId="4" headerRowBorderDxfId="5" tableBorderDxfId="3" totalsRowBorderDxfId="2">
  <autoFilter ref="B21:C26"/>
  <tableColumns count="2">
    <tableColumn id="1" name="Inputs/Outputs" dataDxfId="1"/>
    <tableColumn id="2" name="Value" dataDxfId="0"/>
  </tableColumns>
  <tableStyleInfo name="TableStyleMedium2" showFirstColumn="0" showLastColumn="0" showRowStripes="1" showColumnStripes="0"/>
  <extLst>
    <ext xmlns:x14="http://schemas.microsoft.com/office/spreadsheetml/2009/9/main" uri="{504A1905-F514-4f6f-8877-14C23A59335A}">
      <x14:table altText="Inputs/Outputs Table" altTextSummary="A description of the inputs and outputs used in this too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www.arb.ca.gov/cci-resources" TargetMode="External"/><Relationship Id="rId7" Type="http://schemas.openxmlformats.org/officeDocument/2006/relationships/drawing" Target="../drawings/drawing1.xml"/><Relationship Id="rId2" Type="http://schemas.openxmlformats.org/officeDocument/2006/relationships/hyperlink" Target="mailto:GGRFProgram@arb.ca.gov" TargetMode="External"/><Relationship Id="rId1" Type="http://schemas.openxmlformats.org/officeDocument/2006/relationships/hyperlink" Target="http://www.arb.ca.gov/cci-cobenefits" TargetMode="External"/><Relationship Id="rId6" Type="http://schemas.openxmlformats.org/officeDocument/2006/relationships/printerSettings" Target="../printerSettings/printerSettings1.bin"/><Relationship Id="rId5" Type="http://schemas.openxmlformats.org/officeDocument/2006/relationships/hyperlink" Target="mailto:cdfa.oefi@cdfa.ca.gov" TargetMode="External"/><Relationship Id="rId4" Type="http://schemas.openxmlformats.org/officeDocument/2006/relationships/hyperlink" Target="http://www.caclimateinvestments.ca.gov/"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nrcs.usda.gov/Internet/FSE_DOCUMENTS/stelprdb1119754.pdf" TargetMode="External"/><Relationship Id="rId13" Type="http://schemas.openxmlformats.org/officeDocument/2006/relationships/vmlDrawing" Target="../drawings/vmlDrawing3.vml"/><Relationship Id="rId3" Type="http://schemas.openxmlformats.org/officeDocument/2006/relationships/hyperlink" Target="https://www.nrcs.usda.gov/Internet/FSE_DOCUMENTS/stelprdb1119754.pdf" TargetMode="External"/><Relationship Id="rId7" Type="http://schemas.openxmlformats.org/officeDocument/2006/relationships/hyperlink" Target="https://www.arb.ca.gov/ei/areasrc/fullpdf/2006pm2.5profiles.pdf" TargetMode="External"/><Relationship Id="rId12" Type="http://schemas.openxmlformats.org/officeDocument/2006/relationships/vmlDrawing" Target="../drawings/vmlDrawing2.vml"/><Relationship Id="rId2" Type="http://schemas.openxmlformats.org/officeDocument/2006/relationships/hyperlink" Target="https://www.arb.ca.gov/cc/capandtrade/auctionproceeds/dndc_calculations.pdf" TargetMode="External"/><Relationship Id="rId1" Type="http://schemas.openxmlformats.org/officeDocument/2006/relationships/hyperlink" Target="https://www.arb.ca.gov/cc/capandtrade/auctionproceeds/dndc_calculations.pdf" TargetMode="External"/><Relationship Id="rId6" Type="http://schemas.openxmlformats.org/officeDocument/2006/relationships/hyperlink" Target="https://www.arb.ca.gov/ei/areasrc/fullpdf/2006pm2.5profiles.pdf" TargetMode="External"/><Relationship Id="rId11" Type="http://schemas.openxmlformats.org/officeDocument/2006/relationships/drawing" Target="../drawings/drawing5.xml"/><Relationship Id="rId5" Type="http://schemas.openxmlformats.org/officeDocument/2006/relationships/hyperlink" Target="https://www.nrcs.usda.gov/Internet/FSE_DOCUMENTS/stelprdb1119754.pdf" TargetMode="External"/><Relationship Id="rId10" Type="http://schemas.openxmlformats.org/officeDocument/2006/relationships/printerSettings" Target="../printerSettings/printerSettings5.bin"/><Relationship Id="rId4" Type="http://schemas.openxmlformats.org/officeDocument/2006/relationships/hyperlink" Target="https://www.nrcs.usda.gov/Internet/FSE_DOCUMENTS/stelprdb1119754.pdf" TargetMode="External"/><Relationship Id="rId9" Type="http://schemas.openxmlformats.org/officeDocument/2006/relationships/hyperlink" Target="https://www.valleyair.org/Air_Quality_Plans/EmissionsMethods/MethodForms/Current/AgBurningPFW2007.pdf" TargetMode="Externa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G25"/>
  <sheetViews>
    <sheetView showGridLines="0" tabSelected="1" zoomScaleNormal="100" workbookViewId="0">
      <selection activeCell="C10" sqref="C10"/>
    </sheetView>
  </sheetViews>
  <sheetFormatPr defaultRowHeight="15" x14ac:dyDescent="0.25"/>
  <cols>
    <col min="1" max="1" width="146.42578125" style="13" customWidth="1"/>
    <col min="2" max="2" width="2.85546875" style="13" customWidth="1"/>
    <col min="3" max="16384" width="9.140625" style="13"/>
  </cols>
  <sheetData>
    <row r="1" spans="1:1" ht="18.75" x14ac:dyDescent="0.25">
      <c r="A1" s="12" t="s">
        <v>0</v>
      </c>
    </row>
    <row r="2" spans="1:1" ht="18.75" x14ac:dyDescent="0.25">
      <c r="A2" s="12"/>
    </row>
    <row r="3" spans="1:1" ht="18.75" x14ac:dyDescent="0.25">
      <c r="A3" s="12" t="s">
        <v>165</v>
      </c>
    </row>
    <row r="4" spans="1:1" ht="18.75" x14ac:dyDescent="0.25">
      <c r="A4" s="14" t="s">
        <v>27</v>
      </c>
    </row>
    <row r="5" spans="1:1" ht="18.75" x14ac:dyDescent="0.25">
      <c r="A5" s="12"/>
    </row>
    <row r="6" spans="1:1" ht="18.75" x14ac:dyDescent="0.25">
      <c r="A6" s="12" t="s">
        <v>1</v>
      </c>
    </row>
    <row r="7" spans="1:1" s="145" customFormat="1" ht="18.75" x14ac:dyDescent="0.25">
      <c r="A7" s="12"/>
    </row>
    <row r="8" spans="1:1" ht="15.75" x14ac:dyDescent="0.25">
      <c r="A8" s="15"/>
    </row>
    <row r="9" spans="1:1" ht="16.5" thickBot="1" x14ac:dyDescent="0.3">
      <c r="A9" s="16" t="s">
        <v>2</v>
      </c>
    </row>
    <row r="10" spans="1:1" ht="47.25" x14ac:dyDescent="0.25">
      <c r="A10" s="17" t="s">
        <v>132</v>
      </c>
    </row>
    <row r="11" spans="1:1" ht="15.75" x14ac:dyDescent="0.25">
      <c r="A11" s="18" t="s">
        <v>5</v>
      </c>
    </row>
    <row r="12" spans="1:1" ht="15.75" x14ac:dyDescent="0.25">
      <c r="A12" s="19"/>
    </row>
    <row r="13" spans="1:1" ht="45" customHeight="1" x14ac:dyDescent="0.25">
      <c r="A13" s="20" t="s">
        <v>134</v>
      </c>
    </row>
    <row r="14" spans="1:1" ht="15.75" x14ac:dyDescent="0.25">
      <c r="A14" s="18" t="s">
        <v>6</v>
      </c>
    </row>
    <row r="15" spans="1:1" ht="15.75" x14ac:dyDescent="0.25">
      <c r="A15" s="21"/>
    </row>
    <row r="16" spans="1:1" ht="31.5" x14ac:dyDescent="0.25">
      <c r="A16" s="22" t="s">
        <v>133</v>
      </c>
    </row>
    <row r="17" spans="1:7" ht="15.75" x14ac:dyDescent="0.25">
      <c r="A17" s="19"/>
    </row>
    <row r="18" spans="1:7" ht="15.75" x14ac:dyDescent="0.25">
      <c r="A18" s="23" t="s">
        <v>3</v>
      </c>
    </row>
    <row r="19" spans="1:7" ht="16.5" thickBot="1" x14ac:dyDescent="0.3">
      <c r="A19" s="19" t="s">
        <v>7</v>
      </c>
    </row>
    <row r="20" spans="1:7" ht="15.75" x14ac:dyDescent="0.25">
      <c r="A20" s="24" t="s">
        <v>4</v>
      </c>
      <c r="C20" s="25" t="s">
        <v>16</v>
      </c>
      <c r="D20" s="26"/>
      <c r="E20" s="26"/>
      <c r="F20" s="26"/>
      <c r="G20" s="27"/>
    </row>
    <row r="21" spans="1:7" ht="15.75" x14ac:dyDescent="0.25">
      <c r="A21" s="28" t="s">
        <v>28</v>
      </c>
      <c r="C21" s="29" t="s">
        <v>9</v>
      </c>
      <c r="D21" s="30" t="s">
        <v>13</v>
      </c>
      <c r="E21" s="30"/>
      <c r="F21" s="30"/>
      <c r="G21" s="31"/>
    </row>
    <row r="22" spans="1:7" ht="15.75" x14ac:dyDescent="0.25">
      <c r="A22" s="24" t="s">
        <v>29</v>
      </c>
      <c r="C22" s="32" t="s">
        <v>10</v>
      </c>
      <c r="D22" s="30" t="s">
        <v>168</v>
      </c>
      <c r="E22" s="30"/>
      <c r="F22" s="30"/>
      <c r="G22" s="31"/>
    </row>
    <row r="23" spans="1:7" ht="15.75" x14ac:dyDescent="0.25">
      <c r="A23" s="19" t="s">
        <v>26</v>
      </c>
      <c r="C23" s="33" t="s">
        <v>11</v>
      </c>
      <c r="D23" s="30" t="s">
        <v>15</v>
      </c>
      <c r="E23" s="30"/>
      <c r="F23" s="30"/>
      <c r="G23" s="31"/>
    </row>
    <row r="24" spans="1:7" ht="16.5" thickBot="1" x14ac:dyDescent="0.3">
      <c r="A24" s="34" t="s">
        <v>25</v>
      </c>
      <c r="C24" s="35" t="s">
        <v>12</v>
      </c>
      <c r="D24" s="36" t="s">
        <v>14</v>
      </c>
      <c r="E24" s="36"/>
      <c r="F24" s="36"/>
      <c r="G24" s="37"/>
    </row>
    <row r="25" spans="1:7" ht="15.75" x14ac:dyDescent="0.25">
      <c r="A25" s="15"/>
      <c r="C25" s="38"/>
    </row>
  </sheetData>
  <sheetProtection algorithmName="SHA-512" hashValue="URVDaApOpiOnIduS1WNWKpuU9V7p/qh5ws5tdVG62igXgGHdCVfEGsIQcM1vsiwAuCOkdUhyFNKUwG6r2ntMwA==" saltValue="w3Sflppa3ufj5gCTLTeHzQ==" spinCount="100000" sheet="1" objects="1" scenarios="1"/>
  <hyperlinks>
    <hyperlink ref="A14" r:id="rId1" tooltip="California Climate Investments co-benefits webpage"/>
    <hyperlink ref="A20" r:id="rId2" tooltip="California Climate Investments program email"/>
    <hyperlink ref="A11" r:id="rId3" tooltip="California Climate Investments resources webpage"/>
    <hyperlink ref="A24" r:id="rId4" tooltip="California Climate Investments program webpage"/>
    <hyperlink ref="A22" r:id="rId5"/>
  </hyperlinks>
  <pageMargins left="0.7" right="0.7" top="0.75" bottom="0.75" header="0.3" footer="0.3"/>
  <pageSetup orientation="landscape" r:id="rId6"/>
  <headerFooter>
    <oddFooter>&amp;L&amp;"Arial,Regular"&amp;12DRAFT January XX, 2021&amp;C&amp;"Arial,Regular"&amp;12Page &amp;P of &amp;N&amp;R&amp;"Arial,Regular"&amp;12&amp;A</oddFooter>
  </headerFooter>
  <drawing r:id="rId7"/>
  <pictur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X515"/>
  <sheetViews>
    <sheetView showGridLines="0" topLeftCell="C1" zoomScale="85" zoomScaleNormal="85" zoomScaleSheetLayoutView="25" zoomScalePageLayoutView="70" workbookViewId="0">
      <selection activeCell="G20" sqref="G20"/>
    </sheetView>
  </sheetViews>
  <sheetFormatPr defaultRowHeight="15.75" x14ac:dyDescent="0.25"/>
  <cols>
    <col min="1" max="1" width="2.85546875" style="39" customWidth="1"/>
    <col min="2" max="2" width="6.5703125" style="39" hidden="1" customWidth="1"/>
    <col min="3" max="3" width="19.140625" style="39" customWidth="1"/>
    <col min="4" max="4" width="12.140625" style="42" customWidth="1"/>
    <col min="5" max="5" width="7.140625" style="42" hidden="1" customWidth="1"/>
    <col min="6" max="6" width="18.140625" style="42" bestFit="1" customWidth="1"/>
    <col min="7" max="7" width="12.140625" style="42" customWidth="1"/>
    <col min="8" max="8" width="128.85546875" style="39" bestFit="1" customWidth="1"/>
    <col min="9" max="9" width="12.140625" style="42" customWidth="1"/>
    <col min="10" max="10" width="11.28515625" style="39" customWidth="1"/>
    <col min="11" max="11" width="12.140625" style="42" customWidth="1"/>
    <col min="12" max="18" width="11" style="42" hidden="1" customWidth="1"/>
    <col min="19" max="19" width="4.28515625" style="39" customWidth="1"/>
    <col min="20" max="16384" width="9.140625" style="39"/>
  </cols>
  <sheetData>
    <row r="1" spans="2:24" ht="18.75" x14ac:dyDescent="0.3">
      <c r="C1" s="40"/>
      <c r="D1" s="2" t="str">
        <f>'Read Me'!A1</f>
        <v>California Air Resources Board</v>
      </c>
      <c r="E1" s="2"/>
      <c r="F1" s="2"/>
      <c r="G1" s="2"/>
      <c r="H1" s="40"/>
      <c r="I1" s="41"/>
      <c r="J1" s="40"/>
      <c r="K1" s="41"/>
    </row>
    <row r="2" spans="2:24" ht="18.75" x14ac:dyDescent="0.3">
      <c r="C2" s="40"/>
      <c r="D2" s="2"/>
      <c r="E2" s="2"/>
      <c r="F2" s="2"/>
      <c r="G2" s="2"/>
      <c r="H2" s="40"/>
      <c r="I2" s="41"/>
      <c r="J2" s="40"/>
      <c r="K2" s="41"/>
    </row>
    <row r="3" spans="2:24" ht="18.75" x14ac:dyDescent="0.3">
      <c r="C3" s="40"/>
      <c r="D3" s="2" t="str">
        <f>'Read Me'!A3</f>
        <v>DRAFT Co-benefits Calculator Tool</v>
      </c>
      <c r="E3" s="2"/>
      <c r="F3" s="2"/>
      <c r="G3" s="2"/>
      <c r="H3" s="40"/>
      <c r="I3" s="41"/>
      <c r="J3" s="40"/>
      <c r="K3" s="41"/>
    </row>
    <row r="4" spans="2:24" ht="18.75" x14ac:dyDescent="0.3">
      <c r="C4" s="40"/>
      <c r="D4" s="5" t="str">
        <f>'Read Me'!A4</f>
        <v>Healthy Soils Program</v>
      </c>
      <c r="E4" s="43"/>
      <c r="F4" s="43"/>
      <c r="G4" s="43"/>
      <c r="H4" s="40"/>
      <c r="I4" s="41"/>
      <c r="J4" s="40"/>
      <c r="K4" s="41"/>
    </row>
    <row r="5" spans="2:24" ht="18.75" x14ac:dyDescent="0.3">
      <c r="C5" s="40"/>
      <c r="D5" s="2"/>
      <c r="E5" s="2"/>
      <c r="F5" s="2"/>
      <c r="G5" s="2"/>
      <c r="H5" s="40"/>
      <c r="I5" s="41"/>
      <c r="J5" s="40"/>
      <c r="K5" s="41"/>
    </row>
    <row r="6" spans="2:24" ht="18.75" x14ac:dyDescent="0.3">
      <c r="C6" s="40"/>
      <c r="D6" s="2" t="str">
        <f>'Read Me'!A6</f>
        <v xml:space="preserve">California Climate Investments </v>
      </c>
      <c r="E6" s="2"/>
      <c r="F6" s="2"/>
      <c r="G6" s="2"/>
      <c r="H6" s="40"/>
      <c r="I6" s="41"/>
      <c r="J6" s="40"/>
      <c r="K6" s="41"/>
    </row>
    <row r="8" spans="2:24" x14ac:dyDescent="0.25">
      <c r="K8" s="44"/>
      <c r="L8" s="44"/>
      <c r="M8" s="44"/>
      <c r="N8" s="44"/>
      <c r="O8" s="44"/>
      <c r="P8" s="44"/>
      <c r="Q8" s="44"/>
      <c r="R8" s="44"/>
      <c r="S8" s="1"/>
      <c r="T8" s="1"/>
      <c r="U8" s="1"/>
    </row>
    <row r="9" spans="2:24" x14ac:dyDescent="0.25">
      <c r="C9" s="45" t="s">
        <v>8</v>
      </c>
      <c r="D9" s="46"/>
      <c r="E9" s="46"/>
      <c r="F9" s="46"/>
      <c r="G9" s="46"/>
      <c r="K9" s="44"/>
      <c r="L9" s="44"/>
      <c r="M9" s="44"/>
      <c r="N9" s="44"/>
      <c r="O9" s="44"/>
      <c r="P9" s="44"/>
      <c r="Q9" s="44"/>
      <c r="R9" s="44"/>
      <c r="S9" s="1"/>
      <c r="T9" s="1"/>
      <c r="U9" s="1"/>
    </row>
    <row r="10" spans="2:24" ht="15" customHeight="1" x14ac:dyDescent="0.25">
      <c r="C10" s="47" t="s">
        <v>135</v>
      </c>
      <c r="D10" s="48"/>
      <c r="E10" s="48"/>
      <c r="F10" s="48"/>
      <c r="G10" s="48"/>
      <c r="H10" s="49"/>
      <c r="I10" s="50"/>
      <c r="J10" s="50"/>
      <c r="K10" s="51"/>
      <c r="L10" s="52"/>
      <c r="M10" s="52"/>
      <c r="N10" s="52"/>
      <c r="O10" s="52"/>
      <c r="P10" s="52"/>
      <c r="Q10" s="52"/>
      <c r="R10" s="52"/>
      <c r="S10" s="52"/>
      <c r="U10" s="52"/>
      <c r="V10" s="1"/>
    </row>
    <row r="11" spans="2:24" ht="15" customHeight="1" x14ac:dyDescent="0.25">
      <c r="C11" s="53"/>
      <c r="D11" s="54"/>
      <c r="E11" s="54"/>
      <c r="F11" s="54"/>
      <c r="G11" s="54"/>
      <c r="H11" s="55"/>
      <c r="I11" s="52"/>
      <c r="J11" s="55"/>
      <c r="K11" s="52"/>
      <c r="L11" s="52"/>
      <c r="M11" s="52"/>
      <c r="N11" s="52"/>
      <c r="O11" s="52"/>
      <c r="P11" s="52"/>
      <c r="Q11" s="52"/>
      <c r="R11" s="52"/>
      <c r="S11" s="55"/>
      <c r="T11" s="55"/>
      <c r="U11" s="1"/>
    </row>
    <row r="12" spans="2:24" ht="15" customHeight="1" x14ac:dyDescent="0.25">
      <c r="C12" s="56" t="s">
        <v>113</v>
      </c>
      <c r="D12" s="54"/>
      <c r="E12" s="54"/>
      <c r="F12" s="54"/>
      <c r="G12" s="54"/>
      <c r="H12" s="55"/>
      <c r="I12" s="52"/>
      <c r="J12" s="55"/>
      <c r="K12" s="52"/>
      <c r="L12" s="52"/>
      <c r="M12" s="52"/>
      <c r="N12" s="52"/>
      <c r="O12" s="52"/>
      <c r="P12" s="52"/>
      <c r="Q12" s="52"/>
      <c r="R12" s="52"/>
      <c r="S12" s="55"/>
      <c r="T12" s="55"/>
      <c r="U12" s="1"/>
    </row>
    <row r="13" spans="2:24" ht="16.5" thickBot="1" x14ac:dyDescent="0.3">
      <c r="B13" s="39" t="s">
        <v>110</v>
      </c>
      <c r="E13" s="42" t="s">
        <v>110</v>
      </c>
      <c r="L13" s="42" t="s">
        <v>110</v>
      </c>
      <c r="M13" s="42" t="s">
        <v>110</v>
      </c>
      <c r="N13" s="42" t="s">
        <v>110</v>
      </c>
      <c r="O13" s="42" t="s">
        <v>110</v>
      </c>
      <c r="P13" s="42" t="s">
        <v>110</v>
      </c>
      <c r="Q13" s="143" t="s">
        <v>110</v>
      </c>
      <c r="R13" s="42" t="s">
        <v>110</v>
      </c>
    </row>
    <row r="14" spans="2:24" ht="19.5" thickBot="1" x14ac:dyDescent="0.3">
      <c r="B14" s="57" t="s">
        <v>33</v>
      </c>
      <c r="C14" s="58" t="s">
        <v>30</v>
      </c>
      <c r="D14" s="59" t="s">
        <v>17</v>
      </c>
      <c r="E14" s="42" t="s">
        <v>33</v>
      </c>
      <c r="F14" s="58" t="s">
        <v>35</v>
      </c>
      <c r="G14" s="59" t="s">
        <v>18</v>
      </c>
      <c r="H14" s="58" t="s">
        <v>131</v>
      </c>
      <c r="I14" s="59" t="s">
        <v>109</v>
      </c>
      <c r="J14" s="58" t="s">
        <v>32</v>
      </c>
      <c r="K14" s="60" t="s">
        <v>19</v>
      </c>
      <c r="L14" s="164" t="s">
        <v>136</v>
      </c>
      <c r="M14" s="165" t="s">
        <v>137</v>
      </c>
      <c r="N14" s="165" t="s">
        <v>138</v>
      </c>
      <c r="O14" s="165" t="s">
        <v>139</v>
      </c>
      <c r="P14" s="165" t="s">
        <v>36</v>
      </c>
      <c r="Q14" s="165" t="s">
        <v>144</v>
      </c>
      <c r="R14" s="165" t="s">
        <v>37</v>
      </c>
      <c r="T14" s="25" t="s">
        <v>16</v>
      </c>
      <c r="U14" s="26"/>
      <c r="V14" s="26"/>
      <c r="W14" s="26"/>
      <c r="X14" s="27"/>
    </row>
    <row r="15" spans="2:24" ht="16.5" thickTop="1" x14ac:dyDescent="0.25">
      <c r="B15" s="39">
        <v>1</v>
      </c>
      <c r="C15" s="61"/>
      <c r="D15" s="62" t="str">
        <f t="shared" ref="D15" si="0">IF(ISBLANK(C15),"Required","")</f>
        <v>Required</v>
      </c>
      <c r="E15" s="42">
        <v>1</v>
      </c>
      <c r="F15" s="61"/>
      <c r="G15" s="62" t="str">
        <f>IF(NOT(ISBLANK(F15)),"","Required")</f>
        <v>Required</v>
      </c>
      <c r="H15" s="61"/>
      <c r="I15" s="62" t="str">
        <f>IF(NOT(ISBLANK(H15)),"","Required")</f>
        <v>Required</v>
      </c>
      <c r="J15" s="61"/>
      <c r="K15" s="162" t="str">
        <f>IF(NOT(ISBLANK(J15)),"","Required")</f>
        <v>Required</v>
      </c>
      <c r="L15" s="167">
        <f t="array" ref="L15">Inputs[[#This Row],[Acres]]*IFERROR(VLOOKUP(Inputs[[#This Row],[County]]&amp;Inputs[[#This Row],[Healthy Soils Practice]],'Defaults &lt;HIDE&gt;'!$C$29:$Q$1246,2,FALSE),0)</f>
        <v>0</v>
      </c>
      <c r="M15" s="168">
        <f t="array" ref="M15">Inputs[[#This Row],[Acres]]*IFERROR(VLOOKUP(Inputs[[#This Row],[County]]&amp;Inputs[[#This Row],[Healthy Soils Practice]],'Defaults &lt;HIDE&gt;'!$C$29:$Q$1246,3,FALSE),0)</f>
        <v>0</v>
      </c>
      <c r="N15" s="168">
        <f t="array" ref="N15">Inputs[[#This Row],[Acres]]*IFERROR(VLOOKUP(Inputs[[#This Row],[County]]&amp;Inputs[[#This Row],[Healthy Soils Practice]],'Defaults &lt;HIDE&gt;'!$C$29:$Q$1246,4,FALSE),0)</f>
        <v>0</v>
      </c>
      <c r="O15" s="168">
        <f t="array" ref="O15">Inputs[[#This Row],[Acres]]*IFERROR(VLOOKUP(Inputs[[#This Row],[County]]&amp;Inputs[[#This Row],[Healthy Soils Practice]],'Defaults &lt;HIDE&gt;'!$C$29:$Q$1246,5,FALSE),0)</f>
        <v>0</v>
      </c>
      <c r="P15" s="168">
        <f t="array" ref="P15">Inputs[[#This Row],[Acres]]*IFERROR(VLOOKUP(Inputs[[#This Row],[County]]&amp;Inputs[[#This Row],[Healthy Soils Practice]],'Defaults &lt;HIDE&gt;'!$C$29:$Q$1246,6,FALSE),0)</f>
        <v>0</v>
      </c>
      <c r="Q15" s="168">
        <f t="array" ref="Q15">Inputs[[#This Row],[Acres]]*IFERROR(VLOOKUP(Inputs[[#This Row],[County]]&amp;Inputs[[#This Row],[Healthy Soils Practice]],'Defaults &lt;HIDE&gt;'!$C$29:$Q$1246,7,FALSE),0)</f>
        <v>0</v>
      </c>
      <c r="R15" s="169">
        <f t="array" ref="R15">Inputs[[#This Row],[Acres]]*IFERROR(VLOOKUP(Inputs[[#This Row],[County]]&amp;Inputs[[#This Row],[Healthy Soils Practice]],'Defaults &lt;HIDE&gt;'!$C$29:$Q$1246,8,FALSE),0)</f>
        <v>0</v>
      </c>
      <c r="T15" s="29" t="s">
        <v>9</v>
      </c>
      <c r="U15" s="30" t="s">
        <v>13</v>
      </c>
      <c r="V15" s="30"/>
      <c r="W15" s="30"/>
      <c r="X15" s="31"/>
    </row>
    <row r="16" spans="2:24" x14ac:dyDescent="0.25">
      <c r="B16" s="39" t="str">
        <f>Inputs[[#This Row],['#]]</f>
        <v/>
      </c>
      <c r="C16" s="61"/>
      <c r="D16" s="63" t="str">
        <f t="shared" ref="D16:D34" si="1">IF(NOT(ISBLANK(C16)),"",IF(OR(NOT(ISBLANK(C16)),NOT(ISBLANK(F16)),NOT(ISBLANK(H16)),NOT(ISBLANK(J16))),"Required","Optional"))</f>
        <v>Optional</v>
      </c>
      <c r="E16" s="42" t="str">
        <f>IF(ISBLANK(Inputs[[#This Row],[Applicant ID]]),"",IFERROR(VLOOKUP(Inputs[[#This Row],[Applicant ID]],$C$15:$E15,3,FALSE),MAX($E$15:$E15)+1))</f>
        <v/>
      </c>
      <c r="F16" s="61"/>
      <c r="G16" s="63" t="str">
        <f t="shared" ref="G16:G34" si="2">IF(NOT(ISBLANK(F16)),"",IF(OR(NOT(ISBLANK(C16)),NOT(ISBLANK(F16)),NOT(ISBLANK(H16)),NOT(ISBLANK(J16))),"Required","Optional"))</f>
        <v>Optional</v>
      </c>
      <c r="H16" s="61"/>
      <c r="I16" s="62" t="str">
        <f t="shared" ref="I16:I34" si="3">IF(NOT(ISBLANK(H16)),"",IF(OR(NOT(ISBLANK(C16)),NOT(ISBLANK(F16)),NOT(ISBLANK(H16)),NOT(ISBLANK(J16))),"Required","Optional"))</f>
        <v>Optional</v>
      </c>
      <c r="J16" s="61"/>
      <c r="K16" s="163" t="str">
        <f t="shared" ref="K16:K34" si="4">IF(NOT(ISBLANK(J16)),"",IF(OR(NOT(ISBLANK(C16)),NOT(ISBLANK(F16)),NOT(ISBLANK(H16)),NOT(ISBLANK(J16))),"Required","Optional"))</f>
        <v>Optional</v>
      </c>
      <c r="L16" s="170">
        <f t="array" ref="L16">Inputs[[#This Row],[Acres]]*IFERROR(VLOOKUP(Inputs[[#This Row],[County]]&amp;Inputs[[#This Row],[Healthy Soils Practice]],'Defaults &lt;HIDE&gt;'!$C$29:$Q$1246,2,FALSE),0)</f>
        <v>0</v>
      </c>
      <c r="M16" s="166">
        <f t="array" ref="M16">Inputs[[#This Row],[Acres]]*IFERROR(VLOOKUP(Inputs[[#This Row],[County]]&amp;Inputs[[#This Row],[Healthy Soils Practice]],'Defaults &lt;HIDE&gt;'!$C$29:$Q$1246,3,FALSE),0)</f>
        <v>0</v>
      </c>
      <c r="N16" s="166">
        <f t="array" ref="N16">Inputs[[#This Row],[Acres]]*IFERROR(VLOOKUP(Inputs[[#This Row],[County]]&amp;Inputs[[#This Row],[Healthy Soils Practice]],'Defaults &lt;HIDE&gt;'!$C$29:$Q$1246,4,FALSE),0)</f>
        <v>0</v>
      </c>
      <c r="O16" s="166">
        <f t="array" ref="O16">Inputs[[#This Row],[Acres]]*IFERROR(VLOOKUP(Inputs[[#This Row],[County]]&amp;Inputs[[#This Row],[Healthy Soils Practice]],'Defaults &lt;HIDE&gt;'!$C$29:$Q$1246,5,FALSE),0)</f>
        <v>0</v>
      </c>
      <c r="P16" s="166">
        <f t="array" ref="P16">Inputs[[#This Row],[Acres]]*IFERROR(VLOOKUP(Inputs[[#This Row],[County]]&amp;Inputs[[#This Row],[Healthy Soils Practice]],'Defaults &lt;HIDE&gt;'!$C$29:$Q$1246,6,FALSE),0)</f>
        <v>0</v>
      </c>
      <c r="Q16" s="166">
        <f t="array" ref="Q16">Inputs[[#This Row],[Acres]]*IFERROR(VLOOKUP(Inputs[[#This Row],[County]]&amp;Inputs[[#This Row],[Healthy Soils Practice]],'Defaults &lt;HIDE&gt;'!$C$29:$Q$1246,7,FALSE),0)</f>
        <v>0</v>
      </c>
      <c r="R16" s="171">
        <f t="array" ref="R16">Inputs[[#This Row],[Acres]]*IFERROR(VLOOKUP(Inputs[[#This Row],[County]]&amp;Inputs[[#This Row],[Healthy Soils Practice]],'Defaults &lt;HIDE&gt;'!$C$29:$Q$1246,8,FALSE),0)</f>
        <v>0</v>
      </c>
      <c r="T16" s="64" t="s">
        <v>10</v>
      </c>
      <c r="U16" s="30" t="s">
        <v>168</v>
      </c>
      <c r="V16" s="30"/>
      <c r="W16" s="30"/>
      <c r="X16" s="31"/>
    </row>
    <row r="17" spans="2:24" x14ac:dyDescent="0.25">
      <c r="B17" s="141" t="str">
        <f>Inputs[[#This Row],['#]]</f>
        <v/>
      </c>
      <c r="C17" s="61"/>
      <c r="D17" s="63" t="str">
        <f t="shared" si="1"/>
        <v>Optional</v>
      </c>
      <c r="E17" s="42" t="str">
        <f>IF(ISBLANK(Inputs[[#This Row],[Applicant ID]]),"",IFERROR(VLOOKUP(Inputs[[#This Row],[Applicant ID]],$C$15:$E16,3,FALSE),MAX($E$15:$E16)+1))</f>
        <v/>
      </c>
      <c r="F17" s="61"/>
      <c r="G17" s="63" t="str">
        <f t="shared" si="2"/>
        <v>Optional</v>
      </c>
      <c r="H17" s="61"/>
      <c r="I17" s="62" t="str">
        <f t="shared" si="3"/>
        <v>Optional</v>
      </c>
      <c r="J17" s="61"/>
      <c r="K17" s="163" t="str">
        <f t="shared" si="4"/>
        <v>Optional</v>
      </c>
      <c r="L17" s="170">
        <f t="array" ref="L17">Inputs[[#This Row],[Acres]]*IFERROR(VLOOKUP(Inputs[[#This Row],[County]]&amp;Inputs[[#This Row],[Healthy Soils Practice]],'Defaults &lt;HIDE&gt;'!$C$29:$Q$1246,2,FALSE),0)</f>
        <v>0</v>
      </c>
      <c r="M17" s="166">
        <f t="array" ref="M17">Inputs[[#This Row],[Acres]]*IFERROR(VLOOKUP(Inputs[[#This Row],[County]]&amp;Inputs[[#This Row],[Healthy Soils Practice]],'Defaults &lt;HIDE&gt;'!$C$29:$Q$1246,3,FALSE),0)</f>
        <v>0</v>
      </c>
      <c r="N17" s="166">
        <f t="array" ref="N17">Inputs[[#This Row],[Acres]]*IFERROR(VLOOKUP(Inputs[[#This Row],[County]]&amp;Inputs[[#This Row],[Healthy Soils Practice]],'Defaults &lt;HIDE&gt;'!$C$29:$Q$1246,4,FALSE),0)</f>
        <v>0</v>
      </c>
      <c r="O17" s="166">
        <f t="array" ref="O17">Inputs[[#This Row],[Acres]]*IFERROR(VLOOKUP(Inputs[[#This Row],[County]]&amp;Inputs[[#This Row],[Healthy Soils Practice]],'Defaults &lt;HIDE&gt;'!$C$29:$Q$1246,5,FALSE),0)</f>
        <v>0</v>
      </c>
      <c r="P17" s="166">
        <f t="array" ref="P17">Inputs[[#This Row],[Acres]]*IFERROR(VLOOKUP(Inputs[[#This Row],[County]]&amp;Inputs[[#This Row],[Healthy Soils Practice]],'Defaults &lt;HIDE&gt;'!$C$29:$Q$1246,6,FALSE),0)</f>
        <v>0</v>
      </c>
      <c r="Q17" s="166">
        <f t="array" ref="Q17">Inputs[[#This Row],[Acres]]*IFERROR(VLOOKUP(Inputs[[#This Row],[County]]&amp;Inputs[[#This Row],[Healthy Soils Practice]],'Defaults &lt;HIDE&gt;'!$C$29:$Q$1246,7,FALSE),0)</f>
        <v>0</v>
      </c>
      <c r="R17" s="171">
        <f t="array" ref="R17">Inputs[[#This Row],[Acres]]*IFERROR(VLOOKUP(Inputs[[#This Row],[County]]&amp;Inputs[[#This Row],[Healthy Soils Practice]],'Defaults &lt;HIDE&gt;'!$C$29:$Q$1246,8,FALSE),0)</f>
        <v>0</v>
      </c>
      <c r="T17" s="33" t="s">
        <v>11</v>
      </c>
      <c r="U17" s="30" t="s">
        <v>15</v>
      </c>
      <c r="V17" s="30"/>
      <c r="W17" s="30"/>
      <c r="X17" s="31"/>
    </row>
    <row r="18" spans="2:24" s="141" customFormat="1" ht="16.5" thickBot="1" x14ac:dyDescent="0.3">
      <c r="B18" s="141" t="str">
        <f>Inputs[[#This Row],['#]]</f>
        <v/>
      </c>
      <c r="C18" s="61"/>
      <c r="D18" s="63" t="str">
        <f t="shared" si="1"/>
        <v>Optional</v>
      </c>
      <c r="E18" s="143" t="str">
        <f>IF(ISBLANK(Inputs[[#This Row],[Applicant ID]]),"",IFERROR(VLOOKUP(Inputs[[#This Row],[Applicant ID]],$C$15:$E17,3,FALSE),MAX($E$15:$E17)+1))</f>
        <v/>
      </c>
      <c r="F18" s="61"/>
      <c r="G18" s="63" t="str">
        <f t="shared" si="2"/>
        <v>Optional</v>
      </c>
      <c r="H18" s="61"/>
      <c r="I18" s="62" t="str">
        <f t="shared" si="3"/>
        <v>Optional</v>
      </c>
      <c r="J18" s="61"/>
      <c r="K18" s="163" t="str">
        <f t="shared" si="4"/>
        <v>Optional</v>
      </c>
      <c r="L18" s="170">
        <f t="array" ref="L18">Inputs[[#This Row],[Acres]]*IFERROR(VLOOKUP(Inputs[[#This Row],[County]]&amp;Inputs[[#This Row],[Healthy Soils Practice]],'Defaults &lt;HIDE&gt;'!$C$29:$Q$1246,2,FALSE),0)</f>
        <v>0</v>
      </c>
      <c r="M18" s="166">
        <f t="array" ref="M18">Inputs[[#This Row],[Acres]]*IFERROR(VLOOKUP(Inputs[[#This Row],[County]]&amp;Inputs[[#This Row],[Healthy Soils Practice]],'Defaults &lt;HIDE&gt;'!$C$29:$Q$1246,3,FALSE),0)</f>
        <v>0</v>
      </c>
      <c r="N18" s="166">
        <f t="array" ref="N18">Inputs[[#This Row],[Acres]]*IFERROR(VLOOKUP(Inputs[[#This Row],[County]]&amp;Inputs[[#This Row],[Healthy Soils Practice]],'Defaults &lt;HIDE&gt;'!$C$29:$Q$1246,4,FALSE),0)</f>
        <v>0</v>
      </c>
      <c r="O18" s="166">
        <f t="array" ref="O18">Inputs[[#This Row],[Acres]]*IFERROR(VLOOKUP(Inputs[[#This Row],[County]]&amp;Inputs[[#This Row],[Healthy Soils Practice]],'Defaults &lt;HIDE&gt;'!$C$29:$Q$1246,5,FALSE),0)</f>
        <v>0</v>
      </c>
      <c r="P18" s="166">
        <f t="array" ref="P18">Inputs[[#This Row],[Acres]]*IFERROR(VLOOKUP(Inputs[[#This Row],[County]]&amp;Inputs[[#This Row],[Healthy Soils Practice]],'Defaults &lt;HIDE&gt;'!$C$29:$Q$1246,6,FALSE),0)</f>
        <v>0</v>
      </c>
      <c r="Q18" s="166">
        <f t="array" ref="Q18">Inputs[[#This Row],[Acres]]*IFERROR(VLOOKUP(Inputs[[#This Row],[County]]&amp;Inputs[[#This Row],[Healthy Soils Practice]],'Defaults &lt;HIDE&gt;'!$C$29:$Q$1246,7,FALSE),0)</f>
        <v>0</v>
      </c>
      <c r="R18" s="171">
        <f t="array" ref="R18">Inputs[[#This Row],[Acres]]*IFERROR(VLOOKUP(Inputs[[#This Row],[County]]&amp;Inputs[[#This Row],[Healthy Soils Practice]],'Defaults &lt;HIDE&gt;'!$C$29:$Q$1246,8,FALSE),0)</f>
        <v>0</v>
      </c>
      <c r="T18" s="35" t="s">
        <v>12</v>
      </c>
      <c r="U18" s="36" t="s">
        <v>14</v>
      </c>
      <c r="V18" s="36"/>
      <c r="W18" s="36"/>
      <c r="X18" s="37"/>
    </row>
    <row r="19" spans="2:24" s="141" customFormat="1" x14ac:dyDescent="0.25">
      <c r="B19" s="141" t="str">
        <f>Inputs[[#This Row],['#]]</f>
        <v/>
      </c>
      <c r="C19" s="61"/>
      <c r="D19" s="63" t="str">
        <f t="shared" si="1"/>
        <v>Optional</v>
      </c>
      <c r="E19" s="143" t="str">
        <f>IF(ISBLANK(Inputs[[#This Row],[Applicant ID]]),"",IFERROR(VLOOKUP(Inputs[[#This Row],[Applicant ID]],$C$15:$E18,3,FALSE),MAX($E$15:$E18)+1))</f>
        <v/>
      </c>
      <c r="F19" s="61"/>
      <c r="G19" s="63" t="str">
        <f t="shared" si="2"/>
        <v>Optional</v>
      </c>
      <c r="H19" s="61"/>
      <c r="I19" s="62" t="str">
        <f t="shared" si="3"/>
        <v>Optional</v>
      </c>
      <c r="J19" s="61"/>
      <c r="K19" s="163" t="str">
        <f t="shared" si="4"/>
        <v>Optional</v>
      </c>
      <c r="L19" s="170">
        <f t="array" ref="L19">Inputs[[#This Row],[Acres]]*IFERROR(VLOOKUP(Inputs[[#This Row],[County]]&amp;Inputs[[#This Row],[Healthy Soils Practice]],'Defaults &lt;HIDE&gt;'!$C$29:$Q$1246,2,FALSE),0)</f>
        <v>0</v>
      </c>
      <c r="M19" s="166">
        <f t="array" ref="M19">Inputs[[#This Row],[Acres]]*IFERROR(VLOOKUP(Inputs[[#This Row],[County]]&amp;Inputs[[#This Row],[Healthy Soils Practice]],'Defaults &lt;HIDE&gt;'!$C$29:$Q$1246,3,FALSE),0)</f>
        <v>0</v>
      </c>
      <c r="N19" s="166">
        <f t="array" ref="N19">Inputs[[#This Row],[Acres]]*IFERROR(VLOOKUP(Inputs[[#This Row],[County]]&amp;Inputs[[#This Row],[Healthy Soils Practice]],'Defaults &lt;HIDE&gt;'!$C$29:$Q$1246,4,FALSE),0)</f>
        <v>0</v>
      </c>
      <c r="O19" s="166">
        <f t="array" ref="O19">Inputs[[#This Row],[Acres]]*IFERROR(VLOOKUP(Inputs[[#This Row],[County]]&amp;Inputs[[#This Row],[Healthy Soils Practice]],'Defaults &lt;HIDE&gt;'!$C$29:$Q$1246,5,FALSE),0)</f>
        <v>0</v>
      </c>
      <c r="P19" s="166">
        <f t="array" ref="P19">Inputs[[#This Row],[Acres]]*IFERROR(VLOOKUP(Inputs[[#This Row],[County]]&amp;Inputs[[#This Row],[Healthy Soils Practice]],'Defaults &lt;HIDE&gt;'!$C$29:$Q$1246,6,FALSE),0)</f>
        <v>0</v>
      </c>
      <c r="Q19" s="166">
        <f t="array" ref="Q19">Inputs[[#This Row],[Acres]]*IFERROR(VLOOKUP(Inputs[[#This Row],[County]]&amp;Inputs[[#This Row],[Healthy Soils Practice]],'Defaults &lt;HIDE&gt;'!$C$29:$Q$1246,7,FALSE),0)</f>
        <v>0</v>
      </c>
      <c r="R19" s="171">
        <f t="array" ref="R19">Inputs[[#This Row],[Acres]]*IFERROR(VLOOKUP(Inputs[[#This Row],[County]]&amp;Inputs[[#This Row],[Healthy Soils Practice]],'Defaults &lt;HIDE&gt;'!$C$29:$Q$1246,8,FALSE),0)</f>
        <v>0</v>
      </c>
      <c r="T19" s="66"/>
      <c r="U19" s="30"/>
      <c r="V19" s="30"/>
      <c r="W19" s="30"/>
      <c r="X19" s="30"/>
    </row>
    <row r="20" spans="2:24" s="141" customFormat="1" x14ac:dyDescent="0.25">
      <c r="B20" s="141" t="str">
        <f>Inputs[[#This Row],['#]]</f>
        <v/>
      </c>
      <c r="C20" s="61"/>
      <c r="D20" s="63" t="str">
        <f t="shared" si="1"/>
        <v>Optional</v>
      </c>
      <c r="E20" s="143" t="str">
        <f>IF(ISBLANK(Inputs[[#This Row],[Applicant ID]]),"",IFERROR(VLOOKUP(Inputs[[#This Row],[Applicant ID]],$C$15:$E19,3,FALSE),MAX($E$15:$E19)+1))</f>
        <v/>
      </c>
      <c r="F20" s="61"/>
      <c r="G20" s="63" t="str">
        <f t="shared" si="2"/>
        <v>Optional</v>
      </c>
      <c r="H20" s="61"/>
      <c r="I20" s="62" t="str">
        <f t="shared" si="3"/>
        <v>Optional</v>
      </c>
      <c r="J20" s="61"/>
      <c r="K20" s="163" t="str">
        <f t="shared" si="4"/>
        <v>Optional</v>
      </c>
      <c r="L20" s="170">
        <f t="array" ref="L20">Inputs[[#This Row],[Acres]]*IFERROR(VLOOKUP(Inputs[[#This Row],[County]]&amp;Inputs[[#This Row],[Healthy Soils Practice]],'Defaults &lt;HIDE&gt;'!$C$29:$Q$1246,2,FALSE),0)</f>
        <v>0</v>
      </c>
      <c r="M20" s="166">
        <f t="array" ref="M20">Inputs[[#This Row],[Acres]]*IFERROR(VLOOKUP(Inputs[[#This Row],[County]]&amp;Inputs[[#This Row],[Healthy Soils Practice]],'Defaults &lt;HIDE&gt;'!$C$29:$Q$1246,3,FALSE),0)</f>
        <v>0</v>
      </c>
      <c r="N20" s="166">
        <f t="array" ref="N20">Inputs[[#This Row],[Acres]]*IFERROR(VLOOKUP(Inputs[[#This Row],[County]]&amp;Inputs[[#This Row],[Healthy Soils Practice]],'Defaults &lt;HIDE&gt;'!$C$29:$Q$1246,4,FALSE),0)</f>
        <v>0</v>
      </c>
      <c r="O20" s="166">
        <f t="array" ref="O20">Inputs[[#This Row],[Acres]]*IFERROR(VLOOKUP(Inputs[[#This Row],[County]]&amp;Inputs[[#This Row],[Healthy Soils Practice]],'Defaults &lt;HIDE&gt;'!$C$29:$Q$1246,5,FALSE),0)</f>
        <v>0</v>
      </c>
      <c r="P20" s="166">
        <f t="array" ref="P20">Inputs[[#This Row],[Acres]]*IFERROR(VLOOKUP(Inputs[[#This Row],[County]]&amp;Inputs[[#This Row],[Healthy Soils Practice]],'Defaults &lt;HIDE&gt;'!$C$29:$Q$1246,6,FALSE),0)</f>
        <v>0</v>
      </c>
      <c r="Q20" s="166">
        <f t="array" ref="Q20">Inputs[[#This Row],[Acres]]*IFERROR(VLOOKUP(Inputs[[#This Row],[County]]&amp;Inputs[[#This Row],[Healthy Soils Practice]],'Defaults &lt;HIDE&gt;'!$C$29:$Q$1246,7,FALSE),0)</f>
        <v>0</v>
      </c>
      <c r="R20" s="171">
        <f t="array" ref="R20">Inputs[[#This Row],[Acres]]*IFERROR(VLOOKUP(Inputs[[#This Row],[County]]&amp;Inputs[[#This Row],[Healthy Soils Practice]],'Defaults &lt;HIDE&gt;'!$C$29:$Q$1246,8,FALSE),0)</f>
        <v>0</v>
      </c>
      <c r="T20" s="66"/>
      <c r="U20" s="30"/>
      <c r="V20" s="30"/>
      <c r="W20" s="30"/>
      <c r="X20" s="30"/>
    </row>
    <row r="21" spans="2:24" s="141" customFormat="1" x14ac:dyDescent="0.25">
      <c r="B21" s="141" t="str">
        <f>Inputs[[#This Row],['#]]</f>
        <v/>
      </c>
      <c r="C21" s="61"/>
      <c r="D21" s="63" t="str">
        <f t="shared" si="1"/>
        <v>Optional</v>
      </c>
      <c r="E21" s="143" t="str">
        <f>IF(ISBLANK(Inputs[[#This Row],[Applicant ID]]),"",IFERROR(VLOOKUP(Inputs[[#This Row],[Applicant ID]],$C$15:$E20,3,FALSE),MAX($E$15:$E20)+1))</f>
        <v/>
      </c>
      <c r="F21" s="61"/>
      <c r="G21" s="63" t="str">
        <f t="shared" si="2"/>
        <v>Optional</v>
      </c>
      <c r="H21" s="61"/>
      <c r="I21" s="62" t="str">
        <f t="shared" si="3"/>
        <v>Optional</v>
      </c>
      <c r="J21" s="61"/>
      <c r="K21" s="163" t="str">
        <f t="shared" si="4"/>
        <v>Optional</v>
      </c>
      <c r="L21" s="170">
        <f t="array" ref="L21">Inputs[[#This Row],[Acres]]*IFERROR(VLOOKUP(Inputs[[#This Row],[County]]&amp;Inputs[[#This Row],[Healthy Soils Practice]],'Defaults &lt;HIDE&gt;'!$C$29:$Q$1246,2,FALSE),0)</f>
        <v>0</v>
      </c>
      <c r="M21" s="166">
        <f t="array" ref="M21">Inputs[[#This Row],[Acres]]*IFERROR(VLOOKUP(Inputs[[#This Row],[County]]&amp;Inputs[[#This Row],[Healthy Soils Practice]],'Defaults &lt;HIDE&gt;'!$C$29:$Q$1246,3,FALSE),0)</f>
        <v>0</v>
      </c>
      <c r="N21" s="166">
        <f t="array" ref="N21">Inputs[[#This Row],[Acres]]*IFERROR(VLOOKUP(Inputs[[#This Row],[County]]&amp;Inputs[[#This Row],[Healthy Soils Practice]],'Defaults &lt;HIDE&gt;'!$C$29:$Q$1246,4,FALSE),0)</f>
        <v>0</v>
      </c>
      <c r="O21" s="166">
        <f t="array" ref="O21">Inputs[[#This Row],[Acres]]*IFERROR(VLOOKUP(Inputs[[#This Row],[County]]&amp;Inputs[[#This Row],[Healthy Soils Practice]],'Defaults &lt;HIDE&gt;'!$C$29:$Q$1246,5,FALSE),0)</f>
        <v>0</v>
      </c>
      <c r="P21" s="166">
        <f t="array" ref="P21">Inputs[[#This Row],[Acres]]*IFERROR(VLOOKUP(Inputs[[#This Row],[County]]&amp;Inputs[[#This Row],[Healthy Soils Practice]],'Defaults &lt;HIDE&gt;'!$C$29:$Q$1246,6,FALSE),0)</f>
        <v>0</v>
      </c>
      <c r="Q21" s="166">
        <f t="array" ref="Q21">Inputs[[#This Row],[Acres]]*IFERROR(VLOOKUP(Inputs[[#This Row],[County]]&amp;Inputs[[#This Row],[Healthy Soils Practice]],'Defaults &lt;HIDE&gt;'!$C$29:$Q$1246,7,FALSE),0)</f>
        <v>0</v>
      </c>
      <c r="R21" s="171">
        <f t="array" ref="R21">Inputs[[#This Row],[Acres]]*IFERROR(VLOOKUP(Inputs[[#This Row],[County]]&amp;Inputs[[#This Row],[Healthy Soils Practice]],'Defaults &lt;HIDE&gt;'!$C$29:$Q$1246,8,FALSE),0)</f>
        <v>0</v>
      </c>
      <c r="T21" s="66"/>
      <c r="U21" s="30"/>
      <c r="V21" s="30"/>
      <c r="W21" s="30"/>
      <c r="X21" s="30"/>
    </row>
    <row r="22" spans="2:24" s="141" customFormat="1" x14ac:dyDescent="0.25">
      <c r="B22" s="141" t="str">
        <f>Inputs[[#This Row],['#]]</f>
        <v/>
      </c>
      <c r="C22" s="61"/>
      <c r="D22" s="63" t="str">
        <f t="shared" si="1"/>
        <v>Optional</v>
      </c>
      <c r="E22" s="143" t="str">
        <f>IF(ISBLANK(Inputs[[#This Row],[Applicant ID]]),"",IFERROR(VLOOKUP(Inputs[[#This Row],[Applicant ID]],$C$15:$E21,3,FALSE),MAX($E$15:$E21)+1))</f>
        <v/>
      </c>
      <c r="F22" s="61"/>
      <c r="G22" s="63" t="str">
        <f t="shared" si="2"/>
        <v>Optional</v>
      </c>
      <c r="H22" s="61"/>
      <c r="I22" s="62" t="str">
        <f t="shared" si="3"/>
        <v>Optional</v>
      </c>
      <c r="J22" s="61"/>
      <c r="K22" s="163" t="str">
        <f t="shared" si="4"/>
        <v>Optional</v>
      </c>
      <c r="L22" s="170">
        <f t="array" ref="L22">Inputs[[#This Row],[Acres]]*IFERROR(VLOOKUP(Inputs[[#This Row],[County]]&amp;Inputs[[#This Row],[Healthy Soils Practice]],'Defaults &lt;HIDE&gt;'!$C$29:$Q$1246,2,FALSE),0)</f>
        <v>0</v>
      </c>
      <c r="M22" s="166">
        <f t="array" ref="M22">Inputs[[#This Row],[Acres]]*IFERROR(VLOOKUP(Inputs[[#This Row],[County]]&amp;Inputs[[#This Row],[Healthy Soils Practice]],'Defaults &lt;HIDE&gt;'!$C$29:$Q$1246,3,FALSE),0)</f>
        <v>0</v>
      </c>
      <c r="N22" s="166">
        <f t="array" ref="N22">Inputs[[#This Row],[Acres]]*IFERROR(VLOOKUP(Inputs[[#This Row],[County]]&amp;Inputs[[#This Row],[Healthy Soils Practice]],'Defaults &lt;HIDE&gt;'!$C$29:$Q$1246,4,FALSE),0)</f>
        <v>0</v>
      </c>
      <c r="O22" s="166">
        <f t="array" ref="O22">Inputs[[#This Row],[Acres]]*IFERROR(VLOOKUP(Inputs[[#This Row],[County]]&amp;Inputs[[#This Row],[Healthy Soils Practice]],'Defaults &lt;HIDE&gt;'!$C$29:$Q$1246,5,FALSE),0)</f>
        <v>0</v>
      </c>
      <c r="P22" s="166">
        <f t="array" ref="P22">Inputs[[#This Row],[Acres]]*IFERROR(VLOOKUP(Inputs[[#This Row],[County]]&amp;Inputs[[#This Row],[Healthy Soils Practice]],'Defaults &lt;HIDE&gt;'!$C$29:$Q$1246,6,FALSE),0)</f>
        <v>0</v>
      </c>
      <c r="Q22" s="166">
        <f t="array" ref="Q22">Inputs[[#This Row],[Acres]]*IFERROR(VLOOKUP(Inputs[[#This Row],[County]]&amp;Inputs[[#This Row],[Healthy Soils Practice]],'Defaults &lt;HIDE&gt;'!$C$29:$Q$1246,7,FALSE),0)</f>
        <v>0</v>
      </c>
      <c r="R22" s="171">
        <f t="array" ref="R22">Inputs[[#This Row],[Acres]]*IFERROR(VLOOKUP(Inputs[[#This Row],[County]]&amp;Inputs[[#This Row],[Healthy Soils Practice]],'Defaults &lt;HIDE&gt;'!$C$29:$Q$1246,8,FALSE),0)</f>
        <v>0</v>
      </c>
      <c r="T22" s="66"/>
      <c r="U22" s="30"/>
      <c r="V22" s="30"/>
      <c r="W22" s="30"/>
      <c r="X22" s="30"/>
    </row>
    <row r="23" spans="2:24" s="141" customFormat="1" x14ac:dyDescent="0.25">
      <c r="B23" s="141" t="str">
        <f>Inputs[[#This Row],['#]]</f>
        <v/>
      </c>
      <c r="C23" s="61"/>
      <c r="D23" s="63" t="str">
        <f t="shared" si="1"/>
        <v>Optional</v>
      </c>
      <c r="E23" s="143" t="str">
        <f>IF(ISBLANK(Inputs[[#This Row],[Applicant ID]]),"",IFERROR(VLOOKUP(Inputs[[#This Row],[Applicant ID]],$C$15:$E22,3,FALSE),MAX($E$15:$E22)+1))</f>
        <v/>
      </c>
      <c r="F23" s="61"/>
      <c r="G23" s="63" t="str">
        <f t="shared" si="2"/>
        <v>Optional</v>
      </c>
      <c r="H23" s="61"/>
      <c r="I23" s="62" t="str">
        <f t="shared" si="3"/>
        <v>Optional</v>
      </c>
      <c r="J23" s="61"/>
      <c r="K23" s="163" t="str">
        <f t="shared" si="4"/>
        <v>Optional</v>
      </c>
      <c r="L23" s="170">
        <f t="array" ref="L23">Inputs[[#This Row],[Acres]]*IFERROR(VLOOKUP(Inputs[[#This Row],[County]]&amp;Inputs[[#This Row],[Healthy Soils Practice]],'Defaults &lt;HIDE&gt;'!$C$29:$Q$1246,2,FALSE),0)</f>
        <v>0</v>
      </c>
      <c r="M23" s="166">
        <f t="array" ref="M23">Inputs[[#This Row],[Acres]]*IFERROR(VLOOKUP(Inputs[[#This Row],[County]]&amp;Inputs[[#This Row],[Healthy Soils Practice]],'Defaults &lt;HIDE&gt;'!$C$29:$Q$1246,3,FALSE),0)</f>
        <v>0</v>
      </c>
      <c r="N23" s="166">
        <f t="array" ref="N23">Inputs[[#This Row],[Acres]]*IFERROR(VLOOKUP(Inputs[[#This Row],[County]]&amp;Inputs[[#This Row],[Healthy Soils Practice]],'Defaults &lt;HIDE&gt;'!$C$29:$Q$1246,4,FALSE),0)</f>
        <v>0</v>
      </c>
      <c r="O23" s="166">
        <f t="array" ref="O23">Inputs[[#This Row],[Acres]]*IFERROR(VLOOKUP(Inputs[[#This Row],[County]]&amp;Inputs[[#This Row],[Healthy Soils Practice]],'Defaults &lt;HIDE&gt;'!$C$29:$Q$1246,5,FALSE),0)</f>
        <v>0</v>
      </c>
      <c r="P23" s="166">
        <f t="array" ref="P23">Inputs[[#This Row],[Acres]]*IFERROR(VLOOKUP(Inputs[[#This Row],[County]]&amp;Inputs[[#This Row],[Healthy Soils Practice]],'Defaults &lt;HIDE&gt;'!$C$29:$Q$1246,6,FALSE),0)</f>
        <v>0</v>
      </c>
      <c r="Q23" s="166">
        <f t="array" ref="Q23">Inputs[[#This Row],[Acres]]*IFERROR(VLOOKUP(Inputs[[#This Row],[County]]&amp;Inputs[[#This Row],[Healthy Soils Practice]],'Defaults &lt;HIDE&gt;'!$C$29:$Q$1246,7,FALSE),0)</f>
        <v>0</v>
      </c>
      <c r="R23" s="171">
        <f t="array" ref="R23">Inputs[[#This Row],[Acres]]*IFERROR(VLOOKUP(Inputs[[#This Row],[County]]&amp;Inputs[[#This Row],[Healthy Soils Practice]],'Defaults &lt;HIDE&gt;'!$C$29:$Q$1246,8,FALSE),0)</f>
        <v>0</v>
      </c>
      <c r="T23" s="66"/>
      <c r="U23" s="30"/>
      <c r="V23" s="30"/>
      <c r="W23" s="30"/>
      <c r="X23" s="30"/>
    </row>
    <row r="24" spans="2:24" s="141" customFormat="1" x14ac:dyDescent="0.25">
      <c r="B24" s="141" t="str">
        <f>Inputs[[#This Row],['#]]</f>
        <v/>
      </c>
      <c r="C24" s="61"/>
      <c r="D24" s="63" t="str">
        <f t="shared" si="1"/>
        <v>Optional</v>
      </c>
      <c r="E24" s="143" t="str">
        <f>IF(ISBLANK(Inputs[[#This Row],[Applicant ID]]),"",IFERROR(VLOOKUP(Inputs[[#This Row],[Applicant ID]],$C$15:$E23,3,FALSE),MAX($E$15:$E23)+1))</f>
        <v/>
      </c>
      <c r="F24" s="61"/>
      <c r="G24" s="63" t="str">
        <f t="shared" si="2"/>
        <v>Optional</v>
      </c>
      <c r="H24" s="61"/>
      <c r="I24" s="62" t="str">
        <f t="shared" si="3"/>
        <v>Optional</v>
      </c>
      <c r="J24" s="61"/>
      <c r="K24" s="163" t="str">
        <f t="shared" si="4"/>
        <v>Optional</v>
      </c>
      <c r="L24" s="170">
        <f t="array" ref="L24">Inputs[[#This Row],[Acres]]*IFERROR(VLOOKUP(Inputs[[#This Row],[County]]&amp;Inputs[[#This Row],[Healthy Soils Practice]],'Defaults &lt;HIDE&gt;'!$C$29:$Q$1246,2,FALSE),0)</f>
        <v>0</v>
      </c>
      <c r="M24" s="166">
        <f t="array" ref="M24">Inputs[[#This Row],[Acres]]*IFERROR(VLOOKUP(Inputs[[#This Row],[County]]&amp;Inputs[[#This Row],[Healthy Soils Practice]],'Defaults &lt;HIDE&gt;'!$C$29:$Q$1246,3,FALSE),0)</f>
        <v>0</v>
      </c>
      <c r="N24" s="166">
        <f t="array" ref="N24">Inputs[[#This Row],[Acres]]*IFERROR(VLOOKUP(Inputs[[#This Row],[County]]&amp;Inputs[[#This Row],[Healthy Soils Practice]],'Defaults &lt;HIDE&gt;'!$C$29:$Q$1246,4,FALSE),0)</f>
        <v>0</v>
      </c>
      <c r="O24" s="166">
        <f t="array" ref="O24">Inputs[[#This Row],[Acres]]*IFERROR(VLOOKUP(Inputs[[#This Row],[County]]&amp;Inputs[[#This Row],[Healthy Soils Practice]],'Defaults &lt;HIDE&gt;'!$C$29:$Q$1246,5,FALSE),0)</f>
        <v>0</v>
      </c>
      <c r="P24" s="166">
        <f t="array" ref="P24">Inputs[[#This Row],[Acres]]*IFERROR(VLOOKUP(Inputs[[#This Row],[County]]&amp;Inputs[[#This Row],[Healthy Soils Practice]],'Defaults &lt;HIDE&gt;'!$C$29:$Q$1246,6,FALSE),0)</f>
        <v>0</v>
      </c>
      <c r="Q24" s="166">
        <f t="array" ref="Q24">Inputs[[#This Row],[Acres]]*IFERROR(VLOOKUP(Inputs[[#This Row],[County]]&amp;Inputs[[#This Row],[Healthy Soils Practice]],'Defaults &lt;HIDE&gt;'!$C$29:$Q$1246,7,FALSE),0)</f>
        <v>0</v>
      </c>
      <c r="R24" s="171">
        <f t="array" ref="R24">Inputs[[#This Row],[Acres]]*IFERROR(VLOOKUP(Inputs[[#This Row],[County]]&amp;Inputs[[#This Row],[Healthy Soils Practice]],'Defaults &lt;HIDE&gt;'!$C$29:$Q$1246,8,FALSE),0)</f>
        <v>0</v>
      </c>
      <c r="T24" s="66"/>
      <c r="U24" s="30"/>
      <c r="V24" s="30"/>
      <c r="W24" s="30"/>
      <c r="X24" s="30"/>
    </row>
    <row r="25" spans="2:24" s="141" customFormat="1" x14ac:dyDescent="0.25">
      <c r="B25" s="141" t="str">
        <f>Inputs[[#This Row],['#]]</f>
        <v/>
      </c>
      <c r="C25" s="61"/>
      <c r="D25" s="63" t="str">
        <f t="shared" si="1"/>
        <v>Optional</v>
      </c>
      <c r="E25" s="143" t="str">
        <f>IF(ISBLANK(Inputs[[#This Row],[Applicant ID]]),"",IFERROR(VLOOKUP(Inputs[[#This Row],[Applicant ID]],$C$15:$E24,3,FALSE),MAX($E$15:$E24)+1))</f>
        <v/>
      </c>
      <c r="F25" s="61"/>
      <c r="G25" s="63" t="str">
        <f t="shared" si="2"/>
        <v>Optional</v>
      </c>
      <c r="H25" s="61"/>
      <c r="I25" s="62" t="str">
        <f t="shared" si="3"/>
        <v>Optional</v>
      </c>
      <c r="J25" s="61"/>
      <c r="K25" s="163" t="str">
        <f t="shared" si="4"/>
        <v>Optional</v>
      </c>
      <c r="L25" s="170">
        <f t="array" ref="L25">Inputs[[#This Row],[Acres]]*IFERROR(VLOOKUP(Inputs[[#This Row],[County]]&amp;Inputs[[#This Row],[Healthy Soils Practice]],'Defaults &lt;HIDE&gt;'!$C$29:$Q$1246,2,FALSE),0)</f>
        <v>0</v>
      </c>
      <c r="M25" s="166">
        <f t="array" ref="M25">Inputs[[#This Row],[Acres]]*IFERROR(VLOOKUP(Inputs[[#This Row],[County]]&amp;Inputs[[#This Row],[Healthy Soils Practice]],'Defaults &lt;HIDE&gt;'!$C$29:$Q$1246,3,FALSE),0)</f>
        <v>0</v>
      </c>
      <c r="N25" s="166">
        <f t="array" ref="N25">Inputs[[#This Row],[Acres]]*IFERROR(VLOOKUP(Inputs[[#This Row],[County]]&amp;Inputs[[#This Row],[Healthy Soils Practice]],'Defaults &lt;HIDE&gt;'!$C$29:$Q$1246,4,FALSE),0)</f>
        <v>0</v>
      </c>
      <c r="O25" s="166">
        <f t="array" ref="O25">Inputs[[#This Row],[Acres]]*IFERROR(VLOOKUP(Inputs[[#This Row],[County]]&amp;Inputs[[#This Row],[Healthy Soils Practice]],'Defaults &lt;HIDE&gt;'!$C$29:$Q$1246,5,FALSE),0)</f>
        <v>0</v>
      </c>
      <c r="P25" s="166">
        <f t="array" ref="P25">Inputs[[#This Row],[Acres]]*IFERROR(VLOOKUP(Inputs[[#This Row],[County]]&amp;Inputs[[#This Row],[Healthy Soils Practice]],'Defaults &lt;HIDE&gt;'!$C$29:$Q$1246,6,FALSE),0)</f>
        <v>0</v>
      </c>
      <c r="Q25" s="166">
        <f t="array" ref="Q25">Inputs[[#This Row],[Acres]]*IFERROR(VLOOKUP(Inputs[[#This Row],[County]]&amp;Inputs[[#This Row],[Healthy Soils Practice]],'Defaults &lt;HIDE&gt;'!$C$29:$Q$1246,7,FALSE),0)</f>
        <v>0</v>
      </c>
      <c r="R25" s="171">
        <f t="array" ref="R25">Inputs[[#This Row],[Acres]]*IFERROR(VLOOKUP(Inputs[[#This Row],[County]]&amp;Inputs[[#This Row],[Healthy Soils Practice]],'Defaults &lt;HIDE&gt;'!$C$29:$Q$1246,8,FALSE),0)</f>
        <v>0</v>
      </c>
      <c r="T25" s="66"/>
      <c r="U25" s="30"/>
      <c r="V25" s="30"/>
      <c r="W25" s="30"/>
      <c r="X25" s="30"/>
    </row>
    <row r="26" spans="2:24" s="141" customFormat="1" x14ac:dyDescent="0.25">
      <c r="B26" s="141" t="str">
        <f>Inputs[[#This Row],['#]]</f>
        <v/>
      </c>
      <c r="C26" s="61"/>
      <c r="D26" s="63" t="str">
        <f t="shared" si="1"/>
        <v>Optional</v>
      </c>
      <c r="E26" s="143" t="str">
        <f>IF(ISBLANK(Inputs[[#This Row],[Applicant ID]]),"",IFERROR(VLOOKUP(Inputs[[#This Row],[Applicant ID]],$C$15:$E25,3,FALSE),MAX($E$15:$E25)+1))</f>
        <v/>
      </c>
      <c r="F26" s="61"/>
      <c r="G26" s="63" t="str">
        <f t="shared" si="2"/>
        <v>Optional</v>
      </c>
      <c r="H26" s="61"/>
      <c r="I26" s="62" t="str">
        <f t="shared" si="3"/>
        <v>Optional</v>
      </c>
      <c r="J26" s="61"/>
      <c r="K26" s="163" t="str">
        <f t="shared" si="4"/>
        <v>Optional</v>
      </c>
      <c r="L26" s="170">
        <f t="array" ref="L26">Inputs[[#This Row],[Acres]]*IFERROR(VLOOKUP(Inputs[[#This Row],[County]]&amp;Inputs[[#This Row],[Healthy Soils Practice]],'Defaults &lt;HIDE&gt;'!$C$29:$Q$1246,2,FALSE),0)</f>
        <v>0</v>
      </c>
      <c r="M26" s="166">
        <f t="array" ref="M26">Inputs[[#This Row],[Acres]]*IFERROR(VLOOKUP(Inputs[[#This Row],[County]]&amp;Inputs[[#This Row],[Healthy Soils Practice]],'Defaults &lt;HIDE&gt;'!$C$29:$Q$1246,3,FALSE),0)</f>
        <v>0</v>
      </c>
      <c r="N26" s="166">
        <f t="array" ref="N26">Inputs[[#This Row],[Acres]]*IFERROR(VLOOKUP(Inputs[[#This Row],[County]]&amp;Inputs[[#This Row],[Healthy Soils Practice]],'Defaults &lt;HIDE&gt;'!$C$29:$Q$1246,4,FALSE),0)</f>
        <v>0</v>
      </c>
      <c r="O26" s="166">
        <f t="array" ref="O26">Inputs[[#This Row],[Acres]]*IFERROR(VLOOKUP(Inputs[[#This Row],[County]]&amp;Inputs[[#This Row],[Healthy Soils Practice]],'Defaults &lt;HIDE&gt;'!$C$29:$Q$1246,5,FALSE),0)</f>
        <v>0</v>
      </c>
      <c r="P26" s="166">
        <f t="array" ref="P26">Inputs[[#This Row],[Acres]]*IFERROR(VLOOKUP(Inputs[[#This Row],[County]]&amp;Inputs[[#This Row],[Healthy Soils Practice]],'Defaults &lt;HIDE&gt;'!$C$29:$Q$1246,6,FALSE),0)</f>
        <v>0</v>
      </c>
      <c r="Q26" s="166">
        <f t="array" ref="Q26">Inputs[[#This Row],[Acres]]*IFERROR(VLOOKUP(Inputs[[#This Row],[County]]&amp;Inputs[[#This Row],[Healthy Soils Practice]],'Defaults &lt;HIDE&gt;'!$C$29:$Q$1246,7,FALSE),0)</f>
        <v>0</v>
      </c>
      <c r="R26" s="171">
        <f t="array" ref="R26">Inputs[[#This Row],[Acres]]*IFERROR(VLOOKUP(Inputs[[#This Row],[County]]&amp;Inputs[[#This Row],[Healthy Soils Practice]],'Defaults &lt;HIDE&gt;'!$C$29:$Q$1246,8,FALSE),0)</f>
        <v>0</v>
      </c>
      <c r="T26" s="66"/>
      <c r="U26" s="30"/>
      <c r="V26" s="30"/>
      <c r="W26" s="30"/>
      <c r="X26" s="30"/>
    </row>
    <row r="27" spans="2:24" s="141" customFormat="1" x14ac:dyDescent="0.25">
      <c r="B27" s="141" t="str">
        <f>Inputs[[#This Row],['#]]</f>
        <v/>
      </c>
      <c r="C27" s="61"/>
      <c r="D27" s="63" t="str">
        <f t="shared" si="1"/>
        <v>Optional</v>
      </c>
      <c r="E27" s="143" t="str">
        <f>IF(ISBLANK(Inputs[[#This Row],[Applicant ID]]),"",IFERROR(VLOOKUP(Inputs[[#This Row],[Applicant ID]],$C$15:$E26,3,FALSE),MAX($E$15:$E26)+1))</f>
        <v/>
      </c>
      <c r="F27" s="61"/>
      <c r="G27" s="63" t="str">
        <f t="shared" si="2"/>
        <v>Optional</v>
      </c>
      <c r="H27" s="61"/>
      <c r="I27" s="62" t="str">
        <f t="shared" si="3"/>
        <v>Optional</v>
      </c>
      <c r="J27" s="61"/>
      <c r="K27" s="163" t="str">
        <f t="shared" si="4"/>
        <v>Optional</v>
      </c>
      <c r="L27" s="170">
        <f t="array" ref="L27">Inputs[[#This Row],[Acres]]*IFERROR(VLOOKUP(Inputs[[#This Row],[County]]&amp;Inputs[[#This Row],[Healthy Soils Practice]],'Defaults &lt;HIDE&gt;'!$C$29:$Q$1246,2,FALSE),0)</f>
        <v>0</v>
      </c>
      <c r="M27" s="166">
        <f t="array" ref="M27">Inputs[[#This Row],[Acres]]*IFERROR(VLOOKUP(Inputs[[#This Row],[County]]&amp;Inputs[[#This Row],[Healthy Soils Practice]],'Defaults &lt;HIDE&gt;'!$C$29:$Q$1246,3,FALSE),0)</f>
        <v>0</v>
      </c>
      <c r="N27" s="166">
        <f t="array" ref="N27">Inputs[[#This Row],[Acres]]*IFERROR(VLOOKUP(Inputs[[#This Row],[County]]&amp;Inputs[[#This Row],[Healthy Soils Practice]],'Defaults &lt;HIDE&gt;'!$C$29:$Q$1246,4,FALSE),0)</f>
        <v>0</v>
      </c>
      <c r="O27" s="166">
        <f t="array" ref="O27">Inputs[[#This Row],[Acres]]*IFERROR(VLOOKUP(Inputs[[#This Row],[County]]&amp;Inputs[[#This Row],[Healthy Soils Practice]],'Defaults &lt;HIDE&gt;'!$C$29:$Q$1246,5,FALSE),0)</f>
        <v>0</v>
      </c>
      <c r="P27" s="166">
        <f t="array" ref="P27">Inputs[[#This Row],[Acres]]*IFERROR(VLOOKUP(Inputs[[#This Row],[County]]&amp;Inputs[[#This Row],[Healthy Soils Practice]],'Defaults &lt;HIDE&gt;'!$C$29:$Q$1246,6,FALSE),0)</f>
        <v>0</v>
      </c>
      <c r="Q27" s="166">
        <f t="array" ref="Q27">Inputs[[#This Row],[Acres]]*IFERROR(VLOOKUP(Inputs[[#This Row],[County]]&amp;Inputs[[#This Row],[Healthy Soils Practice]],'Defaults &lt;HIDE&gt;'!$C$29:$Q$1246,7,FALSE),0)</f>
        <v>0</v>
      </c>
      <c r="R27" s="171">
        <f t="array" ref="R27">Inputs[[#This Row],[Acres]]*IFERROR(VLOOKUP(Inputs[[#This Row],[County]]&amp;Inputs[[#This Row],[Healthy Soils Practice]],'Defaults &lt;HIDE&gt;'!$C$29:$Q$1246,8,FALSE),0)</f>
        <v>0</v>
      </c>
      <c r="T27" s="66"/>
      <c r="U27" s="30"/>
      <c r="V27" s="30"/>
      <c r="W27" s="30"/>
      <c r="X27" s="30"/>
    </row>
    <row r="28" spans="2:24" s="141" customFormat="1" x14ac:dyDescent="0.25">
      <c r="B28" s="141" t="str">
        <f>Inputs[[#This Row],['#]]</f>
        <v/>
      </c>
      <c r="C28" s="61"/>
      <c r="D28" s="63" t="str">
        <f t="shared" si="1"/>
        <v>Optional</v>
      </c>
      <c r="E28" s="143" t="str">
        <f>IF(ISBLANK(Inputs[[#This Row],[Applicant ID]]),"",IFERROR(VLOOKUP(Inputs[[#This Row],[Applicant ID]],$C$15:$E27,3,FALSE),MAX($E$15:$E27)+1))</f>
        <v/>
      </c>
      <c r="F28" s="61"/>
      <c r="G28" s="63" t="str">
        <f t="shared" si="2"/>
        <v>Optional</v>
      </c>
      <c r="H28" s="61"/>
      <c r="I28" s="62" t="str">
        <f t="shared" si="3"/>
        <v>Optional</v>
      </c>
      <c r="J28" s="61"/>
      <c r="K28" s="163" t="str">
        <f t="shared" si="4"/>
        <v>Optional</v>
      </c>
      <c r="L28" s="170">
        <f t="array" ref="L28">Inputs[[#This Row],[Acres]]*IFERROR(VLOOKUP(Inputs[[#This Row],[County]]&amp;Inputs[[#This Row],[Healthy Soils Practice]],'Defaults &lt;HIDE&gt;'!$C$29:$Q$1246,2,FALSE),0)</f>
        <v>0</v>
      </c>
      <c r="M28" s="166">
        <f t="array" ref="M28">Inputs[[#This Row],[Acres]]*IFERROR(VLOOKUP(Inputs[[#This Row],[County]]&amp;Inputs[[#This Row],[Healthy Soils Practice]],'Defaults &lt;HIDE&gt;'!$C$29:$Q$1246,3,FALSE),0)</f>
        <v>0</v>
      </c>
      <c r="N28" s="166">
        <f t="array" ref="N28">Inputs[[#This Row],[Acres]]*IFERROR(VLOOKUP(Inputs[[#This Row],[County]]&amp;Inputs[[#This Row],[Healthy Soils Practice]],'Defaults &lt;HIDE&gt;'!$C$29:$Q$1246,4,FALSE),0)</f>
        <v>0</v>
      </c>
      <c r="O28" s="166">
        <f t="array" ref="O28">Inputs[[#This Row],[Acres]]*IFERROR(VLOOKUP(Inputs[[#This Row],[County]]&amp;Inputs[[#This Row],[Healthy Soils Practice]],'Defaults &lt;HIDE&gt;'!$C$29:$Q$1246,5,FALSE),0)</f>
        <v>0</v>
      </c>
      <c r="P28" s="166">
        <f t="array" ref="P28">Inputs[[#This Row],[Acres]]*IFERROR(VLOOKUP(Inputs[[#This Row],[County]]&amp;Inputs[[#This Row],[Healthy Soils Practice]],'Defaults &lt;HIDE&gt;'!$C$29:$Q$1246,6,FALSE),0)</f>
        <v>0</v>
      </c>
      <c r="Q28" s="166">
        <f t="array" ref="Q28">Inputs[[#This Row],[Acres]]*IFERROR(VLOOKUP(Inputs[[#This Row],[County]]&amp;Inputs[[#This Row],[Healthy Soils Practice]],'Defaults &lt;HIDE&gt;'!$C$29:$Q$1246,7,FALSE),0)</f>
        <v>0</v>
      </c>
      <c r="R28" s="171">
        <f t="array" ref="R28">Inputs[[#This Row],[Acres]]*IFERROR(VLOOKUP(Inputs[[#This Row],[County]]&amp;Inputs[[#This Row],[Healthy Soils Practice]],'Defaults &lt;HIDE&gt;'!$C$29:$Q$1246,8,FALSE),0)</f>
        <v>0</v>
      </c>
      <c r="T28" s="66"/>
      <c r="U28" s="30"/>
      <c r="V28" s="30"/>
      <c r="W28" s="30"/>
      <c r="X28" s="30"/>
    </row>
    <row r="29" spans="2:24" s="141" customFormat="1" x14ac:dyDescent="0.25">
      <c r="B29" s="141" t="str">
        <f>Inputs[[#This Row],['#]]</f>
        <v/>
      </c>
      <c r="C29" s="61"/>
      <c r="D29" s="63" t="str">
        <f t="shared" si="1"/>
        <v>Optional</v>
      </c>
      <c r="E29" s="143" t="str">
        <f>IF(ISBLANK(Inputs[[#This Row],[Applicant ID]]),"",IFERROR(VLOOKUP(Inputs[[#This Row],[Applicant ID]],$C$15:$E28,3,FALSE),MAX($E$15:$E28)+1))</f>
        <v/>
      </c>
      <c r="F29" s="61"/>
      <c r="G29" s="63" t="str">
        <f t="shared" si="2"/>
        <v>Optional</v>
      </c>
      <c r="H29" s="61"/>
      <c r="I29" s="62" t="str">
        <f t="shared" si="3"/>
        <v>Optional</v>
      </c>
      <c r="J29" s="61"/>
      <c r="K29" s="163" t="str">
        <f t="shared" si="4"/>
        <v>Optional</v>
      </c>
      <c r="L29" s="170">
        <f t="array" ref="L29">Inputs[[#This Row],[Acres]]*IFERROR(VLOOKUP(Inputs[[#This Row],[County]]&amp;Inputs[[#This Row],[Healthy Soils Practice]],'Defaults &lt;HIDE&gt;'!$C$29:$Q$1246,2,FALSE),0)</f>
        <v>0</v>
      </c>
      <c r="M29" s="166">
        <f t="array" ref="M29">Inputs[[#This Row],[Acres]]*IFERROR(VLOOKUP(Inputs[[#This Row],[County]]&amp;Inputs[[#This Row],[Healthy Soils Practice]],'Defaults &lt;HIDE&gt;'!$C$29:$Q$1246,3,FALSE),0)</f>
        <v>0</v>
      </c>
      <c r="N29" s="166">
        <f t="array" ref="N29">Inputs[[#This Row],[Acres]]*IFERROR(VLOOKUP(Inputs[[#This Row],[County]]&amp;Inputs[[#This Row],[Healthy Soils Practice]],'Defaults &lt;HIDE&gt;'!$C$29:$Q$1246,4,FALSE),0)</f>
        <v>0</v>
      </c>
      <c r="O29" s="166">
        <f t="array" ref="O29">Inputs[[#This Row],[Acres]]*IFERROR(VLOOKUP(Inputs[[#This Row],[County]]&amp;Inputs[[#This Row],[Healthy Soils Practice]],'Defaults &lt;HIDE&gt;'!$C$29:$Q$1246,5,FALSE),0)</f>
        <v>0</v>
      </c>
      <c r="P29" s="166">
        <f t="array" ref="P29">Inputs[[#This Row],[Acres]]*IFERROR(VLOOKUP(Inputs[[#This Row],[County]]&amp;Inputs[[#This Row],[Healthy Soils Practice]],'Defaults &lt;HIDE&gt;'!$C$29:$Q$1246,6,FALSE),0)</f>
        <v>0</v>
      </c>
      <c r="Q29" s="166">
        <f t="array" ref="Q29">Inputs[[#This Row],[Acres]]*IFERROR(VLOOKUP(Inputs[[#This Row],[County]]&amp;Inputs[[#This Row],[Healthy Soils Practice]],'Defaults &lt;HIDE&gt;'!$C$29:$Q$1246,7,FALSE),0)</f>
        <v>0</v>
      </c>
      <c r="R29" s="171">
        <f t="array" ref="R29">Inputs[[#This Row],[Acres]]*IFERROR(VLOOKUP(Inputs[[#This Row],[County]]&amp;Inputs[[#This Row],[Healthy Soils Practice]],'Defaults &lt;HIDE&gt;'!$C$29:$Q$1246,8,FALSE),0)</f>
        <v>0</v>
      </c>
      <c r="T29" s="66"/>
      <c r="U29" s="30"/>
      <c r="V29" s="30"/>
      <c r="W29" s="30"/>
      <c r="X29" s="30"/>
    </row>
    <row r="30" spans="2:24" s="141" customFormat="1" x14ac:dyDescent="0.25">
      <c r="B30" s="141" t="str">
        <f>Inputs[[#This Row],['#]]</f>
        <v/>
      </c>
      <c r="C30" s="61"/>
      <c r="D30" s="63" t="str">
        <f t="shared" si="1"/>
        <v>Optional</v>
      </c>
      <c r="E30" s="143" t="str">
        <f>IF(ISBLANK(Inputs[[#This Row],[Applicant ID]]),"",IFERROR(VLOOKUP(Inputs[[#This Row],[Applicant ID]],$C$15:$E29,3,FALSE),MAX($E$15:$E29)+1))</f>
        <v/>
      </c>
      <c r="F30" s="61"/>
      <c r="G30" s="63" t="str">
        <f t="shared" si="2"/>
        <v>Optional</v>
      </c>
      <c r="H30" s="61"/>
      <c r="I30" s="62" t="str">
        <f t="shared" si="3"/>
        <v>Optional</v>
      </c>
      <c r="J30" s="61"/>
      <c r="K30" s="163" t="str">
        <f t="shared" si="4"/>
        <v>Optional</v>
      </c>
      <c r="L30" s="170">
        <f t="array" ref="L30">Inputs[[#This Row],[Acres]]*IFERROR(VLOOKUP(Inputs[[#This Row],[County]]&amp;Inputs[[#This Row],[Healthy Soils Practice]],'Defaults &lt;HIDE&gt;'!$C$29:$Q$1246,2,FALSE),0)</f>
        <v>0</v>
      </c>
      <c r="M30" s="166">
        <f t="array" ref="M30">Inputs[[#This Row],[Acres]]*IFERROR(VLOOKUP(Inputs[[#This Row],[County]]&amp;Inputs[[#This Row],[Healthy Soils Practice]],'Defaults &lt;HIDE&gt;'!$C$29:$Q$1246,3,FALSE),0)</f>
        <v>0</v>
      </c>
      <c r="N30" s="166">
        <f t="array" ref="N30">Inputs[[#This Row],[Acres]]*IFERROR(VLOOKUP(Inputs[[#This Row],[County]]&amp;Inputs[[#This Row],[Healthy Soils Practice]],'Defaults &lt;HIDE&gt;'!$C$29:$Q$1246,4,FALSE),0)</f>
        <v>0</v>
      </c>
      <c r="O30" s="166">
        <f t="array" ref="O30">Inputs[[#This Row],[Acres]]*IFERROR(VLOOKUP(Inputs[[#This Row],[County]]&amp;Inputs[[#This Row],[Healthy Soils Practice]],'Defaults &lt;HIDE&gt;'!$C$29:$Q$1246,5,FALSE),0)</f>
        <v>0</v>
      </c>
      <c r="P30" s="166">
        <f t="array" ref="P30">Inputs[[#This Row],[Acres]]*IFERROR(VLOOKUP(Inputs[[#This Row],[County]]&amp;Inputs[[#This Row],[Healthy Soils Practice]],'Defaults &lt;HIDE&gt;'!$C$29:$Q$1246,6,FALSE),0)</f>
        <v>0</v>
      </c>
      <c r="Q30" s="166">
        <f t="array" ref="Q30">Inputs[[#This Row],[Acres]]*IFERROR(VLOOKUP(Inputs[[#This Row],[County]]&amp;Inputs[[#This Row],[Healthy Soils Practice]],'Defaults &lt;HIDE&gt;'!$C$29:$Q$1246,7,FALSE),0)</f>
        <v>0</v>
      </c>
      <c r="R30" s="171">
        <f t="array" ref="R30">Inputs[[#This Row],[Acres]]*IFERROR(VLOOKUP(Inputs[[#This Row],[County]]&amp;Inputs[[#This Row],[Healthy Soils Practice]],'Defaults &lt;HIDE&gt;'!$C$29:$Q$1246,8,FALSE),0)</f>
        <v>0</v>
      </c>
      <c r="T30" s="66"/>
      <c r="U30" s="30"/>
      <c r="V30" s="30"/>
      <c r="W30" s="30"/>
      <c r="X30" s="30"/>
    </row>
    <row r="31" spans="2:24" s="141" customFormat="1" x14ac:dyDescent="0.25">
      <c r="B31" s="141" t="str">
        <f>Inputs[[#This Row],['#]]</f>
        <v/>
      </c>
      <c r="C31" s="61"/>
      <c r="D31" s="63" t="str">
        <f t="shared" si="1"/>
        <v>Optional</v>
      </c>
      <c r="E31" s="143" t="str">
        <f>IF(ISBLANK(Inputs[[#This Row],[Applicant ID]]),"",IFERROR(VLOOKUP(Inputs[[#This Row],[Applicant ID]],$C$15:$E30,3,FALSE),MAX($E$15:$E30)+1))</f>
        <v/>
      </c>
      <c r="F31" s="61"/>
      <c r="G31" s="63" t="str">
        <f t="shared" si="2"/>
        <v>Optional</v>
      </c>
      <c r="H31" s="61"/>
      <c r="I31" s="62" t="str">
        <f t="shared" si="3"/>
        <v>Optional</v>
      </c>
      <c r="J31" s="61"/>
      <c r="K31" s="163" t="str">
        <f t="shared" si="4"/>
        <v>Optional</v>
      </c>
      <c r="L31" s="170">
        <f t="array" ref="L31">Inputs[[#This Row],[Acres]]*IFERROR(VLOOKUP(Inputs[[#This Row],[County]]&amp;Inputs[[#This Row],[Healthy Soils Practice]],'Defaults &lt;HIDE&gt;'!$C$29:$Q$1246,2,FALSE),0)</f>
        <v>0</v>
      </c>
      <c r="M31" s="166">
        <f t="array" ref="M31">Inputs[[#This Row],[Acres]]*IFERROR(VLOOKUP(Inputs[[#This Row],[County]]&amp;Inputs[[#This Row],[Healthy Soils Practice]],'Defaults &lt;HIDE&gt;'!$C$29:$Q$1246,3,FALSE),0)</f>
        <v>0</v>
      </c>
      <c r="N31" s="166">
        <f t="array" ref="N31">Inputs[[#This Row],[Acres]]*IFERROR(VLOOKUP(Inputs[[#This Row],[County]]&amp;Inputs[[#This Row],[Healthy Soils Practice]],'Defaults &lt;HIDE&gt;'!$C$29:$Q$1246,4,FALSE),0)</f>
        <v>0</v>
      </c>
      <c r="O31" s="166">
        <f t="array" ref="O31">Inputs[[#This Row],[Acres]]*IFERROR(VLOOKUP(Inputs[[#This Row],[County]]&amp;Inputs[[#This Row],[Healthy Soils Practice]],'Defaults &lt;HIDE&gt;'!$C$29:$Q$1246,5,FALSE),0)</f>
        <v>0</v>
      </c>
      <c r="P31" s="166">
        <f t="array" ref="P31">Inputs[[#This Row],[Acres]]*IFERROR(VLOOKUP(Inputs[[#This Row],[County]]&amp;Inputs[[#This Row],[Healthy Soils Practice]],'Defaults &lt;HIDE&gt;'!$C$29:$Q$1246,6,FALSE),0)</f>
        <v>0</v>
      </c>
      <c r="Q31" s="166">
        <f t="array" ref="Q31">Inputs[[#This Row],[Acres]]*IFERROR(VLOOKUP(Inputs[[#This Row],[County]]&amp;Inputs[[#This Row],[Healthy Soils Practice]],'Defaults &lt;HIDE&gt;'!$C$29:$Q$1246,7,FALSE),0)</f>
        <v>0</v>
      </c>
      <c r="R31" s="171">
        <f t="array" ref="R31">Inputs[[#This Row],[Acres]]*IFERROR(VLOOKUP(Inputs[[#This Row],[County]]&amp;Inputs[[#This Row],[Healthy Soils Practice]],'Defaults &lt;HIDE&gt;'!$C$29:$Q$1246,8,FALSE),0)</f>
        <v>0</v>
      </c>
      <c r="T31" s="66"/>
      <c r="U31" s="30"/>
      <c r="V31" s="30"/>
      <c r="W31" s="30"/>
      <c r="X31" s="30"/>
    </row>
    <row r="32" spans="2:24" s="141" customFormat="1" x14ac:dyDescent="0.25">
      <c r="B32" s="141" t="str">
        <f>Inputs[[#This Row],['#]]</f>
        <v/>
      </c>
      <c r="C32" s="61"/>
      <c r="D32" s="63" t="str">
        <f t="shared" si="1"/>
        <v>Optional</v>
      </c>
      <c r="E32" s="143" t="str">
        <f>IF(ISBLANK(Inputs[[#This Row],[Applicant ID]]),"",IFERROR(VLOOKUP(Inputs[[#This Row],[Applicant ID]],$C$15:$E31,3,FALSE),MAX($E$15:$E31)+1))</f>
        <v/>
      </c>
      <c r="F32" s="61"/>
      <c r="G32" s="63" t="str">
        <f t="shared" si="2"/>
        <v>Optional</v>
      </c>
      <c r="H32" s="61"/>
      <c r="I32" s="62" t="str">
        <f t="shared" si="3"/>
        <v>Optional</v>
      </c>
      <c r="J32" s="61"/>
      <c r="K32" s="163" t="str">
        <f t="shared" si="4"/>
        <v>Optional</v>
      </c>
      <c r="L32" s="170">
        <f t="array" ref="L32">Inputs[[#This Row],[Acres]]*IFERROR(VLOOKUP(Inputs[[#This Row],[County]]&amp;Inputs[[#This Row],[Healthy Soils Practice]],'Defaults &lt;HIDE&gt;'!$C$29:$Q$1246,2,FALSE),0)</f>
        <v>0</v>
      </c>
      <c r="M32" s="166">
        <f t="array" ref="M32">Inputs[[#This Row],[Acres]]*IFERROR(VLOOKUP(Inputs[[#This Row],[County]]&amp;Inputs[[#This Row],[Healthy Soils Practice]],'Defaults &lt;HIDE&gt;'!$C$29:$Q$1246,3,FALSE),0)</f>
        <v>0</v>
      </c>
      <c r="N32" s="166">
        <f t="array" ref="N32">Inputs[[#This Row],[Acres]]*IFERROR(VLOOKUP(Inputs[[#This Row],[County]]&amp;Inputs[[#This Row],[Healthy Soils Practice]],'Defaults &lt;HIDE&gt;'!$C$29:$Q$1246,4,FALSE),0)</f>
        <v>0</v>
      </c>
      <c r="O32" s="166">
        <f t="array" ref="O32">Inputs[[#This Row],[Acres]]*IFERROR(VLOOKUP(Inputs[[#This Row],[County]]&amp;Inputs[[#This Row],[Healthy Soils Practice]],'Defaults &lt;HIDE&gt;'!$C$29:$Q$1246,5,FALSE),0)</f>
        <v>0</v>
      </c>
      <c r="P32" s="166">
        <f t="array" ref="P32">Inputs[[#This Row],[Acres]]*IFERROR(VLOOKUP(Inputs[[#This Row],[County]]&amp;Inputs[[#This Row],[Healthy Soils Practice]],'Defaults &lt;HIDE&gt;'!$C$29:$Q$1246,6,FALSE),0)</f>
        <v>0</v>
      </c>
      <c r="Q32" s="166">
        <f t="array" ref="Q32">Inputs[[#This Row],[Acres]]*IFERROR(VLOOKUP(Inputs[[#This Row],[County]]&amp;Inputs[[#This Row],[Healthy Soils Practice]],'Defaults &lt;HIDE&gt;'!$C$29:$Q$1246,7,FALSE),0)</f>
        <v>0</v>
      </c>
      <c r="R32" s="171">
        <f t="array" ref="R32">Inputs[[#This Row],[Acres]]*IFERROR(VLOOKUP(Inputs[[#This Row],[County]]&amp;Inputs[[#This Row],[Healthy Soils Practice]],'Defaults &lt;HIDE&gt;'!$C$29:$Q$1246,8,FALSE),0)</f>
        <v>0</v>
      </c>
      <c r="T32" s="66"/>
      <c r="U32" s="30"/>
      <c r="V32" s="30"/>
      <c r="W32" s="30"/>
      <c r="X32" s="30"/>
    </row>
    <row r="33" spans="2:24" s="141" customFormat="1" x14ac:dyDescent="0.25">
      <c r="B33" s="141" t="str">
        <f>Inputs[[#This Row],['#]]</f>
        <v/>
      </c>
      <c r="C33" s="61"/>
      <c r="D33" s="63" t="str">
        <f t="shared" si="1"/>
        <v>Optional</v>
      </c>
      <c r="E33" s="143" t="str">
        <f>IF(ISBLANK(Inputs[[#This Row],[Applicant ID]]),"",IFERROR(VLOOKUP(Inputs[[#This Row],[Applicant ID]],$C$15:$E32,3,FALSE),MAX($E$15:$E32)+1))</f>
        <v/>
      </c>
      <c r="F33" s="61"/>
      <c r="G33" s="63" t="str">
        <f t="shared" si="2"/>
        <v>Optional</v>
      </c>
      <c r="H33" s="61"/>
      <c r="I33" s="62" t="str">
        <f t="shared" si="3"/>
        <v>Optional</v>
      </c>
      <c r="J33" s="61"/>
      <c r="K33" s="163" t="str">
        <f t="shared" si="4"/>
        <v>Optional</v>
      </c>
      <c r="L33" s="170">
        <f t="array" ref="L33">Inputs[[#This Row],[Acres]]*IFERROR(VLOOKUP(Inputs[[#This Row],[County]]&amp;Inputs[[#This Row],[Healthy Soils Practice]],'Defaults &lt;HIDE&gt;'!$C$29:$Q$1246,2,FALSE),0)</f>
        <v>0</v>
      </c>
      <c r="M33" s="166">
        <f t="array" ref="M33">Inputs[[#This Row],[Acres]]*IFERROR(VLOOKUP(Inputs[[#This Row],[County]]&amp;Inputs[[#This Row],[Healthy Soils Practice]],'Defaults &lt;HIDE&gt;'!$C$29:$Q$1246,3,FALSE),0)</f>
        <v>0</v>
      </c>
      <c r="N33" s="166">
        <f t="array" ref="N33">Inputs[[#This Row],[Acres]]*IFERROR(VLOOKUP(Inputs[[#This Row],[County]]&amp;Inputs[[#This Row],[Healthy Soils Practice]],'Defaults &lt;HIDE&gt;'!$C$29:$Q$1246,4,FALSE),0)</f>
        <v>0</v>
      </c>
      <c r="O33" s="166">
        <f t="array" ref="O33">Inputs[[#This Row],[Acres]]*IFERROR(VLOOKUP(Inputs[[#This Row],[County]]&amp;Inputs[[#This Row],[Healthy Soils Practice]],'Defaults &lt;HIDE&gt;'!$C$29:$Q$1246,5,FALSE),0)</f>
        <v>0</v>
      </c>
      <c r="P33" s="166">
        <f t="array" ref="P33">Inputs[[#This Row],[Acres]]*IFERROR(VLOOKUP(Inputs[[#This Row],[County]]&amp;Inputs[[#This Row],[Healthy Soils Practice]],'Defaults &lt;HIDE&gt;'!$C$29:$Q$1246,6,FALSE),0)</f>
        <v>0</v>
      </c>
      <c r="Q33" s="166">
        <f t="array" ref="Q33">Inputs[[#This Row],[Acres]]*IFERROR(VLOOKUP(Inputs[[#This Row],[County]]&amp;Inputs[[#This Row],[Healthy Soils Practice]],'Defaults &lt;HIDE&gt;'!$C$29:$Q$1246,7,FALSE),0)</f>
        <v>0</v>
      </c>
      <c r="R33" s="171">
        <f t="array" ref="R33">Inputs[[#This Row],[Acres]]*IFERROR(VLOOKUP(Inputs[[#This Row],[County]]&amp;Inputs[[#This Row],[Healthy Soils Practice]],'Defaults &lt;HIDE&gt;'!$C$29:$Q$1246,8,FALSE),0)</f>
        <v>0</v>
      </c>
      <c r="T33" s="66"/>
      <c r="U33" s="30"/>
      <c r="V33" s="30"/>
      <c r="W33" s="30"/>
      <c r="X33" s="30"/>
    </row>
    <row r="34" spans="2:24" s="141" customFormat="1" x14ac:dyDescent="0.25">
      <c r="B34" s="141" t="str">
        <f>Inputs[[#This Row],['#]]</f>
        <v/>
      </c>
      <c r="C34" s="61"/>
      <c r="D34" s="63" t="str">
        <f t="shared" si="1"/>
        <v>Optional</v>
      </c>
      <c r="E34" s="143" t="str">
        <f>IF(ISBLANK(Inputs[[#This Row],[Applicant ID]]),"",IFERROR(VLOOKUP(Inputs[[#This Row],[Applicant ID]],$C$15:$E33,3,FALSE),MAX($E$15:$E33)+1))</f>
        <v/>
      </c>
      <c r="F34" s="61"/>
      <c r="G34" s="63" t="str">
        <f t="shared" si="2"/>
        <v>Optional</v>
      </c>
      <c r="H34" s="61"/>
      <c r="I34" s="62" t="str">
        <f t="shared" si="3"/>
        <v>Optional</v>
      </c>
      <c r="J34" s="61"/>
      <c r="K34" s="163" t="str">
        <f t="shared" si="4"/>
        <v>Optional</v>
      </c>
      <c r="L34" s="170">
        <f t="array" ref="L34">Inputs[[#This Row],[Acres]]*IFERROR(VLOOKUP(Inputs[[#This Row],[County]]&amp;Inputs[[#This Row],[Healthy Soils Practice]],'Defaults &lt;HIDE&gt;'!$C$29:$Q$1246,2,FALSE),0)</f>
        <v>0</v>
      </c>
      <c r="M34" s="166">
        <f t="array" ref="M34">Inputs[[#This Row],[Acres]]*IFERROR(VLOOKUP(Inputs[[#This Row],[County]]&amp;Inputs[[#This Row],[Healthy Soils Practice]],'Defaults &lt;HIDE&gt;'!$C$29:$Q$1246,3,FALSE),0)</f>
        <v>0</v>
      </c>
      <c r="N34" s="166">
        <f t="array" ref="N34">Inputs[[#This Row],[Acres]]*IFERROR(VLOOKUP(Inputs[[#This Row],[County]]&amp;Inputs[[#This Row],[Healthy Soils Practice]],'Defaults &lt;HIDE&gt;'!$C$29:$Q$1246,4,FALSE),0)</f>
        <v>0</v>
      </c>
      <c r="O34" s="166">
        <f t="array" ref="O34">Inputs[[#This Row],[Acres]]*IFERROR(VLOOKUP(Inputs[[#This Row],[County]]&amp;Inputs[[#This Row],[Healthy Soils Practice]],'Defaults &lt;HIDE&gt;'!$C$29:$Q$1246,5,FALSE),0)</f>
        <v>0</v>
      </c>
      <c r="P34" s="166">
        <f t="array" ref="P34">Inputs[[#This Row],[Acres]]*IFERROR(VLOOKUP(Inputs[[#This Row],[County]]&amp;Inputs[[#This Row],[Healthy Soils Practice]],'Defaults &lt;HIDE&gt;'!$C$29:$Q$1246,6,FALSE),0)</f>
        <v>0</v>
      </c>
      <c r="Q34" s="166">
        <f t="array" ref="Q34">Inputs[[#This Row],[Acres]]*IFERROR(VLOOKUP(Inputs[[#This Row],[County]]&amp;Inputs[[#This Row],[Healthy Soils Practice]],'Defaults &lt;HIDE&gt;'!$C$29:$Q$1246,7,FALSE),0)</f>
        <v>0</v>
      </c>
      <c r="R34" s="171">
        <f t="array" ref="R34">Inputs[[#This Row],[Acres]]*IFERROR(VLOOKUP(Inputs[[#This Row],[County]]&amp;Inputs[[#This Row],[Healthy Soils Practice]],'Defaults &lt;HIDE&gt;'!$C$29:$Q$1246,8,FALSE),0)</f>
        <v>0</v>
      </c>
      <c r="T34" s="66"/>
      <c r="U34" s="30"/>
      <c r="V34" s="30"/>
      <c r="W34" s="30"/>
      <c r="X34" s="30"/>
    </row>
    <row r="35" spans="2:24" s="141" customFormat="1" x14ac:dyDescent="0.25">
      <c r="B35" s="141" t="str">
        <f>Inputs[[#This Row],['#]]</f>
        <v/>
      </c>
      <c r="C35" s="61"/>
      <c r="D35" s="63" t="str">
        <f t="shared" ref="D35:D81" si="5">IF(NOT(ISBLANK(C35)),"",IF(OR(NOT(ISBLANK(C35)),NOT(ISBLANK(F35)),NOT(ISBLANK(H35)),NOT(ISBLANK(J35))),"Required","Optional"))</f>
        <v>Optional</v>
      </c>
      <c r="E35" s="143" t="str">
        <f>IF(ISBLANK(Inputs[[#This Row],[Applicant ID]]),"",IFERROR(VLOOKUP(Inputs[[#This Row],[Applicant ID]],$C$15:$E34,3,FALSE),MAX($E$15:$E34)+1))</f>
        <v/>
      </c>
      <c r="F35" s="61"/>
      <c r="G35" s="63" t="str">
        <f t="shared" ref="G35:G81" si="6">IF(NOT(ISBLANK(F35)),"",IF(OR(NOT(ISBLANK(C35)),NOT(ISBLANK(F35)),NOT(ISBLANK(H35)),NOT(ISBLANK(J35))),"Required","Optional"))</f>
        <v>Optional</v>
      </c>
      <c r="H35" s="61"/>
      <c r="I35" s="62" t="str">
        <f t="shared" ref="I35:I81" si="7">IF(NOT(ISBLANK(H35)),"",IF(OR(NOT(ISBLANK(C35)),NOT(ISBLANK(F35)),NOT(ISBLANK(H35)),NOT(ISBLANK(J35))),"Required","Optional"))</f>
        <v>Optional</v>
      </c>
      <c r="J35" s="61"/>
      <c r="K35" s="163" t="str">
        <f t="shared" ref="K35:K81" si="8">IF(NOT(ISBLANK(J35)),"",IF(OR(NOT(ISBLANK(C35)),NOT(ISBLANK(F35)),NOT(ISBLANK(H35)),NOT(ISBLANK(J35))),"Required","Optional"))</f>
        <v>Optional</v>
      </c>
      <c r="L35" s="170">
        <f t="array" ref="L35">Inputs[[#This Row],[Acres]]*IFERROR(VLOOKUP(Inputs[[#This Row],[County]]&amp;Inputs[[#This Row],[Healthy Soils Practice]],'Defaults &lt;HIDE&gt;'!$C$29:$Q$1246,2,FALSE),0)</f>
        <v>0</v>
      </c>
      <c r="M35" s="166">
        <f t="array" ref="M35">Inputs[[#This Row],[Acres]]*IFERROR(VLOOKUP(Inputs[[#This Row],[County]]&amp;Inputs[[#This Row],[Healthy Soils Practice]],'Defaults &lt;HIDE&gt;'!$C$29:$Q$1246,3,FALSE),0)</f>
        <v>0</v>
      </c>
      <c r="N35" s="166">
        <f t="array" ref="N35">Inputs[[#This Row],[Acres]]*IFERROR(VLOOKUP(Inputs[[#This Row],[County]]&amp;Inputs[[#This Row],[Healthy Soils Practice]],'Defaults &lt;HIDE&gt;'!$C$29:$Q$1246,4,FALSE),0)</f>
        <v>0</v>
      </c>
      <c r="O35" s="166">
        <f t="array" ref="O35">Inputs[[#This Row],[Acres]]*IFERROR(VLOOKUP(Inputs[[#This Row],[County]]&amp;Inputs[[#This Row],[Healthy Soils Practice]],'Defaults &lt;HIDE&gt;'!$C$29:$Q$1246,5,FALSE),0)</f>
        <v>0</v>
      </c>
      <c r="P35" s="166">
        <f t="array" ref="P35">Inputs[[#This Row],[Acres]]*IFERROR(VLOOKUP(Inputs[[#This Row],[County]]&amp;Inputs[[#This Row],[Healthy Soils Practice]],'Defaults &lt;HIDE&gt;'!$C$29:$Q$1246,6,FALSE),0)</f>
        <v>0</v>
      </c>
      <c r="Q35" s="166">
        <f t="array" ref="Q35">Inputs[[#This Row],[Acres]]*IFERROR(VLOOKUP(Inputs[[#This Row],[County]]&amp;Inputs[[#This Row],[Healthy Soils Practice]],'Defaults &lt;HIDE&gt;'!$C$29:$Q$1246,7,FALSE),0)</f>
        <v>0</v>
      </c>
      <c r="R35" s="171">
        <f t="array" ref="R35">Inputs[[#This Row],[Acres]]*IFERROR(VLOOKUP(Inputs[[#This Row],[County]]&amp;Inputs[[#This Row],[Healthy Soils Practice]],'Defaults &lt;HIDE&gt;'!$C$29:$Q$1246,8,FALSE),0)</f>
        <v>0</v>
      </c>
      <c r="T35" s="66"/>
      <c r="U35" s="30"/>
      <c r="V35" s="30"/>
      <c r="W35" s="30"/>
      <c r="X35" s="30"/>
    </row>
    <row r="36" spans="2:24" s="141" customFormat="1" x14ac:dyDescent="0.25">
      <c r="B36" s="141" t="str">
        <f>Inputs[[#This Row],['#]]</f>
        <v/>
      </c>
      <c r="C36" s="61"/>
      <c r="D36" s="63" t="str">
        <f t="shared" si="5"/>
        <v>Optional</v>
      </c>
      <c r="E36" s="143" t="str">
        <f>IF(ISBLANK(Inputs[[#This Row],[Applicant ID]]),"",IFERROR(VLOOKUP(Inputs[[#This Row],[Applicant ID]],$C$15:$E35,3,FALSE),MAX($E$15:$E35)+1))</f>
        <v/>
      </c>
      <c r="F36" s="61"/>
      <c r="G36" s="63" t="str">
        <f t="shared" si="6"/>
        <v>Optional</v>
      </c>
      <c r="H36" s="61"/>
      <c r="I36" s="62" t="str">
        <f t="shared" si="7"/>
        <v>Optional</v>
      </c>
      <c r="J36" s="61"/>
      <c r="K36" s="163" t="str">
        <f t="shared" si="8"/>
        <v>Optional</v>
      </c>
      <c r="L36" s="170">
        <f t="array" ref="L36">Inputs[[#This Row],[Acres]]*IFERROR(VLOOKUP(Inputs[[#This Row],[County]]&amp;Inputs[[#This Row],[Healthy Soils Practice]],'Defaults &lt;HIDE&gt;'!$C$29:$Q$1246,2,FALSE),0)</f>
        <v>0</v>
      </c>
      <c r="M36" s="166">
        <f t="array" ref="M36">Inputs[[#This Row],[Acres]]*IFERROR(VLOOKUP(Inputs[[#This Row],[County]]&amp;Inputs[[#This Row],[Healthy Soils Practice]],'Defaults &lt;HIDE&gt;'!$C$29:$Q$1246,3,FALSE),0)</f>
        <v>0</v>
      </c>
      <c r="N36" s="166">
        <f t="array" ref="N36">Inputs[[#This Row],[Acres]]*IFERROR(VLOOKUP(Inputs[[#This Row],[County]]&amp;Inputs[[#This Row],[Healthy Soils Practice]],'Defaults &lt;HIDE&gt;'!$C$29:$Q$1246,4,FALSE),0)</f>
        <v>0</v>
      </c>
      <c r="O36" s="166">
        <f t="array" ref="O36">Inputs[[#This Row],[Acres]]*IFERROR(VLOOKUP(Inputs[[#This Row],[County]]&amp;Inputs[[#This Row],[Healthy Soils Practice]],'Defaults &lt;HIDE&gt;'!$C$29:$Q$1246,5,FALSE),0)</f>
        <v>0</v>
      </c>
      <c r="P36" s="166">
        <f t="array" ref="P36">Inputs[[#This Row],[Acres]]*IFERROR(VLOOKUP(Inputs[[#This Row],[County]]&amp;Inputs[[#This Row],[Healthy Soils Practice]],'Defaults &lt;HIDE&gt;'!$C$29:$Q$1246,6,FALSE),0)</f>
        <v>0</v>
      </c>
      <c r="Q36" s="166">
        <f t="array" ref="Q36">Inputs[[#This Row],[Acres]]*IFERROR(VLOOKUP(Inputs[[#This Row],[County]]&amp;Inputs[[#This Row],[Healthy Soils Practice]],'Defaults &lt;HIDE&gt;'!$C$29:$Q$1246,7,FALSE),0)</f>
        <v>0</v>
      </c>
      <c r="R36" s="171">
        <f t="array" ref="R36">Inputs[[#This Row],[Acres]]*IFERROR(VLOOKUP(Inputs[[#This Row],[County]]&amp;Inputs[[#This Row],[Healthy Soils Practice]],'Defaults &lt;HIDE&gt;'!$C$29:$Q$1246,8,FALSE),0)</f>
        <v>0</v>
      </c>
      <c r="T36" s="66"/>
      <c r="U36" s="30"/>
      <c r="V36" s="30"/>
      <c r="W36" s="30"/>
      <c r="X36" s="30"/>
    </row>
    <row r="37" spans="2:24" s="141" customFormat="1" x14ac:dyDescent="0.25">
      <c r="B37" s="141" t="str">
        <f>Inputs[[#This Row],['#]]</f>
        <v/>
      </c>
      <c r="C37" s="61"/>
      <c r="D37" s="63" t="str">
        <f t="shared" si="5"/>
        <v>Optional</v>
      </c>
      <c r="E37" s="143" t="str">
        <f>IF(ISBLANK(Inputs[[#This Row],[Applicant ID]]),"",IFERROR(VLOOKUP(Inputs[[#This Row],[Applicant ID]],$C$15:$E36,3,FALSE),MAX($E$15:$E36)+1))</f>
        <v/>
      </c>
      <c r="F37" s="61"/>
      <c r="G37" s="63" t="str">
        <f t="shared" si="6"/>
        <v>Optional</v>
      </c>
      <c r="H37" s="61"/>
      <c r="I37" s="62" t="str">
        <f t="shared" si="7"/>
        <v>Optional</v>
      </c>
      <c r="J37" s="61"/>
      <c r="K37" s="163" t="str">
        <f t="shared" si="8"/>
        <v>Optional</v>
      </c>
      <c r="L37" s="170">
        <f t="array" ref="L37">Inputs[[#This Row],[Acres]]*IFERROR(VLOOKUP(Inputs[[#This Row],[County]]&amp;Inputs[[#This Row],[Healthy Soils Practice]],'Defaults &lt;HIDE&gt;'!$C$29:$Q$1246,2,FALSE),0)</f>
        <v>0</v>
      </c>
      <c r="M37" s="166">
        <f t="array" ref="M37">Inputs[[#This Row],[Acres]]*IFERROR(VLOOKUP(Inputs[[#This Row],[County]]&amp;Inputs[[#This Row],[Healthy Soils Practice]],'Defaults &lt;HIDE&gt;'!$C$29:$Q$1246,3,FALSE),0)</f>
        <v>0</v>
      </c>
      <c r="N37" s="166">
        <f t="array" ref="N37">Inputs[[#This Row],[Acres]]*IFERROR(VLOOKUP(Inputs[[#This Row],[County]]&amp;Inputs[[#This Row],[Healthy Soils Practice]],'Defaults &lt;HIDE&gt;'!$C$29:$Q$1246,4,FALSE),0)</f>
        <v>0</v>
      </c>
      <c r="O37" s="166">
        <f t="array" ref="O37">Inputs[[#This Row],[Acres]]*IFERROR(VLOOKUP(Inputs[[#This Row],[County]]&amp;Inputs[[#This Row],[Healthy Soils Practice]],'Defaults &lt;HIDE&gt;'!$C$29:$Q$1246,5,FALSE),0)</f>
        <v>0</v>
      </c>
      <c r="P37" s="166">
        <f t="array" ref="P37">Inputs[[#This Row],[Acres]]*IFERROR(VLOOKUP(Inputs[[#This Row],[County]]&amp;Inputs[[#This Row],[Healthy Soils Practice]],'Defaults &lt;HIDE&gt;'!$C$29:$Q$1246,6,FALSE),0)</f>
        <v>0</v>
      </c>
      <c r="Q37" s="166">
        <f t="array" ref="Q37">Inputs[[#This Row],[Acres]]*IFERROR(VLOOKUP(Inputs[[#This Row],[County]]&amp;Inputs[[#This Row],[Healthy Soils Practice]],'Defaults &lt;HIDE&gt;'!$C$29:$Q$1246,7,FALSE),0)</f>
        <v>0</v>
      </c>
      <c r="R37" s="171">
        <f t="array" ref="R37">Inputs[[#This Row],[Acres]]*IFERROR(VLOOKUP(Inputs[[#This Row],[County]]&amp;Inputs[[#This Row],[Healthy Soils Practice]],'Defaults &lt;HIDE&gt;'!$C$29:$Q$1246,8,FALSE),0)</f>
        <v>0</v>
      </c>
      <c r="T37" s="66"/>
      <c r="U37" s="30"/>
      <c r="V37" s="30"/>
      <c r="W37" s="30"/>
      <c r="X37" s="30"/>
    </row>
    <row r="38" spans="2:24" s="141" customFormat="1" x14ac:dyDescent="0.25">
      <c r="B38" s="141" t="str">
        <f>Inputs[[#This Row],['#]]</f>
        <v/>
      </c>
      <c r="C38" s="61"/>
      <c r="D38" s="63" t="str">
        <f t="shared" si="5"/>
        <v>Optional</v>
      </c>
      <c r="E38" s="143" t="str">
        <f>IF(ISBLANK(Inputs[[#This Row],[Applicant ID]]),"",IFERROR(VLOOKUP(Inputs[[#This Row],[Applicant ID]],$C$15:$E37,3,FALSE),MAX($E$15:$E37)+1))</f>
        <v/>
      </c>
      <c r="F38" s="61"/>
      <c r="G38" s="63" t="str">
        <f t="shared" si="6"/>
        <v>Optional</v>
      </c>
      <c r="H38" s="61"/>
      <c r="I38" s="62" t="str">
        <f t="shared" si="7"/>
        <v>Optional</v>
      </c>
      <c r="J38" s="61"/>
      <c r="K38" s="163" t="str">
        <f t="shared" si="8"/>
        <v>Optional</v>
      </c>
      <c r="L38" s="170">
        <f t="array" ref="L38">Inputs[[#This Row],[Acres]]*IFERROR(VLOOKUP(Inputs[[#This Row],[County]]&amp;Inputs[[#This Row],[Healthy Soils Practice]],'Defaults &lt;HIDE&gt;'!$C$29:$Q$1246,2,FALSE),0)</f>
        <v>0</v>
      </c>
      <c r="M38" s="166">
        <f t="array" ref="M38">Inputs[[#This Row],[Acres]]*IFERROR(VLOOKUP(Inputs[[#This Row],[County]]&amp;Inputs[[#This Row],[Healthy Soils Practice]],'Defaults &lt;HIDE&gt;'!$C$29:$Q$1246,3,FALSE),0)</f>
        <v>0</v>
      </c>
      <c r="N38" s="166">
        <f t="array" ref="N38">Inputs[[#This Row],[Acres]]*IFERROR(VLOOKUP(Inputs[[#This Row],[County]]&amp;Inputs[[#This Row],[Healthy Soils Practice]],'Defaults &lt;HIDE&gt;'!$C$29:$Q$1246,4,FALSE),0)</f>
        <v>0</v>
      </c>
      <c r="O38" s="166">
        <f t="array" ref="O38">Inputs[[#This Row],[Acres]]*IFERROR(VLOOKUP(Inputs[[#This Row],[County]]&amp;Inputs[[#This Row],[Healthy Soils Practice]],'Defaults &lt;HIDE&gt;'!$C$29:$Q$1246,5,FALSE),0)</f>
        <v>0</v>
      </c>
      <c r="P38" s="166">
        <f t="array" ref="P38">Inputs[[#This Row],[Acres]]*IFERROR(VLOOKUP(Inputs[[#This Row],[County]]&amp;Inputs[[#This Row],[Healthy Soils Practice]],'Defaults &lt;HIDE&gt;'!$C$29:$Q$1246,6,FALSE),0)</f>
        <v>0</v>
      </c>
      <c r="Q38" s="166">
        <f t="array" ref="Q38">Inputs[[#This Row],[Acres]]*IFERROR(VLOOKUP(Inputs[[#This Row],[County]]&amp;Inputs[[#This Row],[Healthy Soils Practice]],'Defaults &lt;HIDE&gt;'!$C$29:$Q$1246,7,FALSE),0)</f>
        <v>0</v>
      </c>
      <c r="R38" s="171">
        <f t="array" ref="R38">Inputs[[#This Row],[Acres]]*IFERROR(VLOOKUP(Inputs[[#This Row],[County]]&amp;Inputs[[#This Row],[Healthy Soils Practice]],'Defaults &lt;HIDE&gt;'!$C$29:$Q$1246,8,FALSE),0)</f>
        <v>0</v>
      </c>
      <c r="T38" s="66"/>
      <c r="U38" s="30"/>
      <c r="V38" s="30"/>
      <c r="W38" s="30"/>
      <c r="X38" s="30"/>
    </row>
    <row r="39" spans="2:24" s="141" customFormat="1" x14ac:dyDescent="0.25">
      <c r="B39" s="141" t="str">
        <f>Inputs[[#This Row],['#]]</f>
        <v/>
      </c>
      <c r="C39" s="61"/>
      <c r="D39" s="63" t="str">
        <f t="shared" si="5"/>
        <v>Optional</v>
      </c>
      <c r="E39" s="143" t="str">
        <f>IF(ISBLANK(Inputs[[#This Row],[Applicant ID]]),"",IFERROR(VLOOKUP(Inputs[[#This Row],[Applicant ID]],$C$15:$E38,3,FALSE),MAX($E$15:$E38)+1))</f>
        <v/>
      </c>
      <c r="F39" s="61"/>
      <c r="G39" s="63" t="str">
        <f t="shared" si="6"/>
        <v>Optional</v>
      </c>
      <c r="H39" s="61"/>
      <c r="I39" s="62" t="str">
        <f t="shared" si="7"/>
        <v>Optional</v>
      </c>
      <c r="J39" s="61"/>
      <c r="K39" s="163" t="str">
        <f t="shared" si="8"/>
        <v>Optional</v>
      </c>
      <c r="L39" s="170">
        <f t="array" ref="L39">Inputs[[#This Row],[Acres]]*IFERROR(VLOOKUP(Inputs[[#This Row],[County]]&amp;Inputs[[#This Row],[Healthy Soils Practice]],'Defaults &lt;HIDE&gt;'!$C$29:$Q$1246,2,FALSE),0)</f>
        <v>0</v>
      </c>
      <c r="M39" s="166">
        <f t="array" ref="M39">Inputs[[#This Row],[Acres]]*IFERROR(VLOOKUP(Inputs[[#This Row],[County]]&amp;Inputs[[#This Row],[Healthy Soils Practice]],'Defaults &lt;HIDE&gt;'!$C$29:$Q$1246,3,FALSE),0)</f>
        <v>0</v>
      </c>
      <c r="N39" s="166">
        <f t="array" ref="N39">Inputs[[#This Row],[Acres]]*IFERROR(VLOOKUP(Inputs[[#This Row],[County]]&amp;Inputs[[#This Row],[Healthy Soils Practice]],'Defaults &lt;HIDE&gt;'!$C$29:$Q$1246,4,FALSE),0)</f>
        <v>0</v>
      </c>
      <c r="O39" s="166">
        <f t="array" ref="O39">Inputs[[#This Row],[Acres]]*IFERROR(VLOOKUP(Inputs[[#This Row],[County]]&amp;Inputs[[#This Row],[Healthy Soils Practice]],'Defaults &lt;HIDE&gt;'!$C$29:$Q$1246,5,FALSE),0)</f>
        <v>0</v>
      </c>
      <c r="P39" s="166">
        <f t="array" ref="P39">Inputs[[#This Row],[Acres]]*IFERROR(VLOOKUP(Inputs[[#This Row],[County]]&amp;Inputs[[#This Row],[Healthy Soils Practice]],'Defaults &lt;HIDE&gt;'!$C$29:$Q$1246,6,FALSE),0)</f>
        <v>0</v>
      </c>
      <c r="Q39" s="166">
        <f t="array" ref="Q39">Inputs[[#This Row],[Acres]]*IFERROR(VLOOKUP(Inputs[[#This Row],[County]]&amp;Inputs[[#This Row],[Healthy Soils Practice]],'Defaults &lt;HIDE&gt;'!$C$29:$Q$1246,7,FALSE),0)</f>
        <v>0</v>
      </c>
      <c r="R39" s="171">
        <f t="array" ref="R39">Inputs[[#This Row],[Acres]]*IFERROR(VLOOKUP(Inputs[[#This Row],[County]]&amp;Inputs[[#This Row],[Healthy Soils Practice]],'Defaults &lt;HIDE&gt;'!$C$29:$Q$1246,8,FALSE),0)</f>
        <v>0</v>
      </c>
      <c r="T39" s="66"/>
      <c r="U39" s="30"/>
      <c r="V39" s="30"/>
      <c r="W39" s="30"/>
      <c r="X39" s="30"/>
    </row>
    <row r="40" spans="2:24" s="141" customFormat="1" x14ac:dyDescent="0.25">
      <c r="B40" s="141" t="str">
        <f>Inputs[[#This Row],['#]]</f>
        <v/>
      </c>
      <c r="C40" s="61"/>
      <c r="D40" s="63" t="str">
        <f t="shared" si="5"/>
        <v>Optional</v>
      </c>
      <c r="E40" s="143" t="str">
        <f>IF(ISBLANK(Inputs[[#This Row],[Applicant ID]]),"",IFERROR(VLOOKUP(Inputs[[#This Row],[Applicant ID]],$C$15:$E39,3,FALSE),MAX($E$15:$E39)+1))</f>
        <v/>
      </c>
      <c r="F40" s="61"/>
      <c r="G40" s="63" t="str">
        <f t="shared" si="6"/>
        <v>Optional</v>
      </c>
      <c r="H40" s="61"/>
      <c r="I40" s="62" t="str">
        <f t="shared" si="7"/>
        <v>Optional</v>
      </c>
      <c r="J40" s="61"/>
      <c r="K40" s="163" t="str">
        <f t="shared" si="8"/>
        <v>Optional</v>
      </c>
      <c r="L40" s="170">
        <f t="array" ref="L40">Inputs[[#This Row],[Acres]]*IFERROR(VLOOKUP(Inputs[[#This Row],[County]]&amp;Inputs[[#This Row],[Healthy Soils Practice]],'Defaults &lt;HIDE&gt;'!$C$29:$Q$1246,2,FALSE),0)</f>
        <v>0</v>
      </c>
      <c r="M40" s="166">
        <f t="array" ref="M40">Inputs[[#This Row],[Acres]]*IFERROR(VLOOKUP(Inputs[[#This Row],[County]]&amp;Inputs[[#This Row],[Healthy Soils Practice]],'Defaults &lt;HIDE&gt;'!$C$29:$Q$1246,3,FALSE),0)</f>
        <v>0</v>
      </c>
      <c r="N40" s="166">
        <f t="array" ref="N40">Inputs[[#This Row],[Acres]]*IFERROR(VLOOKUP(Inputs[[#This Row],[County]]&amp;Inputs[[#This Row],[Healthy Soils Practice]],'Defaults &lt;HIDE&gt;'!$C$29:$Q$1246,4,FALSE),0)</f>
        <v>0</v>
      </c>
      <c r="O40" s="166">
        <f t="array" ref="O40">Inputs[[#This Row],[Acres]]*IFERROR(VLOOKUP(Inputs[[#This Row],[County]]&amp;Inputs[[#This Row],[Healthy Soils Practice]],'Defaults &lt;HIDE&gt;'!$C$29:$Q$1246,5,FALSE),0)</f>
        <v>0</v>
      </c>
      <c r="P40" s="166">
        <f t="array" ref="P40">Inputs[[#This Row],[Acres]]*IFERROR(VLOOKUP(Inputs[[#This Row],[County]]&amp;Inputs[[#This Row],[Healthy Soils Practice]],'Defaults &lt;HIDE&gt;'!$C$29:$Q$1246,6,FALSE),0)</f>
        <v>0</v>
      </c>
      <c r="Q40" s="166">
        <f t="array" ref="Q40">Inputs[[#This Row],[Acres]]*IFERROR(VLOOKUP(Inputs[[#This Row],[County]]&amp;Inputs[[#This Row],[Healthy Soils Practice]],'Defaults &lt;HIDE&gt;'!$C$29:$Q$1246,7,FALSE),0)</f>
        <v>0</v>
      </c>
      <c r="R40" s="171">
        <f t="array" ref="R40">Inputs[[#This Row],[Acres]]*IFERROR(VLOOKUP(Inputs[[#This Row],[County]]&amp;Inputs[[#This Row],[Healthy Soils Practice]],'Defaults &lt;HIDE&gt;'!$C$29:$Q$1246,8,FALSE),0)</f>
        <v>0</v>
      </c>
      <c r="T40" s="66"/>
      <c r="U40" s="30"/>
      <c r="V40" s="30"/>
      <c r="W40" s="30"/>
      <c r="X40" s="30"/>
    </row>
    <row r="41" spans="2:24" s="141" customFormat="1" x14ac:dyDescent="0.25">
      <c r="B41" s="141" t="str">
        <f>Inputs[[#This Row],['#]]</f>
        <v/>
      </c>
      <c r="C41" s="61"/>
      <c r="D41" s="63" t="str">
        <f t="shared" si="5"/>
        <v>Optional</v>
      </c>
      <c r="E41" s="143" t="str">
        <f>IF(ISBLANK(Inputs[[#This Row],[Applicant ID]]),"",IFERROR(VLOOKUP(Inputs[[#This Row],[Applicant ID]],$C$15:$E40,3,FALSE),MAX($E$15:$E40)+1))</f>
        <v/>
      </c>
      <c r="F41" s="61"/>
      <c r="G41" s="63" t="str">
        <f t="shared" si="6"/>
        <v>Optional</v>
      </c>
      <c r="H41" s="61"/>
      <c r="I41" s="62" t="str">
        <f t="shared" si="7"/>
        <v>Optional</v>
      </c>
      <c r="J41" s="61"/>
      <c r="K41" s="163" t="str">
        <f t="shared" si="8"/>
        <v>Optional</v>
      </c>
      <c r="L41" s="170">
        <f t="array" ref="L41">Inputs[[#This Row],[Acres]]*IFERROR(VLOOKUP(Inputs[[#This Row],[County]]&amp;Inputs[[#This Row],[Healthy Soils Practice]],'Defaults &lt;HIDE&gt;'!$C$29:$Q$1246,2,FALSE),0)</f>
        <v>0</v>
      </c>
      <c r="M41" s="166">
        <f t="array" ref="M41">Inputs[[#This Row],[Acres]]*IFERROR(VLOOKUP(Inputs[[#This Row],[County]]&amp;Inputs[[#This Row],[Healthy Soils Practice]],'Defaults &lt;HIDE&gt;'!$C$29:$Q$1246,3,FALSE),0)</f>
        <v>0</v>
      </c>
      <c r="N41" s="166">
        <f t="array" ref="N41">Inputs[[#This Row],[Acres]]*IFERROR(VLOOKUP(Inputs[[#This Row],[County]]&amp;Inputs[[#This Row],[Healthy Soils Practice]],'Defaults &lt;HIDE&gt;'!$C$29:$Q$1246,4,FALSE),0)</f>
        <v>0</v>
      </c>
      <c r="O41" s="166">
        <f t="array" ref="O41">Inputs[[#This Row],[Acres]]*IFERROR(VLOOKUP(Inputs[[#This Row],[County]]&amp;Inputs[[#This Row],[Healthy Soils Practice]],'Defaults &lt;HIDE&gt;'!$C$29:$Q$1246,5,FALSE),0)</f>
        <v>0</v>
      </c>
      <c r="P41" s="166">
        <f t="array" ref="P41">Inputs[[#This Row],[Acres]]*IFERROR(VLOOKUP(Inputs[[#This Row],[County]]&amp;Inputs[[#This Row],[Healthy Soils Practice]],'Defaults &lt;HIDE&gt;'!$C$29:$Q$1246,6,FALSE),0)</f>
        <v>0</v>
      </c>
      <c r="Q41" s="166">
        <f t="array" ref="Q41">Inputs[[#This Row],[Acres]]*IFERROR(VLOOKUP(Inputs[[#This Row],[County]]&amp;Inputs[[#This Row],[Healthy Soils Practice]],'Defaults &lt;HIDE&gt;'!$C$29:$Q$1246,7,FALSE),0)</f>
        <v>0</v>
      </c>
      <c r="R41" s="171">
        <f t="array" ref="R41">Inputs[[#This Row],[Acres]]*IFERROR(VLOOKUP(Inputs[[#This Row],[County]]&amp;Inputs[[#This Row],[Healthy Soils Practice]],'Defaults &lt;HIDE&gt;'!$C$29:$Q$1246,8,FALSE),0)</f>
        <v>0</v>
      </c>
      <c r="T41" s="66"/>
      <c r="U41" s="30"/>
      <c r="V41" s="30"/>
      <c r="W41" s="30"/>
      <c r="X41" s="30"/>
    </row>
    <row r="42" spans="2:24" s="141" customFormat="1" x14ac:dyDescent="0.25">
      <c r="B42" s="141" t="str">
        <f>Inputs[[#This Row],['#]]</f>
        <v/>
      </c>
      <c r="C42" s="61"/>
      <c r="D42" s="63" t="str">
        <f t="shared" si="5"/>
        <v>Optional</v>
      </c>
      <c r="E42" s="143" t="str">
        <f>IF(ISBLANK(Inputs[[#This Row],[Applicant ID]]),"",IFERROR(VLOOKUP(Inputs[[#This Row],[Applicant ID]],$C$15:$E41,3,FALSE),MAX($E$15:$E41)+1))</f>
        <v/>
      </c>
      <c r="F42" s="61"/>
      <c r="G42" s="63" t="str">
        <f t="shared" si="6"/>
        <v>Optional</v>
      </c>
      <c r="H42" s="61"/>
      <c r="I42" s="62" t="str">
        <f t="shared" si="7"/>
        <v>Optional</v>
      </c>
      <c r="J42" s="61"/>
      <c r="K42" s="163" t="str">
        <f t="shared" si="8"/>
        <v>Optional</v>
      </c>
      <c r="L42" s="170">
        <f t="array" ref="L42">Inputs[[#This Row],[Acres]]*IFERROR(VLOOKUP(Inputs[[#This Row],[County]]&amp;Inputs[[#This Row],[Healthy Soils Practice]],'Defaults &lt;HIDE&gt;'!$C$29:$Q$1246,2,FALSE),0)</f>
        <v>0</v>
      </c>
      <c r="M42" s="166">
        <f t="array" ref="M42">Inputs[[#This Row],[Acres]]*IFERROR(VLOOKUP(Inputs[[#This Row],[County]]&amp;Inputs[[#This Row],[Healthy Soils Practice]],'Defaults &lt;HIDE&gt;'!$C$29:$Q$1246,3,FALSE),0)</f>
        <v>0</v>
      </c>
      <c r="N42" s="166">
        <f t="array" ref="N42">Inputs[[#This Row],[Acres]]*IFERROR(VLOOKUP(Inputs[[#This Row],[County]]&amp;Inputs[[#This Row],[Healthy Soils Practice]],'Defaults &lt;HIDE&gt;'!$C$29:$Q$1246,4,FALSE),0)</f>
        <v>0</v>
      </c>
      <c r="O42" s="166">
        <f t="array" ref="O42">Inputs[[#This Row],[Acres]]*IFERROR(VLOOKUP(Inputs[[#This Row],[County]]&amp;Inputs[[#This Row],[Healthy Soils Practice]],'Defaults &lt;HIDE&gt;'!$C$29:$Q$1246,5,FALSE),0)</f>
        <v>0</v>
      </c>
      <c r="P42" s="166">
        <f t="array" ref="P42">Inputs[[#This Row],[Acres]]*IFERROR(VLOOKUP(Inputs[[#This Row],[County]]&amp;Inputs[[#This Row],[Healthy Soils Practice]],'Defaults &lt;HIDE&gt;'!$C$29:$Q$1246,6,FALSE),0)</f>
        <v>0</v>
      </c>
      <c r="Q42" s="166">
        <f t="array" ref="Q42">Inputs[[#This Row],[Acres]]*IFERROR(VLOOKUP(Inputs[[#This Row],[County]]&amp;Inputs[[#This Row],[Healthy Soils Practice]],'Defaults &lt;HIDE&gt;'!$C$29:$Q$1246,7,FALSE),0)</f>
        <v>0</v>
      </c>
      <c r="R42" s="171">
        <f t="array" ref="R42">Inputs[[#This Row],[Acres]]*IFERROR(VLOOKUP(Inputs[[#This Row],[County]]&amp;Inputs[[#This Row],[Healthy Soils Practice]],'Defaults &lt;HIDE&gt;'!$C$29:$Q$1246,8,FALSE),0)</f>
        <v>0</v>
      </c>
      <c r="T42" s="66"/>
      <c r="U42" s="30"/>
      <c r="V42" s="30"/>
      <c r="W42" s="30"/>
      <c r="X42" s="30"/>
    </row>
    <row r="43" spans="2:24" s="141" customFormat="1" x14ac:dyDescent="0.25">
      <c r="B43" s="141" t="str">
        <f>Inputs[[#This Row],['#]]</f>
        <v/>
      </c>
      <c r="C43" s="61"/>
      <c r="D43" s="63" t="str">
        <f t="shared" si="5"/>
        <v>Optional</v>
      </c>
      <c r="E43" s="143" t="str">
        <f>IF(ISBLANK(Inputs[[#This Row],[Applicant ID]]),"",IFERROR(VLOOKUP(Inputs[[#This Row],[Applicant ID]],$C$15:$E42,3,FALSE),MAX($E$15:$E42)+1))</f>
        <v/>
      </c>
      <c r="F43" s="61"/>
      <c r="G43" s="63" t="str">
        <f t="shared" si="6"/>
        <v>Optional</v>
      </c>
      <c r="H43" s="61"/>
      <c r="I43" s="62" t="str">
        <f t="shared" si="7"/>
        <v>Optional</v>
      </c>
      <c r="J43" s="61"/>
      <c r="K43" s="163" t="str">
        <f t="shared" si="8"/>
        <v>Optional</v>
      </c>
      <c r="L43" s="170">
        <f t="array" ref="L43">Inputs[[#This Row],[Acres]]*IFERROR(VLOOKUP(Inputs[[#This Row],[County]]&amp;Inputs[[#This Row],[Healthy Soils Practice]],'Defaults &lt;HIDE&gt;'!$C$29:$Q$1246,2,FALSE),0)</f>
        <v>0</v>
      </c>
      <c r="M43" s="166">
        <f t="array" ref="M43">Inputs[[#This Row],[Acres]]*IFERROR(VLOOKUP(Inputs[[#This Row],[County]]&amp;Inputs[[#This Row],[Healthy Soils Practice]],'Defaults &lt;HIDE&gt;'!$C$29:$Q$1246,3,FALSE),0)</f>
        <v>0</v>
      </c>
      <c r="N43" s="166">
        <f t="array" ref="N43">Inputs[[#This Row],[Acres]]*IFERROR(VLOOKUP(Inputs[[#This Row],[County]]&amp;Inputs[[#This Row],[Healthy Soils Practice]],'Defaults &lt;HIDE&gt;'!$C$29:$Q$1246,4,FALSE),0)</f>
        <v>0</v>
      </c>
      <c r="O43" s="166">
        <f t="array" ref="O43">Inputs[[#This Row],[Acres]]*IFERROR(VLOOKUP(Inputs[[#This Row],[County]]&amp;Inputs[[#This Row],[Healthy Soils Practice]],'Defaults &lt;HIDE&gt;'!$C$29:$Q$1246,5,FALSE),0)</f>
        <v>0</v>
      </c>
      <c r="P43" s="166">
        <f t="array" ref="P43">Inputs[[#This Row],[Acres]]*IFERROR(VLOOKUP(Inputs[[#This Row],[County]]&amp;Inputs[[#This Row],[Healthy Soils Practice]],'Defaults &lt;HIDE&gt;'!$C$29:$Q$1246,6,FALSE),0)</f>
        <v>0</v>
      </c>
      <c r="Q43" s="166">
        <f t="array" ref="Q43">Inputs[[#This Row],[Acres]]*IFERROR(VLOOKUP(Inputs[[#This Row],[County]]&amp;Inputs[[#This Row],[Healthy Soils Practice]],'Defaults &lt;HIDE&gt;'!$C$29:$Q$1246,7,FALSE),0)</f>
        <v>0</v>
      </c>
      <c r="R43" s="171">
        <f t="array" ref="R43">Inputs[[#This Row],[Acres]]*IFERROR(VLOOKUP(Inputs[[#This Row],[County]]&amp;Inputs[[#This Row],[Healthy Soils Practice]],'Defaults &lt;HIDE&gt;'!$C$29:$Q$1246,8,FALSE),0)</f>
        <v>0</v>
      </c>
      <c r="T43" s="66"/>
      <c r="U43" s="30"/>
      <c r="V43" s="30"/>
      <c r="W43" s="30"/>
      <c r="X43" s="30"/>
    </row>
    <row r="44" spans="2:24" s="141" customFormat="1" x14ac:dyDescent="0.25">
      <c r="B44" s="141" t="str">
        <f>Inputs[[#This Row],['#]]</f>
        <v/>
      </c>
      <c r="C44" s="61"/>
      <c r="D44" s="63" t="str">
        <f t="shared" si="5"/>
        <v>Optional</v>
      </c>
      <c r="E44" s="143" t="str">
        <f>IF(ISBLANK(Inputs[[#This Row],[Applicant ID]]),"",IFERROR(VLOOKUP(Inputs[[#This Row],[Applicant ID]],$C$15:$E43,3,FALSE),MAX($E$15:$E43)+1))</f>
        <v/>
      </c>
      <c r="F44" s="61"/>
      <c r="G44" s="63" t="str">
        <f t="shared" si="6"/>
        <v>Optional</v>
      </c>
      <c r="H44" s="61"/>
      <c r="I44" s="62" t="str">
        <f t="shared" si="7"/>
        <v>Optional</v>
      </c>
      <c r="J44" s="61"/>
      <c r="K44" s="163" t="str">
        <f t="shared" si="8"/>
        <v>Optional</v>
      </c>
      <c r="L44" s="170">
        <f t="array" ref="L44">Inputs[[#This Row],[Acres]]*IFERROR(VLOOKUP(Inputs[[#This Row],[County]]&amp;Inputs[[#This Row],[Healthy Soils Practice]],'Defaults &lt;HIDE&gt;'!$C$29:$Q$1246,2,FALSE),0)</f>
        <v>0</v>
      </c>
      <c r="M44" s="166">
        <f t="array" ref="M44">Inputs[[#This Row],[Acres]]*IFERROR(VLOOKUP(Inputs[[#This Row],[County]]&amp;Inputs[[#This Row],[Healthy Soils Practice]],'Defaults &lt;HIDE&gt;'!$C$29:$Q$1246,3,FALSE),0)</f>
        <v>0</v>
      </c>
      <c r="N44" s="166">
        <f t="array" ref="N44">Inputs[[#This Row],[Acres]]*IFERROR(VLOOKUP(Inputs[[#This Row],[County]]&amp;Inputs[[#This Row],[Healthy Soils Practice]],'Defaults &lt;HIDE&gt;'!$C$29:$Q$1246,4,FALSE),0)</f>
        <v>0</v>
      </c>
      <c r="O44" s="166">
        <f t="array" ref="O44">Inputs[[#This Row],[Acres]]*IFERROR(VLOOKUP(Inputs[[#This Row],[County]]&amp;Inputs[[#This Row],[Healthy Soils Practice]],'Defaults &lt;HIDE&gt;'!$C$29:$Q$1246,5,FALSE),0)</f>
        <v>0</v>
      </c>
      <c r="P44" s="166">
        <f t="array" ref="P44">Inputs[[#This Row],[Acres]]*IFERROR(VLOOKUP(Inputs[[#This Row],[County]]&amp;Inputs[[#This Row],[Healthy Soils Practice]],'Defaults &lt;HIDE&gt;'!$C$29:$Q$1246,6,FALSE),0)</f>
        <v>0</v>
      </c>
      <c r="Q44" s="166">
        <f t="array" ref="Q44">Inputs[[#This Row],[Acres]]*IFERROR(VLOOKUP(Inputs[[#This Row],[County]]&amp;Inputs[[#This Row],[Healthy Soils Practice]],'Defaults &lt;HIDE&gt;'!$C$29:$Q$1246,7,FALSE),0)</f>
        <v>0</v>
      </c>
      <c r="R44" s="171">
        <f t="array" ref="R44">Inputs[[#This Row],[Acres]]*IFERROR(VLOOKUP(Inputs[[#This Row],[County]]&amp;Inputs[[#This Row],[Healthy Soils Practice]],'Defaults &lt;HIDE&gt;'!$C$29:$Q$1246,8,FALSE),0)</f>
        <v>0</v>
      </c>
      <c r="T44" s="66"/>
      <c r="U44" s="30"/>
      <c r="V44" s="30"/>
      <c r="W44" s="30"/>
      <c r="X44" s="30"/>
    </row>
    <row r="45" spans="2:24" s="141" customFormat="1" x14ac:dyDescent="0.25">
      <c r="B45" s="141" t="str">
        <f>Inputs[[#This Row],['#]]</f>
        <v/>
      </c>
      <c r="C45" s="61"/>
      <c r="D45" s="63" t="str">
        <f t="shared" si="5"/>
        <v>Optional</v>
      </c>
      <c r="E45" s="143" t="str">
        <f>IF(ISBLANK(Inputs[[#This Row],[Applicant ID]]),"",IFERROR(VLOOKUP(Inputs[[#This Row],[Applicant ID]],$C$15:$E44,3,FALSE),MAX($E$15:$E44)+1))</f>
        <v/>
      </c>
      <c r="F45" s="61"/>
      <c r="G45" s="63" t="str">
        <f t="shared" si="6"/>
        <v>Optional</v>
      </c>
      <c r="H45" s="61"/>
      <c r="I45" s="62" t="str">
        <f t="shared" si="7"/>
        <v>Optional</v>
      </c>
      <c r="J45" s="61"/>
      <c r="K45" s="163" t="str">
        <f t="shared" si="8"/>
        <v>Optional</v>
      </c>
      <c r="L45" s="170">
        <f t="array" ref="L45">Inputs[[#This Row],[Acres]]*IFERROR(VLOOKUP(Inputs[[#This Row],[County]]&amp;Inputs[[#This Row],[Healthy Soils Practice]],'Defaults &lt;HIDE&gt;'!$C$29:$Q$1246,2,FALSE),0)</f>
        <v>0</v>
      </c>
      <c r="M45" s="166">
        <f t="array" ref="M45">Inputs[[#This Row],[Acres]]*IFERROR(VLOOKUP(Inputs[[#This Row],[County]]&amp;Inputs[[#This Row],[Healthy Soils Practice]],'Defaults &lt;HIDE&gt;'!$C$29:$Q$1246,3,FALSE),0)</f>
        <v>0</v>
      </c>
      <c r="N45" s="166">
        <f t="array" ref="N45">Inputs[[#This Row],[Acres]]*IFERROR(VLOOKUP(Inputs[[#This Row],[County]]&amp;Inputs[[#This Row],[Healthy Soils Practice]],'Defaults &lt;HIDE&gt;'!$C$29:$Q$1246,4,FALSE),0)</f>
        <v>0</v>
      </c>
      <c r="O45" s="166">
        <f t="array" ref="O45">Inputs[[#This Row],[Acres]]*IFERROR(VLOOKUP(Inputs[[#This Row],[County]]&amp;Inputs[[#This Row],[Healthy Soils Practice]],'Defaults &lt;HIDE&gt;'!$C$29:$Q$1246,5,FALSE),0)</f>
        <v>0</v>
      </c>
      <c r="P45" s="166">
        <f t="array" ref="P45">Inputs[[#This Row],[Acres]]*IFERROR(VLOOKUP(Inputs[[#This Row],[County]]&amp;Inputs[[#This Row],[Healthy Soils Practice]],'Defaults &lt;HIDE&gt;'!$C$29:$Q$1246,6,FALSE),0)</f>
        <v>0</v>
      </c>
      <c r="Q45" s="166">
        <f t="array" ref="Q45">Inputs[[#This Row],[Acres]]*IFERROR(VLOOKUP(Inputs[[#This Row],[County]]&amp;Inputs[[#This Row],[Healthy Soils Practice]],'Defaults &lt;HIDE&gt;'!$C$29:$Q$1246,7,FALSE),0)</f>
        <v>0</v>
      </c>
      <c r="R45" s="171">
        <f t="array" ref="R45">Inputs[[#This Row],[Acres]]*IFERROR(VLOOKUP(Inputs[[#This Row],[County]]&amp;Inputs[[#This Row],[Healthy Soils Practice]],'Defaults &lt;HIDE&gt;'!$C$29:$Q$1246,8,FALSE),0)</f>
        <v>0</v>
      </c>
      <c r="T45" s="66"/>
      <c r="U45" s="30"/>
      <c r="V45" s="30"/>
      <c r="W45" s="30"/>
      <c r="X45" s="30"/>
    </row>
    <row r="46" spans="2:24" s="141" customFormat="1" x14ac:dyDescent="0.25">
      <c r="B46" s="141" t="str">
        <f>Inputs[[#This Row],['#]]</f>
        <v/>
      </c>
      <c r="C46" s="61"/>
      <c r="D46" s="63" t="str">
        <f t="shared" si="5"/>
        <v>Optional</v>
      </c>
      <c r="E46" s="143" t="str">
        <f>IF(ISBLANK(Inputs[[#This Row],[Applicant ID]]),"",IFERROR(VLOOKUP(Inputs[[#This Row],[Applicant ID]],$C$15:$E45,3,FALSE),MAX($E$15:$E45)+1))</f>
        <v/>
      </c>
      <c r="F46" s="61"/>
      <c r="G46" s="63" t="str">
        <f t="shared" si="6"/>
        <v>Optional</v>
      </c>
      <c r="H46" s="61"/>
      <c r="I46" s="62" t="str">
        <f t="shared" si="7"/>
        <v>Optional</v>
      </c>
      <c r="J46" s="61"/>
      <c r="K46" s="163" t="str">
        <f t="shared" si="8"/>
        <v>Optional</v>
      </c>
      <c r="L46" s="170">
        <f t="array" ref="L46">Inputs[[#This Row],[Acres]]*IFERROR(VLOOKUP(Inputs[[#This Row],[County]]&amp;Inputs[[#This Row],[Healthy Soils Practice]],'Defaults &lt;HIDE&gt;'!$C$29:$Q$1246,2,FALSE),0)</f>
        <v>0</v>
      </c>
      <c r="M46" s="166">
        <f t="array" ref="M46">Inputs[[#This Row],[Acres]]*IFERROR(VLOOKUP(Inputs[[#This Row],[County]]&amp;Inputs[[#This Row],[Healthy Soils Practice]],'Defaults &lt;HIDE&gt;'!$C$29:$Q$1246,3,FALSE),0)</f>
        <v>0</v>
      </c>
      <c r="N46" s="166">
        <f t="array" ref="N46">Inputs[[#This Row],[Acres]]*IFERROR(VLOOKUP(Inputs[[#This Row],[County]]&amp;Inputs[[#This Row],[Healthy Soils Practice]],'Defaults &lt;HIDE&gt;'!$C$29:$Q$1246,4,FALSE),0)</f>
        <v>0</v>
      </c>
      <c r="O46" s="166">
        <f t="array" ref="O46">Inputs[[#This Row],[Acres]]*IFERROR(VLOOKUP(Inputs[[#This Row],[County]]&amp;Inputs[[#This Row],[Healthy Soils Practice]],'Defaults &lt;HIDE&gt;'!$C$29:$Q$1246,5,FALSE),0)</f>
        <v>0</v>
      </c>
      <c r="P46" s="166">
        <f t="array" ref="P46">Inputs[[#This Row],[Acres]]*IFERROR(VLOOKUP(Inputs[[#This Row],[County]]&amp;Inputs[[#This Row],[Healthy Soils Practice]],'Defaults &lt;HIDE&gt;'!$C$29:$Q$1246,6,FALSE),0)</f>
        <v>0</v>
      </c>
      <c r="Q46" s="166">
        <f t="array" ref="Q46">Inputs[[#This Row],[Acres]]*IFERROR(VLOOKUP(Inputs[[#This Row],[County]]&amp;Inputs[[#This Row],[Healthy Soils Practice]],'Defaults &lt;HIDE&gt;'!$C$29:$Q$1246,7,FALSE),0)</f>
        <v>0</v>
      </c>
      <c r="R46" s="171">
        <f t="array" ref="R46">Inputs[[#This Row],[Acres]]*IFERROR(VLOOKUP(Inputs[[#This Row],[County]]&amp;Inputs[[#This Row],[Healthy Soils Practice]],'Defaults &lt;HIDE&gt;'!$C$29:$Q$1246,8,FALSE),0)</f>
        <v>0</v>
      </c>
      <c r="T46" s="66"/>
      <c r="U46" s="30"/>
      <c r="V46" s="30"/>
      <c r="W46" s="30"/>
      <c r="X46" s="30"/>
    </row>
    <row r="47" spans="2:24" s="141" customFormat="1" x14ac:dyDescent="0.25">
      <c r="B47" s="141" t="str">
        <f>Inputs[[#This Row],['#]]</f>
        <v/>
      </c>
      <c r="C47" s="61"/>
      <c r="D47" s="63" t="str">
        <f t="shared" si="5"/>
        <v>Optional</v>
      </c>
      <c r="E47" s="143" t="str">
        <f>IF(ISBLANK(Inputs[[#This Row],[Applicant ID]]),"",IFERROR(VLOOKUP(Inputs[[#This Row],[Applicant ID]],$C$15:$E46,3,FALSE),MAX($E$15:$E46)+1))</f>
        <v/>
      </c>
      <c r="F47" s="61"/>
      <c r="G47" s="63" t="str">
        <f t="shared" si="6"/>
        <v>Optional</v>
      </c>
      <c r="H47" s="61"/>
      <c r="I47" s="62" t="str">
        <f t="shared" si="7"/>
        <v>Optional</v>
      </c>
      <c r="J47" s="61"/>
      <c r="K47" s="163" t="str">
        <f t="shared" si="8"/>
        <v>Optional</v>
      </c>
      <c r="L47" s="170">
        <f t="array" ref="L47">Inputs[[#This Row],[Acres]]*IFERROR(VLOOKUP(Inputs[[#This Row],[County]]&amp;Inputs[[#This Row],[Healthy Soils Practice]],'Defaults &lt;HIDE&gt;'!$C$29:$Q$1246,2,FALSE),0)</f>
        <v>0</v>
      </c>
      <c r="M47" s="166">
        <f t="array" ref="M47">Inputs[[#This Row],[Acres]]*IFERROR(VLOOKUP(Inputs[[#This Row],[County]]&amp;Inputs[[#This Row],[Healthy Soils Practice]],'Defaults &lt;HIDE&gt;'!$C$29:$Q$1246,3,FALSE),0)</f>
        <v>0</v>
      </c>
      <c r="N47" s="166">
        <f t="array" ref="N47">Inputs[[#This Row],[Acres]]*IFERROR(VLOOKUP(Inputs[[#This Row],[County]]&amp;Inputs[[#This Row],[Healthy Soils Practice]],'Defaults &lt;HIDE&gt;'!$C$29:$Q$1246,4,FALSE),0)</f>
        <v>0</v>
      </c>
      <c r="O47" s="166">
        <f t="array" ref="O47">Inputs[[#This Row],[Acres]]*IFERROR(VLOOKUP(Inputs[[#This Row],[County]]&amp;Inputs[[#This Row],[Healthy Soils Practice]],'Defaults &lt;HIDE&gt;'!$C$29:$Q$1246,5,FALSE),0)</f>
        <v>0</v>
      </c>
      <c r="P47" s="166">
        <f t="array" ref="P47">Inputs[[#This Row],[Acres]]*IFERROR(VLOOKUP(Inputs[[#This Row],[County]]&amp;Inputs[[#This Row],[Healthy Soils Practice]],'Defaults &lt;HIDE&gt;'!$C$29:$Q$1246,6,FALSE),0)</f>
        <v>0</v>
      </c>
      <c r="Q47" s="166">
        <f t="array" ref="Q47">Inputs[[#This Row],[Acres]]*IFERROR(VLOOKUP(Inputs[[#This Row],[County]]&amp;Inputs[[#This Row],[Healthy Soils Practice]],'Defaults &lt;HIDE&gt;'!$C$29:$Q$1246,7,FALSE),0)</f>
        <v>0</v>
      </c>
      <c r="R47" s="171">
        <f t="array" ref="R47">Inputs[[#This Row],[Acres]]*IFERROR(VLOOKUP(Inputs[[#This Row],[County]]&amp;Inputs[[#This Row],[Healthy Soils Practice]],'Defaults &lt;HIDE&gt;'!$C$29:$Q$1246,8,FALSE),0)</f>
        <v>0</v>
      </c>
      <c r="T47" s="66"/>
      <c r="U47" s="30"/>
      <c r="V47" s="30"/>
      <c r="W47" s="30"/>
      <c r="X47" s="30"/>
    </row>
    <row r="48" spans="2:24" s="141" customFormat="1" x14ac:dyDescent="0.25">
      <c r="B48" s="141" t="str">
        <f>Inputs[[#This Row],['#]]</f>
        <v/>
      </c>
      <c r="C48" s="61"/>
      <c r="D48" s="63" t="str">
        <f t="shared" si="5"/>
        <v>Optional</v>
      </c>
      <c r="E48" s="143" t="str">
        <f>IF(ISBLANK(Inputs[[#This Row],[Applicant ID]]),"",IFERROR(VLOOKUP(Inputs[[#This Row],[Applicant ID]],$C$15:$E47,3,FALSE),MAX($E$15:$E47)+1))</f>
        <v/>
      </c>
      <c r="F48" s="61"/>
      <c r="G48" s="63" t="str">
        <f t="shared" si="6"/>
        <v>Optional</v>
      </c>
      <c r="H48" s="61"/>
      <c r="I48" s="62" t="str">
        <f t="shared" si="7"/>
        <v>Optional</v>
      </c>
      <c r="J48" s="61"/>
      <c r="K48" s="163" t="str">
        <f t="shared" si="8"/>
        <v>Optional</v>
      </c>
      <c r="L48" s="170">
        <f t="array" ref="L48">Inputs[[#This Row],[Acres]]*IFERROR(VLOOKUP(Inputs[[#This Row],[County]]&amp;Inputs[[#This Row],[Healthy Soils Practice]],'Defaults &lt;HIDE&gt;'!$C$29:$Q$1246,2,FALSE),0)</f>
        <v>0</v>
      </c>
      <c r="M48" s="166">
        <f t="array" ref="M48">Inputs[[#This Row],[Acres]]*IFERROR(VLOOKUP(Inputs[[#This Row],[County]]&amp;Inputs[[#This Row],[Healthy Soils Practice]],'Defaults &lt;HIDE&gt;'!$C$29:$Q$1246,3,FALSE),0)</f>
        <v>0</v>
      </c>
      <c r="N48" s="166">
        <f t="array" ref="N48">Inputs[[#This Row],[Acres]]*IFERROR(VLOOKUP(Inputs[[#This Row],[County]]&amp;Inputs[[#This Row],[Healthy Soils Practice]],'Defaults &lt;HIDE&gt;'!$C$29:$Q$1246,4,FALSE),0)</f>
        <v>0</v>
      </c>
      <c r="O48" s="166">
        <f t="array" ref="O48">Inputs[[#This Row],[Acres]]*IFERROR(VLOOKUP(Inputs[[#This Row],[County]]&amp;Inputs[[#This Row],[Healthy Soils Practice]],'Defaults &lt;HIDE&gt;'!$C$29:$Q$1246,5,FALSE),0)</f>
        <v>0</v>
      </c>
      <c r="P48" s="166">
        <f t="array" ref="P48">Inputs[[#This Row],[Acres]]*IFERROR(VLOOKUP(Inputs[[#This Row],[County]]&amp;Inputs[[#This Row],[Healthy Soils Practice]],'Defaults &lt;HIDE&gt;'!$C$29:$Q$1246,6,FALSE),0)</f>
        <v>0</v>
      </c>
      <c r="Q48" s="166">
        <f t="array" ref="Q48">Inputs[[#This Row],[Acres]]*IFERROR(VLOOKUP(Inputs[[#This Row],[County]]&amp;Inputs[[#This Row],[Healthy Soils Practice]],'Defaults &lt;HIDE&gt;'!$C$29:$Q$1246,7,FALSE),0)</f>
        <v>0</v>
      </c>
      <c r="R48" s="171">
        <f t="array" ref="R48">Inputs[[#This Row],[Acres]]*IFERROR(VLOOKUP(Inputs[[#This Row],[County]]&amp;Inputs[[#This Row],[Healthy Soils Practice]],'Defaults &lt;HIDE&gt;'!$C$29:$Q$1246,8,FALSE),0)</f>
        <v>0</v>
      </c>
      <c r="T48" s="66"/>
      <c r="U48" s="30"/>
      <c r="V48" s="30"/>
      <c r="W48" s="30"/>
      <c r="X48" s="30"/>
    </row>
    <row r="49" spans="2:24" s="141" customFormat="1" x14ac:dyDescent="0.25">
      <c r="B49" s="141" t="str">
        <f>Inputs[[#This Row],['#]]</f>
        <v/>
      </c>
      <c r="C49" s="61"/>
      <c r="D49" s="63" t="str">
        <f t="shared" si="5"/>
        <v>Optional</v>
      </c>
      <c r="E49" s="143" t="str">
        <f>IF(ISBLANK(Inputs[[#This Row],[Applicant ID]]),"",IFERROR(VLOOKUP(Inputs[[#This Row],[Applicant ID]],$C$15:$E48,3,FALSE),MAX($E$15:$E48)+1))</f>
        <v/>
      </c>
      <c r="F49" s="61"/>
      <c r="G49" s="63" t="str">
        <f t="shared" si="6"/>
        <v>Optional</v>
      </c>
      <c r="H49" s="61"/>
      <c r="I49" s="62" t="str">
        <f t="shared" si="7"/>
        <v>Optional</v>
      </c>
      <c r="J49" s="61"/>
      <c r="K49" s="163" t="str">
        <f t="shared" si="8"/>
        <v>Optional</v>
      </c>
      <c r="L49" s="170">
        <f t="array" ref="L49">Inputs[[#This Row],[Acres]]*IFERROR(VLOOKUP(Inputs[[#This Row],[County]]&amp;Inputs[[#This Row],[Healthy Soils Practice]],'Defaults &lt;HIDE&gt;'!$C$29:$Q$1246,2,FALSE),0)</f>
        <v>0</v>
      </c>
      <c r="M49" s="166">
        <f t="array" ref="M49">Inputs[[#This Row],[Acres]]*IFERROR(VLOOKUP(Inputs[[#This Row],[County]]&amp;Inputs[[#This Row],[Healthy Soils Practice]],'Defaults &lt;HIDE&gt;'!$C$29:$Q$1246,3,FALSE),0)</f>
        <v>0</v>
      </c>
      <c r="N49" s="166">
        <f t="array" ref="N49">Inputs[[#This Row],[Acres]]*IFERROR(VLOOKUP(Inputs[[#This Row],[County]]&amp;Inputs[[#This Row],[Healthy Soils Practice]],'Defaults &lt;HIDE&gt;'!$C$29:$Q$1246,4,FALSE),0)</f>
        <v>0</v>
      </c>
      <c r="O49" s="166">
        <f t="array" ref="O49">Inputs[[#This Row],[Acres]]*IFERROR(VLOOKUP(Inputs[[#This Row],[County]]&amp;Inputs[[#This Row],[Healthy Soils Practice]],'Defaults &lt;HIDE&gt;'!$C$29:$Q$1246,5,FALSE),0)</f>
        <v>0</v>
      </c>
      <c r="P49" s="166">
        <f t="array" ref="P49">Inputs[[#This Row],[Acres]]*IFERROR(VLOOKUP(Inputs[[#This Row],[County]]&amp;Inputs[[#This Row],[Healthy Soils Practice]],'Defaults &lt;HIDE&gt;'!$C$29:$Q$1246,6,FALSE),0)</f>
        <v>0</v>
      </c>
      <c r="Q49" s="166">
        <f t="array" ref="Q49">Inputs[[#This Row],[Acres]]*IFERROR(VLOOKUP(Inputs[[#This Row],[County]]&amp;Inputs[[#This Row],[Healthy Soils Practice]],'Defaults &lt;HIDE&gt;'!$C$29:$Q$1246,7,FALSE),0)</f>
        <v>0</v>
      </c>
      <c r="R49" s="171">
        <f t="array" ref="R49">Inputs[[#This Row],[Acres]]*IFERROR(VLOOKUP(Inputs[[#This Row],[County]]&amp;Inputs[[#This Row],[Healthy Soils Practice]],'Defaults &lt;HIDE&gt;'!$C$29:$Q$1246,8,FALSE),0)</f>
        <v>0</v>
      </c>
      <c r="T49" s="66"/>
      <c r="U49" s="30"/>
      <c r="V49" s="30"/>
      <c r="W49" s="30"/>
      <c r="X49" s="30"/>
    </row>
    <row r="50" spans="2:24" s="141" customFormat="1" x14ac:dyDescent="0.25">
      <c r="B50" s="141" t="str">
        <f>Inputs[[#This Row],['#]]</f>
        <v/>
      </c>
      <c r="C50" s="61"/>
      <c r="D50" s="63" t="str">
        <f t="shared" si="5"/>
        <v>Optional</v>
      </c>
      <c r="E50" s="143" t="str">
        <f>IF(ISBLANK(Inputs[[#This Row],[Applicant ID]]),"",IFERROR(VLOOKUP(Inputs[[#This Row],[Applicant ID]],$C$15:$E49,3,FALSE),MAX($E$15:$E49)+1))</f>
        <v/>
      </c>
      <c r="F50" s="61"/>
      <c r="G50" s="63" t="str">
        <f t="shared" si="6"/>
        <v>Optional</v>
      </c>
      <c r="H50" s="61"/>
      <c r="I50" s="62" t="str">
        <f t="shared" si="7"/>
        <v>Optional</v>
      </c>
      <c r="J50" s="61"/>
      <c r="K50" s="163" t="str">
        <f t="shared" si="8"/>
        <v>Optional</v>
      </c>
      <c r="L50" s="170">
        <f t="array" ref="L50">Inputs[[#This Row],[Acres]]*IFERROR(VLOOKUP(Inputs[[#This Row],[County]]&amp;Inputs[[#This Row],[Healthy Soils Practice]],'Defaults &lt;HIDE&gt;'!$C$29:$Q$1246,2,FALSE),0)</f>
        <v>0</v>
      </c>
      <c r="M50" s="166">
        <f t="array" ref="M50">Inputs[[#This Row],[Acres]]*IFERROR(VLOOKUP(Inputs[[#This Row],[County]]&amp;Inputs[[#This Row],[Healthy Soils Practice]],'Defaults &lt;HIDE&gt;'!$C$29:$Q$1246,3,FALSE),0)</f>
        <v>0</v>
      </c>
      <c r="N50" s="166">
        <f t="array" ref="N50">Inputs[[#This Row],[Acres]]*IFERROR(VLOOKUP(Inputs[[#This Row],[County]]&amp;Inputs[[#This Row],[Healthy Soils Practice]],'Defaults &lt;HIDE&gt;'!$C$29:$Q$1246,4,FALSE),0)</f>
        <v>0</v>
      </c>
      <c r="O50" s="166">
        <f t="array" ref="O50">Inputs[[#This Row],[Acres]]*IFERROR(VLOOKUP(Inputs[[#This Row],[County]]&amp;Inputs[[#This Row],[Healthy Soils Practice]],'Defaults &lt;HIDE&gt;'!$C$29:$Q$1246,5,FALSE),0)</f>
        <v>0</v>
      </c>
      <c r="P50" s="166">
        <f t="array" ref="P50">Inputs[[#This Row],[Acres]]*IFERROR(VLOOKUP(Inputs[[#This Row],[County]]&amp;Inputs[[#This Row],[Healthy Soils Practice]],'Defaults &lt;HIDE&gt;'!$C$29:$Q$1246,6,FALSE),0)</f>
        <v>0</v>
      </c>
      <c r="Q50" s="166">
        <f t="array" ref="Q50">Inputs[[#This Row],[Acres]]*IFERROR(VLOOKUP(Inputs[[#This Row],[County]]&amp;Inputs[[#This Row],[Healthy Soils Practice]],'Defaults &lt;HIDE&gt;'!$C$29:$Q$1246,7,FALSE),0)</f>
        <v>0</v>
      </c>
      <c r="R50" s="171">
        <f t="array" ref="R50">Inputs[[#This Row],[Acres]]*IFERROR(VLOOKUP(Inputs[[#This Row],[County]]&amp;Inputs[[#This Row],[Healthy Soils Practice]],'Defaults &lt;HIDE&gt;'!$C$29:$Q$1246,8,FALSE),0)</f>
        <v>0</v>
      </c>
      <c r="T50" s="66"/>
      <c r="U50" s="30"/>
      <c r="V50" s="30"/>
      <c r="W50" s="30"/>
      <c r="X50" s="30"/>
    </row>
    <row r="51" spans="2:24" s="141" customFormat="1" x14ac:dyDescent="0.25">
      <c r="B51" s="141" t="str">
        <f>Inputs[[#This Row],['#]]</f>
        <v/>
      </c>
      <c r="C51" s="61"/>
      <c r="D51" s="63" t="str">
        <f t="shared" si="5"/>
        <v>Optional</v>
      </c>
      <c r="E51" s="143" t="str">
        <f>IF(ISBLANK(Inputs[[#This Row],[Applicant ID]]),"",IFERROR(VLOOKUP(Inputs[[#This Row],[Applicant ID]],$C$15:$E50,3,FALSE),MAX($E$15:$E50)+1))</f>
        <v/>
      </c>
      <c r="F51" s="61"/>
      <c r="G51" s="63" t="str">
        <f t="shared" si="6"/>
        <v>Optional</v>
      </c>
      <c r="H51" s="61"/>
      <c r="I51" s="62" t="str">
        <f t="shared" si="7"/>
        <v>Optional</v>
      </c>
      <c r="J51" s="61"/>
      <c r="K51" s="163" t="str">
        <f t="shared" si="8"/>
        <v>Optional</v>
      </c>
      <c r="L51" s="170">
        <f t="array" ref="L51">Inputs[[#This Row],[Acres]]*IFERROR(VLOOKUP(Inputs[[#This Row],[County]]&amp;Inputs[[#This Row],[Healthy Soils Practice]],'Defaults &lt;HIDE&gt;'!$C$29:$Q$1246,2,FALSE),0)</f>
        <v>0</v>
      </c>
      <c r="M51" s="166">
        <f t="array" ref="M51">Inputs[[#This Row],[Acres]]*IFERROR(VLOOKUP(Inputs[[#This Row],[County]]&amp;Inputs[[#This Row],[Healthy Soils Practice]],'Defaults &lt;HIDE&gt;'!$C$29:$Q$1246,3,FALSE),0)</f>
        <v>0</v>
      </c>
      <c r="N51" s="166">
        <f t="array" ref="N51">Inputs[[#This Row],[Acres]]*IFERROR(VLOOKUP(Inputs[[#This Row],[County]]&amp;Inputs[[#This Row],[Healthy Soils Practice]],'Defaults &lt;HIDE&gt;'!$C$29:$Q$1246,4,FALSE),0)</f>
        <v>0</v>
      </c>
      <c r="O51" s="166">
        <f t="array" ref="O51">Inputs[[#This Row],[Acres]]*IFERROR(VLOOKUP(Inputs[[#This Row],[County]]&amp;Inputs[[#This Row],[Healthy Soils Practice]],'Defaults &lt;HIDE&gt;'!$C$29:$Q$1246,5,FALSE),0)</f>
        <v>0</v>
      </c>
      <c r="P51" s="166">
        <f t="array" ref="P51">Inputs[[#This Row],[Acres]]*IFERROR(VLOOKUP(Inputs[[#This Row],[County]]&amp;Inputs[[#This Row],[Healthy Soils Practice]],'Defaults &lt;HIDE&gt;'!$C$29:$Q$1246,6,FALSE),0)</f>
        <v>0</v>
      </c>
      <c r="Q51" s="166">
        <f t="array" ref="Q51">Inputs[[#This Row],[Acres]]*IFERROR(VLOOKUP(Inputs[[#This Row],[County]]&amp;Inputs[[#This Row],[Healthy Soils Practice]],'Defaults &lt;HIDE&gt;'!$C$29:$Q$1246,7,FALSE),0)</f>
        <v>0</v>
      </c>
      <c r="R51" s="171">
        <f t="array" ref="R51">Inputs[[#This Row],[Acres]]*IFERROR(VLOOKUP(Inputs[[#This Row],[County]]&amp;Inputs[[#This Row],[Healthy Soils Practice]],'Defaults &lt;HIDE&gt;'!$C$29:$Q$1246,8,FALSE),0)</f>
        <v>0</v>
      </c>
      <c r="T51" s="66"/>
      <c r="U51" s="30"/>
      <c r="V51" s="30"/>
      <c r="W51" s="30"/>
      <c r="X51" s="30"/>
    </row>
    <row r="52" spans="2:24" s="141" customFormat="1" x14ac:dyDescent="0.25">
      <c r="B52" s="141" t="str">
        <f>Inputs[[#This Row],['#]]</f>
        <v/>
      </c>
      <c r="C52" s="61"/>
      <c r="D52" s="63" t="str">
        <f t="shared" si="5"/>
        <v>Optional</v>
      </c>
      <c r="E52" s="143" t="str">
        <f>IF(ISBLANK(Inputs[[#This Row],[Applicant ID]]),"",IFERROR(VLOOKUP(Inputs[[#This Row],[Applicant ID]],$C$15:$E51,3,FALSE),MAX($E$15:$E51)+1))</f>
        <v/>
      </c>
      <c r="F52" s="61"/>
      <c r="G52" s="63" t="str">
        <f t="shared" si="6"/>
        <v>Optional</v>
      </c>
      <c r="H52" s="61"/>
      <c r="I52" s="62" t="str">
        <f t="shared" si="7"/>
        <v>Optional</v>
      </c>
      <c r="J52" s="61"/>
      <c r="K52" s="163" t="str">
        <f t="shared" si="8"/>
        <v>Optional</v>
      </c>
      <c r="L52" s="170">
        <f t="array" ref="L52">Inputs[[#This Row],[Acres]]*IFERROR(VLOOKUP(Inputs[[#This Row],[County]]&amp;Inputs[[#This Row],[Healthy Soils Practice]],'Defaults &lt;HIDE&gt;'!$C$29:$Q$1246,2,FALSE),0)</f>
        <v>0</v>
      </c>
      <c r="M52" s="166">
        <f t="array" ref="M52">Inputs[[#This Row],[Acres]]*IFERROR(VLOOKUP(Inputs[[#This Row],[County]]&amp;Inputs[[#This Row],[Healthy Soils Practice]],'Defaults &lt;HIDE&gt;'!$C$29:$Q$1246,3,FALSE),0)</f>
        <v>0</v>
      </c>
      <c r="N52" s="166">
        <f t="array" ref="N52">Inputs[[#This Row],[Acres]]*IFERROR(VLOOKUP(Inputs[[#This Row],[County]]&amp;Inputs[[#This Row],[Healthy Soils Practice]],'Defaults &lt;HIDE&gt;'!$C$29:$Q$1246,4,FALSE),0)</f>
        <v>0</v>
      </c>
      <c r="O52" s="166">
        <f t="array" ref="O52">Inputs[[#This Row],[Acres]]*IFERROR(VLOOKUP(Inputs[[#This Row],[County]]&amp;Inputs[[#This Row],[Healthy Soils Practice]],'Defaults &lt;HIDE&gt;'!$C$29:$Q$1246,5,FALSE),0)</f>
        <v>0</v>
      </c>
      <c r="P52" s="166">
        <f t="array" ref="P52">Inputs[[#This Row],[Acres]]*IFERROR(VLOOKUP(Inputs[[#This Row],[County]]&amp;Inputs[[#This Row],[Healthy Soils Practice]],'Defaults &lt;HIDE&gt;'!$C$29:$Q$1246,6,FALSE),0)</f>
        <v>0</v>
      </c>
      <c r="Q52" s="166">
        <f t="array" ref="Q52">Inputs[[#This Row],[Acres]]*IFERROR(VLOOKUP(Inputs[[#This Row],[County]]&amp;Inputs[[#This Row],[Healthy Soils Practice]],'Defaults &lt;HIDE&gt;'!$C$29:$Q$1246,7,FALSE),0)</f>
        <v>0</v>
      </c>
      <c r="R52" s="171">
        <f t="array" ref="R52">Inputs[[#This Row],[Acres]]*IFERROR(VLOOKUP(Inputs[[#This Row],[County]]&amp;Inputs[[#This Row],[Healthy Soils Practice]],'Defaults &lt;HIDE&gt;'!$C$29:$Q$1246,8,FALSE),0)</f>
        <v>0</v>
      </c>
      <c r="T52" s="66"/>
      <c r="U52" s="30"/>
      <c r="V52" s="30"/>
      <c r="W52" s="30"/>
      <c r="X52" s="30"/>
    </row>
    <row r="53" spans="2:24" s="141" customFormat="1" x14ac:dyDescent="0.25">
      <c r="B53" s="141" t="str">
        <f>Inputs[[#This Row],['#]]</f>
        <v/>
      </c>
      <c r="C53" s="61"/>
      <c r="D53" s="63" t="str">
        <f t="shared" si="5"/>
        <v>Optional</v>
      </c>
      <c r="E53" s="143" t="str">
        <f>IF(ISBLANK(Inputs[[#This Row],[Applicant ID]]),"",IFERROR(VLOOKUP(Inputs[[#This Row],[Applicant ID]],$C$15:$E52,3,FALSE),MAX($E$15:$E52)+1))</f>
        <v/>
      </c>
      <c r="F53" s="61"/>
      <c r="G53" s="63" t="str">
        <f t="shared" si="6"/>
        <v>Optional</v>
      </c>
      <c r="H53" s="61"/>
      <c r="I53" s="62" t="str">
        <f t="shared" si="7"/>
        <v>Optional</v>
      </c>
      <c r="J53" s="61"/>
      <c r="K53" s="163" t="str">
        <f t="shared" si="8"/>
        <v>Optional</v>
      </c>
      <c r="L53" s="170">
        <f t="array" ref="L53">Inputs[[#This Row],[Acres]]*IFERROR(VLOOKUP(Inputs[[#This Row],[County]]&amp;Inputs[[#This Row],[Healthy Soils Practice]],'Defaults &lt;HIDE&gt;'!$C$29:$Q$1246,2,FALSE),0)</f>
        <v>0</v>
      </c>
      <c r="M53" s="166">
        <f t="array" ref="M53">Inputs[[#This Row],[Acres]]*IFERROR(VLOOKUP(Inputs[[#This Row],[County]]&amp;Inputs[[#This Row],[Healthy Soils Practice]],'Defaults &lt;HIDE&gt;'!$C$29:$Q$1246,3,FALSE),0)</f>
        <v>0</v>
      </c>
      <c r="N53" s="166">
        <f t="array" ref="N53">Inputs[[#This Row],[Acres]]*IFERROR(VLOOKUP(Inputs[[#This Row],[County]]&amp;Inputs[[#This Row],[Healthy Soils Practice]],'Defaults &lt;HIDE&gt;'!$C$29:$Q$1246,4,FALSE),0)</f>
        <v>0</v>
      </c>
      <c r="O53" s="166">
        <f t="array" ref="O53">Inputs[[#This Row],[Acres]]*IFERROR(VLOOKUP(Inputs[[#This Row],[County]]&amp;Inputs[[#This Row],[Healthy Soils Practice]],'Defaults &lt;HIDE&gt;'!$C$29:$Q$1246,5,FALSE),0)</f>
        <v>0</v>
      </c>
      <c r="P53" s="166">
        <f t="array" ref="P53">Inputs[[#This Row],[Acres]]*IFERROR(VLOOKUP(Inputs[[#This Row],[County]]&amp;Inputs[[#This Row],[Healthy Soils Practice]],'Defaults &lt;HIDE&gt;'!$C$29:$Q$1246,6,FALSE),0)</f>
        <v>0</v>
      </c>
      <c r="Q53" s="166">
        <f t="array" ref="Q53">Inputs[[#This Row],[Acres]]*IFERROR(VLOOKUP(Inputs[[#This Row],[County]]&amp;Inputs[[#This Row],[Healthy Soils Practice]],'Defaults &lt;HIDE&gt;'!$C$29:$Q$1246,7,FALSE),0)</f>
        <v>0</v>
      </c>
      <c r="R53" s="171">
        <f t="array" ref="R53">Inputs[[#This Row],[Acres]]*IFERROR(VLOOKUP(Inputs[[#This Row],[County]]&amp;Inputs[[#This Row],[Healthy Soils Practice]],'Defaults &lt;HIDE&gt;'!$C$29:$Q$1246,8,FALSE),0)</f>
        <v>0</v>
      </c>
      <c r="T53" s="66"/>
      <c r="U53" s="30"/>
      <c r="V53" s="30"/>
      <c r="W53" s="30"/>
      <c r="X53" s="30"/>
    </row>
    <row r="54" spans="2:24" s="141" customFormat="1" x14ac:dyDescent="0.25">
      <c r="B54" s="141" t="str">
        <f>Inputs[[#This Row],['#]]</f>
        <v/>
      </c>
      <c r="C54" s="61"/>
      <c r="D54" s="63" t="str">
        <f t="shared" si="5"/>
        <v>Optional</v>
      </c>
      <c r="E54" s="143" t="str">
        <f>IF(ISBLANK(Inputs[[#This Row],[Applicant ID]]),"",IFERROR(VLOOKUP(Inputs[[#This Row],[Applicant ID]],$C$15:$E53,3,FALSE),MAX($E$15:$E53)+1))</f>
        <v/>
      </c>
      <c r="F54" s="61"/>
      <c r="G54" s="63" t="str">
        <f t="shared" si="6"/>
        <v>Optional</v>
      </c>
      <c r="H54" s="61"/>
      <c r="I54" s="62" t="str">
        <f t="shared" si="7"/>
        <v>Optional</v>
      </c>
      <c r="J54" s="61"/>
      <c r="K54" s="163" t="str">
        <f t="shared" si="8"/>
        <v>Optional</v>
      </c>
      <c r="L54" s="170">
        <f t="array" ref="L54">Inputs[[#This Row],[Acres]]*IFERROR(VLOOKUP(Inputs[[#This Row],[County]]&amp;Inputs[[#This Row],[Healthy Soils Practice]],'Defaults &lt;HIDE&gt;'!$C$29:$Q$1246,2,FALSE),0)</f>
        <v>0</v>
      </c>
      <c r="M54" s="166">
        <f t="array" ref="M54">Inputs[[#This Row],[Acres]]*IFERROR(VLOOKUP(Inputs[[#This Row],[County]]&amp;Inputs[[#This Row],[Healthy Soils Practice]],'Defaults &lt;HIDE&gt;'!$C$29:$Q$1246,3,FALSE),0)</f>
        <v>0</v>
      </c>
      <c r="N54" s="166">
        <f t="array" ref="N54">Inputs[[#This Row],[Acres]]*IFERROR(VLOOKUP(Inputs[[#This Row],[County]]&amp;Inputs[[#This Row],[Healthy Soils Practice]],'Defaults &lt;HIDE&gt;'!$C$29:$Q$1246,4,FALSE),0)</f>
        <v>0</v>
      </c>
      <c r="O54" s="166">
        <f t="array" ref="O54">Inputs[[#This Row],[Acres]]*IFERROR(VLOOKUP(Inputs[[#This Row],[County]]&amp;Inputs[[#This Row],[Healthy Soils Practice]],'Defaults &lt;HIDE&gt;'!$C$29:$Q$1246,5,FALSE),0)</f>
        <v>0</v>
      </c>
      <c r="P54" s="166">
        <f t="array" ref="P54">Inputs[[#This Row],[Acres]]*IFERROR(VLOOKUP(Inputs[[#This Row],[County]]&amp;Inputs[[#This Row],[Healthy Soils Practice]],'Defaults &lt;HIDE&gt;'!$C$29:$Q$1246,6,FALSE),0)</f>
        <v>0</v>
      </c>
      <c r="Q54" s="166">
        <f t="array" ref="Q54">Inputs[[#This Row],[Acres]]*IFERROR(VLOOKUP(Inputs[[#This Row],[County]]&amp;Inputs[[#This Row],[Healthy Soils Practice]],'Defaults &lt;HIDE&gt;'!$C$29:$Q$1246,7,FALSE),0)</f>
        <v>0</v>
      </c>
      <c r="R54" s="171">
        <f t="array" ref="R54">Inputs[[#This Row],[Acres]]*IFERROR(VLOOKUP(Inputs[[#This Row],[County]]&amp;Inputs[[#This Row],[Healthy Soils Practice]],'Defaults &lt;HIDE&gt;'!$C$29:$Q$1246,8,FALSE),0)</f>
        <v>0</v>
      </c>
      <c r="T54" s="66"/>
      <c r="U54" s="30"/>
      <c r="V54" s="30"/>
      <c r="W54" s="30"/>
      <c r="X54" s="30"/>
    </row>
    <row r="55" spans="2:24" s="141" customFormat="1" x14ac:dyDescent="0.25">
      <c r="B55" s="141" t="str">
        <f>Inputs[[#This Row],['#]]</f>
        <v/>
      </c>
      <c r="C55" s="61"/>
      <c r="D55" s="63" t="str">
        <f t="shared" si="5"/>
        <v>Optional</v>
      </c>
      <c r="E55" s="143" t="str">
        <f>IF(ISBLANK(Inputs[[#This Row],[Applicant ID]]),"",IFERROR(VLOOKUP(Inputs[[#This Row],[Applicant ID]],$C$15:$E54,3,FALSE),MAX($E$15:$E54)+1))</f>
        <v/>
      </c>
      <c r="F55" s="61"/>
      <c r="G55" s="63" t="str">
        <f t="shared" si="6"/>
        <v>Optional</v>
      </c>
      <c r="H55" s="61"/>
      <c r="I55" s="62" t="str">
        <f t="shared" si="7"/>
        <v>Optional</v>
      </c>
      <c r="J55" s="61"/>
      <c r="K55" s="163" t="str">
        <f t="shared" si="8"/>
        <v>Optional</v>
      </c>
      <c r="L55" s="170">
        <f t="array" ref="L55">Inputs[[#This Row],[Acres]]*IFERROR(VLOOKUP(Inputs[[#This Row],[County]]&amp;Inputs[[#This Row],[Healthy Soils Practice]],'Defaults &lt;HIDE&gt;'!$C$29:$Q$1246,2,FALSE),0)</f>
        <v>0</v>
      </c>
      <c r="M55" s="166">
        <f t="array" ref="M55">Inputs[[#This Row],[Acres]]*IFERROR(VLOOKUP(Inputs[[#This Row],[County]]&amp;Inputs[[#This Row],[Healthy Soils Practice]],'Defaults &lt;HIDE&gt;'!$C$29:$Q$1246,3,FALSE),0)</f>
        <v>0</v>
      </c>
      <c r="N55" s="166">
        <f t="array" ref="N55">Inputs[[#This Row],[Acres]]*IFERROR(VLOOKUP(Inputs[[#This Row],[County]]&amp;Inputs[[#This Row],[Healthy Soils Practice]],'Defaults &lt;HIDE&gt;'!$C$29:$Q$1246,4,FALSE),0)</f>
        <v>0</v>
      </c>
      <c r="O55" s="166">
        <f t="array" ref="O55">Inputs[[#This Row],[Acres]]*IFERROR(VLOOKUP(Inputs[[#This Row],[County]]&amp;Inputs[[#This Row],[Healthy Soils Practice]],'Defaults &lt;HIDE&gt;'!$C$29:$Q$1246,5,FALSE),0)</f>
        <v>0</v>
      </c>
      <c r="P55" s="166">
        <f t="array" ref="P55">Inputs[[#This Row],[Acres]]*IFERROR(VLOOKUP(Inputs[[#This Row],[County]]&amp;Inputs[[#This Row],[Healthy Soils Practice]],'Defaults &lt;HIDE&gt;'!$C$29:$Q$1246,6,FALSE),0)</f>
        <v>0</v>
      </c>
      <c r="Q55" s="166">
        <f t="array" ref="Q55">Inputs[[#This Row],[Acres]]*IFERROR(VLOOKUP(Inputs[[#This Row],[County]]&amp;Inputs[[#This Row],[Healthy Soils Practice]],'Defaults &lt;HIDE&gt;'!$C$29:$Q$1246,7,FALSE),0)</f>
        <v>0</v>
      </c>
      <c r="R55" s="171">
        <f t="array" ref="R55">Inputs[[#This Row],[Acres]]*IFERROR(VLOOKUP(Inputs[[#This Row],[County]]&amp;Inputs[[#This Row],[Healthy Soils Practice]],'Defaults &lt;HIDE&gt;'!$C$29:$Q$1246,8,FALSE),0)</f>
        <v>0</v>
      </c>
      <c r="T55" s="66"/>
      <c r="U55" s="30"/>
      <c r="V55" s="30"/>
      <c r="W55" s="30"/>
      <c r="X55" s="30"/>
    </row>
    <row r="56" spans="2:24" s="141" customFormat="1" x14ac:dyDescent="0.25">
      <c r="B56" s="141" t="str">
        <f>Inputs[[#This Row],['#]]</f>
        <v/>
      </c>
      <c r="C56" s="61"/>
      <c r="D56" s="63" t="str">
        <f t="shared" si="5"/>
        <v>Optional</v>
      </c>
      <c r="E56" s="143" t="str">
        <f>IF(ISBLANK(Inputs[[#This Row],[Applicant ID]]),"",IFERROR(VLOOKUP(Inputs[[#This Row],[Applicant ID]],$C$15:$E55,3,FALSE),MAX($E$15:$E55)+1))</f>
        <v/>
      </c>
      <c r="F56" s="61"/>
      <c r="G56" s="63" t="str">
        <f t="shared" si="6"/>
        <v>Optional</v>
      </c>
      <c r="H56" s="61"/>
      <c r="I56" s="62" t="str">
        <f t="shared" si="7"/>
        <v>Optional</v>
      </c>
      <c r="J56" s="61"/>
      <c r="K56" s="163" t="str">
        <f t="shared" si="8"/>
        <v>Optional</v>
      </c>
      <c r="L56" s="170">
        <f t="array" ref="L56">Inputs[[#This Row],[Acres]]*IFERROR(VLOOKUP(Inputs[[#This Row],[County]]&amp;Inputs[[#This Row],[Healthy Soils Practice]],'Defaults &lt;HIDE&gt;'!$C$29:$Q$1246,2,FALSE),0)</f>
        <v>0</v>
      </c>
      <c r="M56" s="166">
        <f t="array" ref="M56">Inputs[[#This Row],[Acres]]*IFERROR(VLOOKUP(Inputs[[#This Row],[County]]&amp;Inputs[[#This Row],[Healthy Soils Practice]],'Defaults &lt;HIDE&gt;'!$C$29:$Q$1246,3,FALSE),0)</f>
        <v>0</v>
      </c>
      <c r="N56" s="166">
        <f t="array" ref="N56">Inputs[[#This Row],[Acres]]*IFERROR(VLOOKUP(Inputs[[#This Row],[County]]&amp;Inputs[[#This Row],[Healthy Soils Practice]],'Defaults &lt;HIDE&gt;'!$C$29:$Q$1246,4,FALSE),0)</f>
        <v>0</v>
      </c>
      <c r="O56" s="166">
        <f t="array" ref="O56">Inputs[[#This Row],[Acres]]*IFERROR(VLOOKUP(Inputs[[#This Row],[County]]&amp;Inputs[[#This Row],[Healthy Soils Practice]],'Defaults &lt;HIDE&gt;'!$C$29:$Q$1246,5,FALSE),0)</f>
        <v>0</v>
      </c>
      <c r="P56" s="166">
        <f t="array" ref="P56">Inputs[[#This Row],[Acres]]*IFERROR(VLOOKUP(Inputs[[#This Row],[County]]&amp;Inputs[[#This Row],[Healthy Soils Practice]],'Defaults &lt;HIDE&gt;'!$C$29:$Q$1246,6,FALSE),0)</f>
        <v>0</v>
      </c>
      <c r="Q56" s="166">
        <f t="array" ref="Q56">Inputs[[#This Row],[Acres]]*IFERROR(VLOOKUP(Inputs[[#This Row],[County]]&amp;Inputs[[#This Row],[Healthy Soils Practice]],'Defaults &lt;HIDE&gt;'!$C$29:$Q$1246,7,FALSE),0)</f>
        <v>0</v>
      </c>
      <c r="R56" s="171">
        <f t="array" ref="R56">Inputs[[#This Row],[Acres]]*IFERROR(VLOOKUP(Inputs[[#This Row],[County]]&amp;Inputs[[#This Row],[Healthy Soils Practice]],'Defaults &lt;HIDE&gt;'!$C$29:$Q$1246,8,FALSE),0)</f>
        <v>0</v>
      </c>
      <c r="T56" s="66"/>
      <c r="U56" s="30"/>
      <c r="V56" s="30"/>
      <c r="W56" s="30"/>
      <c r="X56" s="30"/>
    </row>
    <row r="57" spans="2:24" s="141" customFormat="1" x14ac:dyDescent="0.25">
      <c r="B57" s="141" t="str">
        <f>Inputs[[#This Row],['#]]</f>
        <v/>
      </c>
      <c r="C57" s="61"/>
      <c r="D57" s="63" t="str">
        <f t="shared" si="5"/>
        <v>Optional</v>
      </c>
      <c r="E57" s="143" t="str">
        <f>IF(ISBLANK(Inputs[[#This Row],[Applicant ID]]),"",IFERROR(VLOOKUP(Inputs[[#This Row],[Applicant ID]],$C$15:$E56,3,FALSE),MAX($E$15:$E56)+1))</f>
        <v/>
      </c>
      <c r="F57" s="61"/>
      <c r="G57" s="63" t="str">
        <f t="shared" si="6"/>
        <v>Optional</v>
      </c>
      <c r="H57" s="61"/>
      <c r="I57" s="62" t="str">
        <f t="shared" si="7"/>
        <v>Optional</v>
      </c>
      <c r="J57" s="61"/>
      <c r="K57" s="163" t="str">
        <f t="shared" si="8"/>
        <v>Optional</v>
      </c>
      <c r="L57" s="170">
        <f t="array" ref="L57">Inputs[[#This Row],[Acres]]*IFERROR(VLOOKUP(Inputs[[#This Row],[County]]&amp;Inputs[[#This Row],[Healthy Soils Practice]],'Defaults &lt;HIDE&gt;'!$C$29:$Q$1246,2,FALSE),0)</f>
        <v>0</v>
      </c>
      <c r="M57" s="166">
        <f t="array" ref="M57">Inputs[[#This Row],[Acres]]*IFERROR(VLOOKUP(Inputs[[#This Row],[County]]&amp;Inputs[[#This Row],[Healthy Soils Practice]],'Defaults &lt;HIDE&gt;'!$C$29:$Q$1246,3,FALSE),0)</f>
        <v>0</v>
      </c>
      <c r="N57" s="166">
        <f t="array" ref="N57">Inputs[[#This Row],[Acres]]*IFERROR(VLOOKUP(Inputs[[#This Row],[County]]&amp;Inputs[[#This Row],[Healthy Soils Practice]],'Defaults &lt;HIDE&gt;'!$C$29:$Q$1246,4,FALSE),0)</f>
        <v>0</v>
      </c>
      <c r="O57" s="166">
        <f t="array" ref="O57">Inputs[[#This Row],[Acres]]*IFERROR(VLOOKUP(Inputs[[#This Row],[County]]&amp;Inputs[[#This Row],[Healthy Soils Practice]],'Defaults &lt;HIDE&gt;'!$C$29:$Q$1246,5,FALSE),0)</f>
        <v>0</v>
      </c>
      <c r="P57" s="166">
        <f t="array" ref="P57">Inputs[[#This Row],[Acres]]*IFERROR(VLOOKUP(Inputs[[#This Row],[County]]&amp;Inputs[[#This Row],[Healthy Soils Practice]],'Defaults &lt;HIDE&gt;'!$C$29:$Q$1246,6,FALSE),0)</f>
        <v>0</v>
      </c>
      <c r="Q57" s="166">
        <f t="array" ref="Q57">Inputs[[#This Row],[Acres]]*IFERROR(VLOOKUP(Inputs[[#This Row],[County]]&amp;Inputs[[#This Row],[Healthy Soils Practice]],'Defaults &lt;HIDE&gt;'!$C$29:$Q$1246,7,FALSE),0)</f>
        <v>0</v>
      </c>
      <c r="R57" s="171">
        <f t="array" ref="R57">Inputs[[#This Row],[Acres]]*IFERROR(VLOOKUP(Inputs[[#This Row],[County]]&amp;Inputs[[#This Row],[Healthy Soils Practice]],'Defaults &lt;HIDE&gt;'!$C$29:$Q$1246,8,FALSE),0)</f>
        <v>0</v>
      </c>
      <c r="T57" s="66"/>
      <c r="U57" s="30"/>
      <c r="V57" s="30"/>
      <c r="W57" s="30"/>
      <c r="X57" s="30"/>
    </row>
    <row r="58" spans="2:24" s="141" customFormat="1" x14ac:dyDescent="0.25">
      <c r="B58" s="141" t="str">
        <f>Inputs[[#This Row],['#]]</f>
        <v/>
      </c>
      <c r="C58" s="61"/>
      <c r="D58" s="63" t="str">
        <f t="shared" si="5"/>
        <v>Optional</v>
      </c>
      <c r="E58" s="143" t="str">
        <f>IF(ISBLANK(Inputs[[#This Row],[Applicant ID]]),"",IFERROR(VLOOKUP(Inputs[[#This Row],[Applicant ID]],$C$15:$E57,3,FALSE),MAX($E$15:$E57)+1))</f>
        <v/>
      </c>
      <c r="F58" s="61"/>
      <c r="G58" s="63" t="str">
        <f t="shared" si="6"/>
        <v>Optional</v>
      </c>
      <c r="H58" s="61"/>
      <c r="I58" s="62" t="str">
        <f t="shared" si="7"/>
        <v>Optional</v>
      </c>
      <c r="J58" s="61"/>
      <c r="K58" s="163" t="str">
        <f t="shared" si="8"/>
        <v>Optional</v>
      </c>
      <c r="L58" s="170">
        <f t="array" ref="L58">Inputs[[#This Row],[Acres]]*IFERROR(VLOOKUP(Inputs[[#This Row],[County]]&amp;Inputs[[#This Row],[Healthy Soils Practice]],'Defaults &lt;HIDE&gt;'!$C$29:$Q$1246,2,FALSE),0)</f>
        <v>0</v>
      </c>
      <c r="M58" s="166">
        <f t="array" ref="M58">Inputs[[#This Row],[Acres]]*IFERROR(VLOOKUP(Inputs[[#This Row],[County]]&amp;Inputs[[#This Row],[Healthy Soils Practice]],'Defaults &lt;HIDE&gt;'!$C$29:$Q$1246,3,FALSE),0)</f>
        <v>0</v>
      </c>
      <c r="N58" s="166">
        <f t="array" ref="N58">Inputs[[#This Row],[Acres]]*IFERROR(VLOOKUP(Inputs[[#This Row],[County]]&amp;Inputs[[#This Row],[Healthy Soils Practice]],'Defaults &lt;HIDE&gt;'!$C$29:$Q$1246,4,FALSE),0)</f>
        <v>0</v>
      </c>
      <c r="O58" s="166">
        <f t="array" ref="O58">Inputs[[#This Row],[Acres]]*IFERROR(VLOOKUP(Inputs[[#This Row],[County]]&amp;Inputs[[#This Row],[Healthy Soils Practice]],'Defaults &lt;HIDE&gt;'!$C$29:$Q$1246,5,FALSE),0)</f>
        <v>0</v>
      </c>
      <c r="P58" s="166">
        <f t="array" ref="P58">Inputs[[#This Row],[Acres]]*IFERROR(VLOOKUP(Inputs[[#This Row],[County]]&amp;Inputs[[#This Row],[Healthy Soils Practice]],'Defaults &lt;HIDE&gt;'!$C$29:$Q$1246,6,FALSE),0)</f>
        <v>0</v>
      </c>
      <c r="Q58" s="166">
        <f t="array" ref="Q58">Inputs[[#This Row],[Acres]]*IFERROR(VLOOKUP(Inputs[[#This Row],[County]]&amp;Inputs[[#This Row],[Healthy Soils Practice]],'Defaults &lt;HIDE&gt;'!$C$29:$Q$1246,7,FALSE),0)</f>
        <v>0</v>
      </c>
      <c r="R58" s="171">
        <f t="array" ref="R58">Inputs[[#This Row],[Acres]]*IFERROR(VLOOKUP(Inputs[[#This Row],[County]]&amp;Inputs[[#This Row],[Healthy Soils Practice]],'Defaults &lt;HIDE&gt;'!$C$29:$Q$1246,8,FALSE),0)</f>
        <v>0</v>
      </c>
      <c r="T58" s="66"/>
      <c r="U58" s="30"/>
      <c r="V58" s="30"/>
      <c r="W58" s="30"/>
      <c r="X58" s="30"/>
    </row>
    <row r="59" spans="2:24" s="141" customFormat="1" x14ac:dyDescent="0.25">
      <c r="B59" s="141" t="str">
        <f>Inputs[[#This Row],['#]]</f>
        <v/>
      </c>
      <c r="C59" s="61"/>
      <c r="D59" s="63" t="str">
        <f t="shared" si="5"/>
        <v>Optional</v>
      </c>
      <c r="E59" s="143" t="str">
        <f>IF(ISBLANK(Inputs[[#This Row],[Applicant ID]]),"",IFERROR(VLOOKUP(Inputs[[#This Row],[Applicant ID]],$C$15:$E58,3,FALSE),MAX($E$15:$E58)+1))</f>
        <v/>
      </c>
      <c r="F59" s="61"/>
      <c r="G59" s="63" t="str">
        <f t="shared" si="6"/>
        <v>Optional</v>
      </c>
      <c r="H59" s="61"/>
      <c r="I59" s="62" t="str">
        <f t="shared" si="7"/>
        <v>Optional</v>
      </c>
      <c r="J59" s="61"/>
      <c r="K59" s="163" t="str">
        <f t="shared" si="8"/>
        <v>Optional</v>
      </c>
      <c r="L59" s="170">
        <f t="array" ref="L59">Inputs[[#This Row],[Acres]]*IFERROR(VLOOKUP(Inputs[[#This Row],[County]]&amp;Inputs[[#This Row],[Healthy Soils Practice]],'Defaults &lt;HIDE&gt;'!$C$29:$Q$1246,2,FALSE),0)</f>
        <v>0</v>
      </c>
      <c r="M59" s="166">
        <f t="array" ref="M59">Inputs[[#This Row],[Acres]]*IFERROR(VLOOKUP(Inputs[[#This Row],[County]]&amp;Inputs[[#This Row],[Healthy Soils Practice]],'Defaults &lt;HIDE&gt;'!$C$29:$Q$1246,3,FALSE),0)</f>
        <v>0</v>
      </c>
      <c r="N59" s="166">
        <f t="array" ref="N59">Inputs[[#This Row],[Acres]]*IFERROR(VLOOKUP(Inputs[[#This Row],[County]]&amp;Inputs[[#This Row],[Healthy Soils Practice]],'Defaults &lt;HIDE&gt;'!$C$29:$Q$1246,4,FALSE),0)</f>
        <v>0</v>
      </c>
      <c r="O59" s="166">
        <f t="array" ref="O59">Inputs[[#This Row],[Acres]]*IFERROR(VLOOKUP(Inputs[[#This Row],[County]]&amp;Inputs[[#This Row],[Healthy Soils Practice]],'Defaults &lt;HIDE&gt;'!$C$29:$Q$1246,5,FALSE),0)</f>
        <v>0</v>
      </c>
      <c r="P59" s="166">
        <f t="array" ref="P59">Inputs[[#This Row],[Acres]]*IFERROR(VLOOKUP(Inputs[[#This Row],[County]]&amp;Inputs[[#This Row],[Healthy Soils Practice]],'Defaults &lt;HIDE&gt;'!$C$29:$Q$1246,6,FALSE),0)</f>
        <v>0</v>
      </c>
      <c r="Q59" s="166">
        <f t="array" ref="Q59">Inputs[[#This Row],[Acres]]*IFERROR(VLOOKUP(Inputs[[#This Row],[County]]&amp;Inputs[[#This Row],[Healthy Soils Practice]],'Defaults &lt;HIDE&gt;'!$C$29:$Q$1246,7,FALSE),0)</f>
        <v>0</v>
      </c>
      <c r="R59" s="171">
        <f t="array" ref="R59">Inputs[[#This Row],[Acres]]*IFERROR(VLOOKUP(Inputs[[#This Row],[County]]&amp;Inputs[[#This Row],[Healthy Soils Practice]],'Defaults &lt;HIDE&gt;'!$C$29:$Q$1246,8,FALSE),0)</f>
        <v>0</v>
      </c>
      <c r="T59" s="66"/>
      <c r="U59" s="30"/>
      <c r="V59" s="30"/>
      <c r="W59" s="30"/>
      <c r="X59" s="30"/>
    </row>
    <row r="60" spans="2:24" s="141" customFormat="1" x14ac:dyDescent="0.25">
      <c r="B60" s="141" t="str">
        <f>Inputs[[#This Row],['#]]</f>
        <v/>
      </c>
      <c r="C60" s="61"/>
      <c r="D60" s="63" t="str">
        <f t="shared" si="5"/>
        <v>Optional</v>
      </c>
      <c r="E60" s="143" t="str">
        <f>IF(ISBLANK(Inputs[[#This Row],[Applicant ID]]),"",IFERROR(VLOOKUP(Inputs[[#This Row],[Applicant ID]],$C$15:$E59,3,FALSE),MAX($E$15:$E59)+1))</f>
        <v/>
      </c>
      <c r="F60" s="61"/>
      <c r="G60" s="63" t="str">
        <f t="shared" si="6"/>
        <v>Optional</v>
      </c>
      <c r="H60" s="61"/>
      <c r="I60" s="62" t="str">
        <f t="shared" si="7"/>
        <v>Optional</v>
      </c>
      <c r="J60" s="61"/>
      <c r="K60" s="163" t="str">
        <f t="shared" si="8"/>
        <v>Optional</v>
      </c>
      <c r="L60" s="170">
        <f t="array" ref="L60">Inputs[[#This Row],[Acres]]*IFERROR(VLOOKUP(Inputs[[#This Row],[County]]&amp;Inputs[[#This Row],[Healthy Soils Practice]],'Defaults &lt;HIDE&gt;'!$C$29:$Q$1246,2,FALSE),0)</f>
        <v>0</v>
      </c>
      <c r="M60" s="166">
        <f t="array" ref="M60">Inputs[[#This Row],[Acres]]*IFERROR(VLOOKUP(Inputs[[#This Row],[County]]&amp;Inputs[[#This Row],[Healthy Soils Practice]],'Defaults &lt;HIDE&gt;'!$C$29:$Q$1246,3,FALSE),0)</f>
        <v>0</v>
      </c>
      <c r="N60" s="166">
        <f t="array" ref="N60">Inputs[[#This Row],[Acres]]*IFERROR(VLOOKUP(Inputs[[#This Row],[County]]&amp;Inputs[[#This Row],[Healthy Soils Practice]],'Defaults &lt;HIDE&gt;'!$C$29:$Q$1246,4,FALSE),0)</f>
        <v>0</v>
      </c>
      <c r="O60" s="166">
        <f t="array" ref="O60">Inputs[[#This Row],[Acres]]*IFERROR(VLOOKUP(Inputs[[#This Row],[County]]&amp;Inputs[[#This Row],[Healthy Soils Practice]],'Defaults &lt;HIDE&gt;'!$C$29:$Q$1246,5,FALSE),0)</f>
        <v>0</v>
      </c>
      <c r="P60" s="166">
        <f t="array" ref="P60">Inputs[[#This Row],[Acres]]*IFERROR(VLOOKUP(Inputs[[#This Row],[County]]&amp;Inputs[[#This Row],[Healthy Soils Practice]],'Defaults &lt;HIDE&gt;'!$C$29:$Q$1246,6,FALSE),0)</f>
        <v>0</v>
      </c>
      <c r="Q60" s="166">
        <f t="array" ref="Q60">Inputs[[#This Row],[Acres]]*IFERROR(VLOOKUP(Inputs[[#This Row],[County]]&amp;Inputs[[#This Row],[Healthy Soils Practice]],'Defaults &lt;HIDE&gt;'!$C$29:$Q$1246,7,FALSE),0)</f>
        <v>0</v>
      </c>
      <c r="R60" s="171">
        <f t="array" ref="R60">Inputs[[#This Row],[Acres]]*IFERROR(VLOOKUP(Inputs[[#This Row],[County]]&amp;Inputs[[#This Row],[Healthy Soils Practice]],'Defaults &lt;HIDE&gt;'!$C$29:$Q$1246,8,FALSE),0)</f>
        <v>0</v>
      </c>
      <c r="T60" s="66"/>
      <c r="U60" s="30"/>
      <c r="V60" s="30"/>
      <c r="W60" s="30"/>
      <c r="X60" s="30"/>
    </row>
    <row r="61" spans="2:24" s="141" customFormat="1" x14ac:dyDescent="0.25">
      <c r="B61" s="141" t="str">
        <f>Inputs[[#This Row],['#]]</f>
        <v/>
      </c>
      <c r="C61" s="61"/>
      <c r="D61" s="63" t="str">
        <f t="shared" si="5"/>
        <v>Optional</v>
      </c>
      <c r="E61" s="143" t="str">
        <f>IF(ISBLANK(Inputs[[#This Row],[Applicant ID]]),"",IFERROR(VLOOKUP(Inputs[[#This Row],[Applicant ID]],$C$15:$E60,3,FALSE),MAX($E$15:$E60)+1))</f>
        <v/>
      </c>
      <c r="F61" s="61"/>
      <c r="G61" s="63" t="str">
        <f t="shared" si="6"/>
        <v>Optional</v>
      </c>
      <c r="H61" s="61"/>
      <c r="I61" s="62" t="str">
        <f t="shared" si="7"/>
        <v>Optional</v>
      </c>
      <c r="J61" s="61"/>
      <c r="K61" s="163" t="str">
        <f t="shared" si="8"/>
        <v>Optional</v>
      </c>
      <c r="L61" s="170">
        <f t="array" ref="L61">Inputs[[#This Row],[Acres]]*IFERROR(VLOOKUP(Inputs[[#This Row],[County]]&amp;Inputs[[#This Row],[Healthy Soils Practice]],'Defaults &lt;HIDE&gt;'!$C$29:$Q$1246,2,FALSE),0)</f>
        <v>0</v>
      </c>
      <c r="M61" s="166">
        <f t="array" ref="M61">Inputs[[#This Row],[Acres]]*IFERROR(VLOOKUP(Inputs[[#This Row],[County]]&amp;Inputs[[#This Row],[Healthy Soils Practice]],'Defaults &lt;HIDE&gt;'!$C$29:$Q$1246,3,FALSE),0)</f>
        <v>0</v>
      </c>
      <c r="N61" s="166">
        <f t="array" ref="N61">Inputs[[#This Row],[Acres]]*IFERROR(VLOOKUP(Inputs[[#This Row],[County]]&amp;Inputs[[#This Row],[Healthy Soils Practice]],'Defaults &lt;HIDE&gt;'!$C$29:$Q$1246,4,FALSE),0)</f>
        <v>0</v>
      </c>
      <c r="O61" s="166">
        <f t="array" ref="O61">Inputs[[#This Row],[Acres]]*IFERROR(VLOOKUP(Inputs[[#This Row],[County]]&amp;Inputs[[#This Row],[Healthy Soils Practice]],'Defaults &lt;HIDE&gt;'!$C$29:$Q$1246,5,FALSE),0)</f>
        <v>0</v>
      </c>
      <c r="P61" s="166">
        <f t="array" ref="P61">Inputs[[#This Row],[Acres]]*IFERROR(VLOOKUP(Inputs[[#This Row],[County]]&amp;Inputs[[#This Row],[Healthy Soils Practice]],'Defaults &lt;HIDE&gt;'!$C$29:$Q$1246,6,FALSE),0)</f>
        <v>0</v>
      </c>
      <c r="Q61" s="166">
        <f t="array" ref="Q61">Inputs[[#This Row],[Acres]]*IFERROR(VLOOKUP(Inputs[[#This Row],[County]]&amp;Inputs[[#This Row],[Healthy Soils Practice]],'Defaults &lt;HIDE&gt;'!$C$29:$Q$1246,7,FALSE),0)</f>
        <v>0</v>
      </c>
      <c r="R61" s="171">
        <f t="array" ref="R61">Inputs[[#This Row],[Acres]]*IFERROR(VLOOKUP(Inputs[[#This Row],[County]]&amp;Inputs[[#This Row],[Healthy Soils Practice]],'Defaults &lt;HIDE&gt;'!$C$29:$Q$1246,8,FALSE),0)</f>
        <v>0</v>
      </c>
      <c r="T61" s="66"/>
      <c r="U61" s="30"/>
      <c r="V61" s="30"/>
      <c r="W61" s="30"/>
      <c r="X61" s="30"/>
    </row>
    <row r="62" spans="2:24" s="141" customFormat="1" x14ac:dyDescent="0.25">
      <c r="B62" s="141" t="str">
        <f>Inputs[[#This Row],['#]]</f>
        <v/>
      </c>
      <c r="C62" s="61"/>
      <c r="D62" s="63" t="str">
        <f t="shared" si="5"/>
        <v>Optional</v>
      </c>
      <c r="E62" s="143" t="str">
        <f>IF(ISBLANK(Inputs[[#This Row],[Applicant ID]]),"",IFERROR(VLOOKUP(Inputs[[#This Row],[Applicant ID]],$C$15:$E61,3,FALSE),MAX($E$15:$E61)+1))</f>
        <v/>
      </c>
      <c r="F62" s="61"/>
      <c r="G62" s="63" t="str">
        <f t="shared" si="6"/>
        <v>Optional</v>
      </c>
      <c r="H62" s="61"/>
      <c r="I62" s="62" t="str">
        <f t="shared" si="7"/>
        <v>Optional</v>
      </c>
      <c r="J62" s="61"/>
      <c r="K62" s="163" t="str">
        <f t="shared" si="8"/>
        <v>Optional</v>
      </c>
      <c r="L62" s="170">
        <f t="array" ref="L62">Inputs[[#This Row],[Acres]]*IFERROR(VLOOKUP(Inputs[[#This Row],[County]]&amp;Inputs[[#This Row],[Healthy Soils Practice]],'Defaults &lt;HIDE&gt;'!$C$29:$Q$1246,2,FALSE),0)</f>
        <v>0</v>
      </c>
      <c r="M62" s="166">
        <f t="array" ref="M62">Inputs[[#This Row],[Acres]]*IFERROR(VLOOKUP(Inputs[[#This Row],[County]]&amp;Inputs[[#This Row],[Healthy Soils Practice]],'Defaults &lt;HIDE&gt;'!$C$29:$Q$1246,3,FALSE),0)</f>
        <v>0</v>
      </c>
      <c r="N62" s="166">
        <f t="array" ref="N62">Inputs[[#This Row],[Acres]]*IFERROR(VLOOKUP(Inputs[[#This Row],[County]]&amp;Inputs[[#This Row],[Healthy Soils Practice]],'Defaults &lt;HIDE&gt;'!$C$29:$Q$1246,4,FALSE),0)</f>
        <v>0</v>
      </c>
      <c r="O62" s="166">
        <f t="array" ref="O62">Inputs[[#This Row],[Acres]]*IFERROR(VLOOKUP(Inputs[[#This Row],[County]]&amp;Inputs[[#This Row],[Healthy Soils Practice]],'Defaults &lt;HIDE&gt;'!$C$29:$Q$1246,5,FALSE),0)</f>
        <v>0</v>
      </c>
      <c r="P62" s="166">
        <f t="array" ref="P62">Inputs[[#This Row],[Acres]]*IFERROR(VLOOKUP(Inputs[[#This Row],[County]]&amp;Inputs[[#This Row],[Healthy Soils Practice]],'Defaults &lt;HIDE&gt;'!$C$29:$Q$1246,6,FALSE),0)</f>
        <v>0</v>
      </c>
      <c r="Q62" s="166">
        <f t="array" ref="Q62">Inputs[[#This Row],[Acres]]*IFERROR(VLOOKUP(Inputs[[#This Row],[County]]&amp;Inputs[[#This Row],[Healthy Soils Practice]],'Defaults &lt;HIDE&gt;'!$C$29:$Q$1246,7,FALSE),0)</f>
        <v>0</v>
      </c>
      <c r="R62" s="171">
        <f t="array" ref="R62">Inputs[[#This Row],[Acres]]*IFERROR(VLOOKUP(Inputs[[#This Row],[County]]&amp;Inputs[[#This Row],[Healthy Soils Practice]],'Defaults &lt;HIDE&gt;'!$C$29:$Q$1246,8,FALSE),0)</f>
        <v>0</v>
      </c>
      <c r="T62" s="66"/>
      <c r="U62" s="30"/>
      <c r="V62" s="30"/>
      <c r="W62" s="30"/>
      <c r="X62" s="30"/>
    </row>
    <row r="63" spans="2:24" s="141" customFormat="1" x14ac:dyDescent="0.25">
      <c r="B63" s="141" t="str">
        <f>Inputs[[#This Row],['#]]</f>
        <v/>
      </c>
      <c r="C63" s="61"/>
      <c r="D63" s="63" t="str">
        <f t="shared" si="5"/>
        <v>Optional</v>
      </c>
      <c r="E63" s="143" t="str">
        <f>IF(ISBLANK(Inputs[[#This Row],[Applicant ID]]),"",IFERROR(VLOOKUP(Inputs[[#This Row],[Applicant ID]],$C$15:$E62,3,FALSE),MAX($E$15:$E62)+1))</f>
        <v/>
      </c>
      <c r="F63" s="61"/>
      <c r="G63" s="63" t="str">
        <f t="shared" si="6"/>
        <v>Optional</v>
      </c>
      <c r="H63" s="61"/>
      <c r="I63" s="62" t="str">
        <f t="shared" si="7"/>
        <v>Optional</v>
      </c>
      <c r="J63" s="61"/>
      <c r="K63" s="163" t="str">
        <f t="shared" si="8"/>
        <v>Optional</v>
      </c>
      <c r="L63" s="170">
        <f t="array" ref="L63">Inputs[[#This Row],[Acres]]*IFERROR(VLOOKUP(Inputs[[#This Row],[County]]&amp;Inputs[[#This Row],[Healthy Soils Practice]],'Defaults &lt;HIDE&gt;'!$C$29:$Q$1246,2,FALSE),0)</f>
        <v>0</v>
      </c>
      <c r="M63" s="166">
        <f t="array" ref="M63">Inputs[[#This Row],[Acres]]*IFERROR(VLOOKUP(Inputs[[#This Row],[County]]&amp;Inputs[[#This Row],[Healthy Soils Practice]],'Defaults &lt;HIDE&gt;'!$C$29:$Q$1246,3,FALSE),0)</f>
        <v>0</v>
      </c>
      <c r="N63" s="166">
        <f t="array" ref="N63">Inputs[[#This Row],[Acres]]*IFERROR(VLOOKUP(Inputs[[#This Row],[County]]&amp;Inputs[[#This Row],[Healthy Soils Practice]],'Defaults &lt;HIDE&gt;'!$C$29:$Q$1246,4,FALSE),0)</f>
        <v>0</v>
      </c>
      <c r="O63" s="166">
        <f t="array" ref="O63">Inputs[[#This Row],[Acres]]*IFERROR(VLOOKUP(Inputs[[#This Row],[County]]&amp;Inputs[[#This Row],[Healthy Soils Practice]],'Defaults &lt;HIDE&gt;'!$C$29:$Q$1246,5,FALSE),0)</f>
        <v>0</v>
      </c>
      <c r="P63" s="166">
        <f t="array" ref="P63">Inputs[[#This Row],[Acres]]*IFERROR(VLOOKUP(Inputs[[#This Row],[County]]&amp;Inputs[[#This Row],[Healthy Soils Practice]],'Defaults &lt;HIDE&gt;'!$C$29:$Q$1246,6,FALSE),0)</f>
        <v>0</v>
      </c>
      <c r="Q63" s="166">
        <f t="array" ref="Q63">Inputs[[#This Row],[Acres]]*IFERROR(VLOOKUP(Inputs[[#This Row],[County]]&amp;Inputs[[#This Row],[Healthy Soils Practice]],'Defaults &lt;HIDE&gt;'!$C$29:$Q$1246,7,FALSE),0)</f>
        <v>0</v>
      </c>
      <c r="R63" s="171">
        <f t="array" ref="R63">Inputs[[#This Row],[Acres]]*IFERROR(VLOOKUP(Inputs[[#This Row],[County]]&amp;Inputs[[#This Row],[Healthy Soils Practice]],'Defaults &lt;HIDE&gt;'!$C$29:$Q$1246,8,FALSE),0)</f>
        <v>0</v>
      </c>
      <c r="T63" s="66"/>
      <c r="U63" s="30"/>
      <c r="V63" s="30"/>
      <c r="W63" s="30"/>
      <c r="X63" s="30"/>
    </row>
    <row r="64" spans="2:24" s="141" customFormat="1" x14ac:dyDescent="0.25">
      <c r="B64" s="141" t="str">
        <f>Inputs[[#This Row],['#]]</f>
        <v/>
      </c>
      <c r="C64" s="61"/>
      <c r="D64" s="63" t="str">
        <f t="shared" si="5"/>
        <v>Optional</v>
      </c>
      <c r="E64" s="143" t="str">
        <f>IF(ISBLANK(Inputs[[#This Row],[Applicant ID]]),"",IFERROR(VLOOKUP(Inputs[[#This Row],[Applicant ID]],$C$15:$E63,3,FALSE),MAX($E$15:$E63)+1))</f>
        <v/>
      </c>
      <c r="F64" s="61"/>
      <c r="G64" s="63" t="str">
        <f t="shared" si="6"/>
        <v>Optional</v>
      </c>
      <c r="H64" s="61"/>
      <c r="I64" s="62" t="str">
        <f t="shared" si="7"/>
        <v>Optional</v>
      </c>
      <c r="J64" s="61"/>
      <c r="K64" s="163" t="str">
        <f t="shared" si="8"/>
        <v>Optional</v>
      </c>
      <c r="L64" s="170">
        <f t="array" ref="L64">Inputs[[#This Row],[Acres]]*IFERROR(VLOOKUP(Inputs[[#This Row],[County]]&amp;Inputs[[#This Row],[Healthy Soils Practice]],'Defaults &lt;HIDE&gt;'!$C$29:$Q$1246,2,FALSE),0)</f>
        <v>0</v>
      </c>
      <c r="M64" s="166">
        <f t="array" ref="M64">Inputs[[#This Row],[Acres]]*IFERROR(VLOOKUP(Inputs[[#This Row],[County]]&amp;Inputs[[#This Row],[Healthy Soils Practice]],'Defaults &lt;HIDE&gt;'!$C$29:$Q$1246,3,FALSE),0)</f>
        <v>0</v>
      </c>
      <c r="N64" s="166">
        <f t="array" ref="N64">Inputs[[#This Row],[Acres]]*IFERROR(VLOOKUP(Inputs[[#This Row],[County]]&amp;Inputs[[#This Row],[Healthy Soils Practice]],'Defaults &lt;HIDE&gt;'!$C$29:$Q$1246,4,FALSE),0)</f>
        <v>0</v>
      </c>
      <c r="O64" s="166">
        <f t="array" ref="O64">Inputs[[#This Row],[Acres]]*IFERROR(VLOOKUP(Inputs[[#This Row],[County]]&amp;Inputs[[#This Row],[Healthy Soils Practice]],'Defaults &lt;HIDE&gt;'!$C$29:$Q$1246,5,FALSE),0)</f>
        <v>0</v>
      </c>
      <c r="P64" s="166">
        <f t="array" ref="P64">Inputs[[#This Row],[Acres]]*IFERROR(VLOOKUP(Inputs[[#This Row],[County]]&amp;Inputs[[#This Row],[Healthy Soils Practice]],'Defaults &lt;HIDE&gt;'!$C$29:$Q$1246,6,FALSE),0)</f>
        <v>0</v>
      </c>
      <c r="Q64" s="166">
        <f t="array" ref="Q64">Inputs[[#This Row],[Acres]]*IFERROR(VLOOKUP(Inputs[[#This Row],[County]]&amp;Inputs[[#This Row],[Healthy Soils Practice]],'Defaults &lt;HIDE&gt;'!$C$29:$Q$1246,7,FALSE),0)</f>
        <v>0</v>
      </c>
      <c r="R64" s="171">
        <f t="array" ref="R64">Inputs[[#This Row],[Acres]]*IFERROR(VLOOKUP(Inputs[[#This Row],[County]]&amp;Inputs[[#This Row],[Healthy Soils Practice]],'Defaults &lt;HIDE&gt;'!$C$29:$Q$1246,8,FALSE),0)</f>
        <v>0</v>
      </c>
      <c r="T64" s="66"/>
      <c r="U64" s="30"/>
      <c r="V64" s="30"/>
      <c r="W64" s="30"/>
      <c r="X64" s="30"/>
    </row>
    <row r="65" spans="2:24" s="141" customFormat="1" x14ac:dyDescent="0.25">
      <c r="B65" s="141" t="str">
        <f>Inputs[[#This Row],['#]]</f>
        <v/>
      </c>
      <c r="C65" s="61"/>
      <c r="D65" s="63" t="str">
        <f t="shared" si="5"/>
        <v>Optional</v>
      </c>
      <c r="E65" s="143" t="str">
        <f>IF(ISBLANK(Inputs[[#This Row],[Applicant ID]]),"",IFERROR(VLOOKUP(Inputs[[#This Row],[Applicant ID]],$C$15:$E64,3,FALSE),MAX($E$15:$E64)+1))</f>
        <v/>
      </c>
      <c r="F65" s="61"/>
      <c r="G65" s="63" t="str">
        <f t="shared" si="6"/>
        <v>Optional</v>
      </c>
      <c r="H65" s="61"/>
      <c r="I65" s="62" t="str">
        <f t="shared" si="7"/>
        <v>Optional</v>
      </c>
      <c r="J65" s="61"/>
      <c r="K65" s="163" t="str">
        <f t="shared" si="8"/>
        <v>Optional</v>
      </c>
      <c r="L65" s="170">
        <f t="array" ref="L65">Inputs[[#This Row],[Acres]]*IFERROR(VLOOKUP(Inputs[[#This Row],[County]]&amp;Inputs[[#This Row],[Healthy Soils Practice]],'Defaults &lt;HIDE&gt;'!$C$29:$Q$1246,2,FALSE),0)</f>
        <v>0</v>
      </c>
      <c r="M65" s="166">
        <f t="array" ref="M65">Inputs[[#This Row],[Acres]]*IFERROR(VLOOKUP(Inputs[[#This Row],[County]]&amp;Inputs[[#This Row],[Healthy Soils Practice]],'Defaults &lt;HIDE&gt;'!$C$29:$Q$1246,3,FALSE),0)</f>
        <v>0</v>
      </c>
      <c r="N65" s="166">
        <f t="array" ref="N65">Inputs[[#This Row],[Acres]]*IFERROR(VLOOKUP(Inputs[[#This Row],[County]]&amp;Inputs[[#This Row],[Healthy Soils Practice]],'Defaults &lt;HIDE&gt;'!$C$29:$Q$1246,4,FALSE),0)</f>
        <v>0</v>
      </c>
      <c r="O65" s="166">
        <f t="array" ref="O65">Inputs[[#This Row],[Acres]]*IFERROR(VLOOKUP(Inputs[[#This Row],[County]]&amp;Inputs[[#This Row],[Healthy Soils Practice]],'Defaults &lt;HIDE&gt;'!$C$29:$Q$1246,5,FALSE),0)</f>
        <v>0</v>
      </c>
      <c r="P65" s="166">
        <f t="array" ref="P65">Inputs[[#This Row],[Acres]]*IFERROR(VLOOKUP(Inputs[[#This Row],[County]]&amp;Inputs[[#This Row],[Healthy Soils Practice]],'Defaults &lt;HIDE&gt;'!$C$29:$Q$1246,6,FALSE),0)</f>
        <v>0</v>
      </c>
      <c r="Q65" s="166">
        <f t="array" ref="Q65">Inputs[[#This Row],[Acres]]*IFERROR(VLOOKUP(Inputs[[#This Row],[County]]&amp;Inputs[[#This Row],[Healthy Soils Practice]],'Defaults &lt;HIDE&gt;'!$C$29:$Q$1246,7,FALSE),0)</f>
        <v>0</v>
      </c>
      <c r="R65" s="171">
        <f t="array" ref="R65">Inputs[[#This Row],[Acres]]*IFERROR(VLOOKUP(Inputs[[#This Row],[County]]&amp;Inputs[[#This Row],[Healthy Soils Practice]],'Defaults &lt;HIDE&gt;'!$C$29:$Q$1246,8,FALSE),0)</f>
        <v>0</v>
      </c>
      <c r="T65" s="66"/>
      <c r="U65" s="30"/>
      <c r="V65" s="30"/>
      <c r="W65" s="30"/>
      <c r="X65" s="30"/>
    </row>
    <row r="66" spans="2:24" s="141" customFormat="1" x14ac:dyDescent="0.25">
      <c r="B66" s="141" t="str">
        <f>Inputs[[#This Row],['#]]</f>
        <v/>
      </c>
      <c r="C66" s="61"/>
      <c r="D66" s="63" t="str">
        <f t="shared" si="5"/>
        <v>Optional</v>
      </c>
      <c r="E66" s="143" t="str">
        <f>IF(ISBLANK(Inputs[[#This Row],[Applicant ID]]),"",IFERROR(VLOOKUP(Inputs[[#This Row],[Applicant ID]],$C$15:$E65,3,FALSE),MAX($E$15:$E65)+1))</f>
        <v/>
      </c>
      <c r="F66" s="61"/>
      <c r="G66" s="63" t="str">
        <f t="shared" si="6"/>
        <v>Optional</v>
      </c>
      <c r="H66" s="61"/>
      <c r="I66" s="62" t="str">
        <f t="shared" si="7"/>
        <v>Optional</v>
      </c>
      <c r="J66" s="61"/>
      <c r="K66" s="163" t="str">
        <f t="shared" si="8"/>
        <v>Optional</v>
      </c>
      <c r="L66" s="170">
        <f t="array" ref="L66">Inputs[[#This Row],[Acres]]*IFERROR(VLOOKUP(Inputs[[#This Row],[County]]&amp;Inputs[[#This Row],[Healthy Soils Practice]],'Defaults &lt;HIDE&gt;'!$C$29:$Q$1246,2,FALSE),0)</f>
        <v>0</v>
      </c>
      <c r="M66" s="166">
        <f t="array" ref="M66">Inputs[[#This Row],[Acres]]*IFERROR(VLOOKUP(Inputs[[#This Row],[County]]&amp;Inputs[[#This Row],[Healthy Soils Practice]],'Defaults &lt;HIDE&gt;'!$C$29:$Q$1246,3,FALSE),0)</f>
        <v>0</v>
      </c>
      <c r="N66" s="166">
        <f t="array" ref="N66">Inputs[[#This Row],[Acres]]*IFERROR(VLOOKUP(Inputs[[#This Row],[County]]&amp;Inputs[[#This Row],[Healthy Soils Practice]],'Defaults &lt;HIDE&gt;'!$C$29:$Q$1246,4,FALSE),0)</f>
        <v>0</v>
      </c>
      <c r="O66" s="166">
        <f t="array" ref="O66">Inputs[[#This Row],[Acres]]*IFERROR(VLOOKUP(Inputs[[#This Row],[County]]&amp;Inputs[[#This Row],[Healthy Soils Practice]],'Defaults &lt;HIDE&gt;'!$C$29:$Q$1246,5,FALSE),0)</f>
        <v>0</v>
      </c>
      <c r="P66" s="166">
        <f t="array" ref="P66">Inputs[[#This Row],[Acres]]*IFERROR(VLOOKUP(Inputs[[#This Row],[County]]&amp;Inputs[[#This Row],[Healthy Soils Practice]],'Defaults &lt;HIDE&gt;'!$C$29:$Q$1246,6,FALSE),0)</f>
        <v>0</v>
      </c>
      <c r="Q66" s="166">
        <f t="array" ref="Q66">Inputs[[#This Row],[Acres]]*IFERROR(VLOOKUP(Inputs[[#This Row],[County]]&amp;Inputs[[#This Row],[Healthy Soils Practice]],'Defaults &lt;HIDE&gt;'!$C$29:$Q$1246,7,FALSE),0)</f>
        <v>0</v>
      </c>
      <c r="R66" s="171">
        <f t="array" ref="R66">Inputs[[#This Row],[Acres]]*IFERROR(VLOOKUP(Inputs[[#This Row],[County]]&amp;Inputs[[#This Row],[Healthy Soils Practice]],'Defaults &lt;HIDE&gt;'!$C$29:$Q$1246,8,FALSE),0)</f>
        <v>0</v>
      </c>
      <c r="T66" s="66"/>
      <c r="U66" s="30"/>
      <c r="V66" s="30"/>
      <c r="W66" s="30"/>
      <c r="X66" s="30"/>
    </row>
    <row r="67" spans="2:24" s="141" customFormat="1" x14ac:dyDescent="0.25">
      <c r="B67" s="141" t="str">
        <f>Inputs[[#This Row],['#]]</f>
        <v/>
      </c>
      <c r="C67" s="61"/>
      <c r="D67" s="63" t="str">
        <f t="shared" si="5"/>
        <v>Optional</v>
      </c>
      <c r="E67" s="143" t="str">
        <f>IF(ISBLANK(Inputs[[#This Row],[Applicant ID]]),"",IFERROR(VLOOKUP(Inputs[[#This Row],[Applicant ID]],$C$15:$E66,3,FALSE),MAX($E$15:$E66)+1))</f>
        <v/>
      </c>
      <c r="F67" s="61"/>
      <c r="G67" s="63" t="str">
        <f t="shared" si="6"/>
        <v>Optional</v>
      </c>
      <c r="H67" s="61"/>
      <c r="I67" s="62" t="str">
        <f t="shared" si="7"/>
        <v>Optional</v>
      </c>
      <c r="J67" s="61"/>
      <c r="K67" s="163" t="str">
        <f t="shared" si="8"/>
        <v>Optional</v>
      </c>
      <c r="L67" s="170">
        <f t="array" ref="L67">Inputs[[#This Row],[Acres]]*IFERROR(VLOOKUP(Inputs[[#This Row],[County]]&amp;Inputs[[#This Row],[Healthy Soils Practice]],'Defaults &lt;HIDE&gt;'!$C$29:$Q$1246,2,FALSE),0)</f>
        <v>0</v>
      </c>
      <c r="M67" s="166">
        <f t="array" ref="M67">Inputs[[#This Row],[Acres]]*IFERROR(VLOOKUP(Inputs[[#This Row],[County]]&amp;Inputs[[#This Row],[Healthy Soils Practice]],'Defaults &lt;HIDE&gt;'!$C$29:$Q$1246,3,FALSE),0)</f>
        <v>0</v>
      </c>
      <c r="N67" s="166">
        <f t="array" ref="N67">Inputs[[#This Row],[Acres]]*IFERROR(VLOOKUP(Inputs[[#This Row],[County]]&amp;Inputs[[#This Row],[Healthy Soils Practice]],'Defaults &lt;HIDE&gt;'!$C$29:$Q$1246,4,FALSE),0)</f>
        <v>0</v>
      </c>
      <c r="O67" s="166">
        <f t="array" ref="O67">Inputs[[#This Row],[Acres]]*IFERROR(VLOOKUP(Inputs[[#This Row],[County]]&amp;Inputs[[#This Row],[Healthy Soils Practice]],'Defaults &lt;HIDE&gt;'!$C$29:$Q$1246,5,FALSE),0)</f>
        <v>0</v>
      </c>
      <c r="P67" s="166">
        <f t="array" ref="P67">Inputs[[#This Row],[Acres]]*IFERROR(VLOOKUP(Inputs[[#This Row],[County]]&amp;Inputs[[#This Row],[Healthy Soils Practice]],'Defaults &lt;HIDE&gt;'!$C$29:$Q$1246,6,FALSE),0)</f>
        <v>0</v>
      </c>
      <c r="Q67" s="166">
        <f t="array" ref="Q67">Inputs[[#This Row],[Acres]]*IFERROR(VLOOKUP(Inputs[[#This Row],[County]]&amp;Inputs[[#This Row],[Healthy Soils Practice]],'Defaults &lt;HIDE&gt;'!$C$29:$Q$1246,7,FALSE),0)</f>
        <v>0</v>
      </c>
      <c r="R67" s="171">
        <f t="array" ref="R67">Inputs[[#This Row],[Acres]]*IFERROR(VLOOKUP(Inputs[[#This Row],[County]]&amp;Inputs[[#This Row],[Healthy Soils Practice]],'Defaults &lt;HIDE&gt;'!$C$29:$Q$1246,8,FALSE),0)</f>
        <v>0</v>
      </c>
      <c r="T67" s="66"/>
      <c r="U67" s="30"/>
      <c r="V67" s="30"/>
      <c r="W67" s="30"/>
      <c r="X67" s="30"/>
    </row>
    <row r="68" spans="2:24" s="141" customFormat="1" x14ac:dyDescent="0.25">
      <c r="B68" s="141" t="str">
        <f>Inputs[[#This Row],['#]]</f>
        <v/>
      </c>
      <c r="C68" s="61"/>
      <c r="D68" s="63" t="str">
        <f t="shared" si="5"/>
        <v>Optional</v>
      </c>
      <c r="E68" s="143" t="str">
        <f>IF(ISBLANK(Inputs[[#This Row],[Applicant ID]]),"",IFERROR(VLOOKUP(Inputs[[#This Row],[Applicant ID]],$C$15:$E67,3,FALSE),MAX($E$15:$E67)+1))</f>
        <v/>
      </c>
      <c r="F68" s="61"/>
      <c r="G68" s="63" t="str">
        <f t="shared" si="6"/>
        <v>Optional</v>
      </c>
      <c r="H68" s="61"/>
      <c r="I68" s="62" t="str">
        <f t="shared" si="7"/>
        <v>Optional</v>
      </c>
      <c r="J68" s="61"/>
      <c r="K68" s="163" t="str">
        <f t="shared" si="8"/>
        <v>Optional</v>
      </c>
      <c r="L68" s="170">
        <f t="array" ref="L68">Inputs[[#This Row],[Acres]]*IFERROR(VLOOKUP(Inputs[[#This Row],[County]]&amp;Inputs[[#This Row],[Healthy Soils Practice]],'Defaults &lt;HIDE&gt;'!$C$29:$Q$1246,2,FALSE),0)</f>
        <v>0</v>
      </c>
      <c r="M68" s="166">
        <f t="array" ref="M68">Inputs[[#This Row],[Acres]]*IFERROR(VLOOKUP(Inputs[[#This Row],[County]]&amp;Inputs[[#This Row],[Healthy Soils Practice]],'Defaults &lt;HIDE&gt;'!$C$29:$Q$1246,3,FALSE),0)</f>
        <v>0</v>
      </c>
      <c r="N68" s="166">
        <f t="array" ref="N68">Inputs[[#This Row],[Acres]]*IFERROR(VLOOKUP(Inputs[[#This Row],[County]]&amp;Inputs[[#This Row],[Healthy Soils Practice]],'Defaults &lt;HIDE&gt;'!$C$29:$Q$1246,4,FALSE),0)</f>
        <v>0</v>
      </c>
      <c r="O68" s="166">
        <f t="array" ref="O68">Inputs[[#This Row],[Acres]]*IFERROR(VLOOKUP(Inputs[[#This Row],[County]]&amp;Inputs[[#This Row],[Healthy Soils Practice]],'Defaults &lt;HIDE&gt;'!$C$29:$Q$1246,5,FALSE),0)</f>
        <v>0</v>
      </c>
      <c r="P68" s="166">
        <f t="array" ref="P68">Inputs[[#This Row],[Acres]]*IFERROR(VLOOKUP(Inputs[[#This Row],[County]]&amp;Inputs[[#This Row],[Healthy Soils Practice]],'Defaults &lt;HIDE&gt;'!$C$29:$Q$1246,6,FALSE),0)</f>
        <v>0</v>
      </c>
      <c r="Q68" s="166">
        <f t="array" ref="Q68">Inputs[[#This Row],[Acres]]*IFERROR(VLOOKUP(Inputs[[#This Row],[County]]&amp;Inputs[[#This Row],[Healthy Soils Practice]],'Defaults &lt;HIDE&gt;'!$C$29:$Q$1246,7,FALSE),0)</f>
        <v>0</v>
      </c>
      <c r="R68" s="171">
        <f t="array" ref="R68">Inputs[[#This Row],[Acres]]*IFERROR(VLOOKUP(Inputs[[#This Row],[County]]&amp;Inputs[[#This Row],[Healthy Soils Practice]],'Defaults &lt;HIDE&gt;'!$C$29:$Q$1246,8,FALSE),0)</f>
        <v>0</v>
      </c>
      <c r="T68" s="66"/>
      <c r="U68" s="30"/>
      <c r="V68" s="30"/>
      <c r="W68" s="30"/>
      <c r="X68" s="30"/>
    </row>
    <row r="69" spans="2:24" s="141" customFormat="1" x14ac:dyDescent="0.25">
      <c r="B69" s="141" t="str">
        <f>Inputs[[#This Row],['#]]</f>
        <v/>
      </c>
      <c r="C69" s="61"/>
      <c r="D69" s="63" t="str">
        <f t="shared" si="5"/>
        <v>Optional</v>
      </c>
      <c r="E69" s="143" t="str">
        <f>IF(ISBLANK(Inputs[[#This Row],[Applicant ID]]),"",IFERROR(VLOOKUP(Inputs[[#This Row],[Applicant ID]],$C$15:$E68,3,FALSE),MAX($E$15:$E68)+1))</f>
        <v/>
      </c>
      <c r="F69" s="61"/>
      <c r="G69" s="63" t="str">
        <f t="shared" si="6"/>
        <v>Optional</v>
      </c>
      <c r="H69" s="61"/>
      <c r="I69" s="62" t="str">
        <f t="shared" si="7"/>
        <v>Optional</v>
      </c>
      <c r="J69" s="61"/>
      <c r="K69" s="163" t="str">
        <f t="shared" si="8"/>
        <v>Optional</v>
      </c>
      <c r="L69" s="170">
        <f t="array" ref="L69">Inputs[[#This Row],[Acres]]*IFERROR(VLOOKUP(Inputs[[#This Row],[County]]&amp;Inputs[[#This Row],[Healthy Soils Practice]],'Defaults &lt;HIDE&gt;'!$C$29:$Q$1246,2,FALSE),0)</f>
        <v>0</v>
      </c>
      <c r="M69" s="166">
        <f t="array" ref="M69">Inputs[[#This Row],[Acres]]*IFERROR(VLOOKUP(Inputs[[#This Row],[County]]&amp;Inputs[[#This Row],[Healthy Soils Practice]],'Defaults &lt;HIDE&gt;'!$C$29:$Q$1246,3,FALSE),0)</f>
        <v>0</v>
      </c>
      <c r="N69" s="166">
        <f t="array" ref="N69">Inputs[[#This Row],[Acres]]*IFERROR(VLOOKUP(Inputs[[#This Row],[County]]&amp;Inputs[[#This Row],[Healthy Soils Practice]],'Defaults &lt;HIDE&gt;'!$C$29:$Q$1246,4,FALSE),0)</f>
        <v>0</v>
      </c>
      <c r="O69" s="166">
        <f t="array" ref="O69">Inputs[[#This Row],[Acres]]*IFERROR(VLOOKUP(Inputs[[#This Row],[County]]&amp;Inputs[[#This Row],[Healthy Soils Practice]],'Defaults &lt;HIDE&gt;'!$C$29:$Q$1246,5,FALSE),0)</f>
        <v>0</v>
      </c>
      <c r="P69" s="166">
        <f t="array" ref="P69">Inputs[[#This Row],[Acres]]*IFERROR(VLOOKUP(Inputs[[#This Row],[County]]&amp;Inputs[[#This Row],[Healthy Soils Practice]],'Defaults &lt;HIDE&gt;'!$C$29:$Q$1246,6,FALSE),0)</f>
        <v>0</v>
      </c>
      <c r="Q69" s="166">
        <f t="array" ref="Q69">Inputs[[#This Row],[Acres]]*IFERROR(VLOOKUP(Inputs[[#This Row],[County]]&amp;Inputs[[#This Row],[Healthy Soils Practice]],'Defaults &lt;HIDE&gt;'!$C$29:$Q$1246,7,FALSE),0)</f>
        <v>0</v>
      </c>
      <c r="R69" s="171">
        <f t="array" ref="R69">Inputs[[#This Row],[Acres]]*IFERROR(VLOOKUP(Inputs[[#This Row],[County]]&amp;Inputs[[#This Row],[Healthy Soils Practice]],'Defaults &lt;HIDE&gt;'!$C$29:$Q$1246,8,FALSE),0)</f>
        <v>0</v>
      </c>
      <c r="T69" s="66"/>
      <c r="U69" s="30"/>
      <c r="V69" s="30"/>
      <c r="W69" s="30"/>
      <c r="X69" s="30"/>
    </row>
    <row r="70" spans="2:24" s="141" customFormat="1" x14ac:dyDescent="0.25">
      <c r="B70" s="141" t="str">
        <f>Inputs[[#This Row],['#]]</f>
        <v/>
      </c>
      <c r="C70" s="61"/>
      <c r="D70" s="63" t="str">
        <f t="shared" si="5"/>
        <v>Optional</v>
      </c>
      <c r="E70" s="143" t="str">
        <f>IF(ISBLANK(Inputs[[#This Row],[Applicant ID]]),"",IFERROR(VLOOKUP(Inputs[[#This Row],[Applicant ID]],$C$15:$E69,3,FALSE),MAX($E$15:$E69)+1))</f>
        <v/>
      </c>
      <c r="F70" s="61"/>
      <c r="G70" s="63" t="str">
        <f t="shared" si="6"/>
        <v>Optional</v>
      </c>
      <c r="H70" s="61"/>
      <c r="I70" s="62" t="str">
        <f t="shared" si="7"/>
        <v>Optional</v>
      </c>
      <c r="J70" s="61"/>
      <c r="K70" s="163" t="str">
        <f t="shared" si="8"/>
        <v>Optional</v>
      </c>
      <c r="L70" s="170">
        <f t="array" ref="L70">Inputs[[#This Row],[Acres]]*IFERROR(VLOOKUP(Inputs[[#This Row],[County]]&amp;Inputs[[#This Row],[Healthy Soils Practice]],'Defaults &lt;HIDE&gt;'!$C$29:$Q$1246,2,FALSE),0)</f>
        <v>0</v>
      </c>
      <c r="M70" s="166">
        <f t="array" ref="M70">Inputs[[#This Row],[Acres]]*IFERROR(VLOOKUP(Inputs[[#This Row],[County]]&amp;Inputs[[#This Row],[Healthy Soils Practice]],'Defaults &lt;HIDE&gt;'!$C$29:$Q$1246,3,FALSE),0)</f>
        <v>0</v>
      </c>
      <c r="N70" s="166">
        <f t="array" ref="N70">Inputs[[#This Row],[Acres]]*IFERROR(VLOOKUP(Inputs[[#This Row],[County]]&amp;Inputs[[#This Row],[Healthy Soils Practice]],'Defaults &lt;HIDE&gt;'!$C$29:$Q$1246,4,FALSE),0)</f>
        <v>0</v>
      </c>
      <c r="O70" s="166">
        <f t="array" ref="O70">Inputs[[#This Row],[Acres]]*IFERROR(VLOOKUP(Inputs[[#This Row],[County]]&amp;Inputs[[#This Row],[Healthy Soils Practice]],'Defaults &lt;HIDE&gt;'!$C$29:$Q$1246,5,FALSE),0)</f>
        <v>0</v>
      </c>
      <c r="P70" s="166">
        <f t="array" ref="P70">Inputs[[#This Row],[Acres]]*IFERROR(VLOOKUP(Inputs[[#This Row],[County]]&amp;Inputs[[#This Row],[Healthy Soils Practice]],'Defaults &lt;HIDE&gt;'!$C$29:$Q$1246,6,FALSE),0)</f>
        <v>0</v>
      </c>
      <c r="Q70" s="166">
        <f t="array" ref="Q70">Inputs[[#This Row],[Acres]]*IFERROR(VLOOKUP(Inputs[[#This Row],[County]]&amp;Inputs[[#This Row],[Healthy Soils Practice]],'Defaults &lt;HIDE&gt;'!$C$29:$Q$1246,7,FALSE),0)</f>
        <v>0</v>
      </c>
      <c r="R70" s="171">
        <f t="array" ref="R70">Inputs[[#This Row],[Acres]]*IFERROR(VLOOKUP(Inputs[[#This Row],[County]]&amp;Inputs[[#This Row],[Healthy Soils Practice]],'Defaults &lt;HIDE&gt;'!$C$29:$Q$1246,8,FALSE),0)</f>
        <v>0</v>
      </c>
      <c r="T70" s="66"/>
      <c r="U70" s="30"/>
      <c r="V70" s="30"/>
      <c r="W70" s="30"/>
      <c r="X70" s="30"/>
    </row>
    <row r="71" spans="2:24" s="141" customFormat="1" x14ac:dyDescent="0.25">
      <c r="B71" s="141" t="str">
        <f>Inputs[[#This Row],['#]]</f>
        <v/>
      </c>
      <c r="C71" s="61"/>
      <c r="D71" s="63" t="str">
        <f t="shared" si="5"/>
        <v>Optional</v>
      </c>
      <c r="E71" s="143" t="str">
        <f>IF(ISBLANK(Inputs[[#This Row],[Applicant ID]]),"",IFERROR(VLOOKUP(Inputs[[#This Row],[Applicant ID]],$C$15:$E70,3,FALSE),MAX($E$15:$E70)+1))</f>
        <v/>
      </c>
      <c r="F71" s="61"/>
      <c r="G71" s="63" t="str">
        <f t="shared" si="6"/>
        <v>Optional</v>
      </c>
      <c r="H71" s="61"/>
      <c r="I71" s="62" t="str">
        <f t="shared" si="7"/>
        <v>Optional</v>
      </c>
      <c r="J71" s="61"/>
      <c r="K71" s="163" t="str">
        <f t="shared" si="8"/>
        <v>Optional</v>
      </c>
      <c r="L71" s="170">
        <f t="array" ref="L71">Inputs[[#This Row],[Acres]]*IFERROR(VLOOKUP(Inputs[[#This Row],[County]]&amp;Inputs[[#This Row],[Healthy Soils Practice]],'Defaults &lt;HIDE&gt;'!$C$29:$Q$1246,2,FALSE),0)</f>
        <v>0</v>
      </c>
      <c r="M71" s="166">
        <f t="array" ref="M71">Inputs[[#This Row],[Acres]]*IFERROR(VLOOKUP(Inputs[[#This Row],[County]]&amp;Inputs[[#This Row],[Healthy Soils Practice]],'Defaults &lt;HIDE&gt;'!$C$29:$Q$1246,3,FALSE),0)</f>
        <v>0</v>
      </c>
      <c r="N71" s="166">
        <f t="array" ref="N71">Inputs[[#This Row],[Acres]]*IFERROR(VLOOKUP(Inputs[[#This Row],[County]]&amp;Inputs[[#This Row],[Healthy Soils Practice]],'Defaults &lt;HIDE&gt;'!$C$29:$Q$1246,4,FALSE),0)</f>
        <v>0</v>
      </c>
      <c r="O71" s="166">
        <f t="array" ref="O71">Inputs[[#This Row],[Acres]]*IFERROR(VLOOKUP(Inputs[[#This Row],[County]]&amp;Inputs[[#This Row],[Healthy Soils Practice]],'Defaults &lt;HIDE&gt;'!$C$29:$Q$1246,5,FALSE),0)</f>
        <v>0</v>
      </c>
      <c r="P71" s="166">
        <f t="array" ref="P71">Inputs[[#This Row],[Acres]]*IFERROR(VLOOKUP(Inputs[[#This Row],[County]]&amp;Inputs[[#This Row],[Healthy Soils Practice]],'Defaults &lt;HIDE&gt;'!$C$29:$Q$1246,6,FALSE),0)</f>
        <v>0</v>
      </c>
      <c r="Q71" s="166">
        <f t="array" ref="Q71">Inputs[[#This Row],[Acres]]*IFERROR(VLOOKUP(Inputs[[#This Row],[County]]&amp;Inputs[[#This Row],[Healthy Soils Practice]],'Defaults &lt;HIDE&gt;'!$C$29:$Q$1246,7,FALSE),0)</f>
        <v>0</v>
      </c>
      <c r="R71" s="171">
        <f t="array" ref="R71">Inputs[[#This Row],[Acres]]*IFERROR(VLOOKUP(Inputs[[#This Row],[County]]&amp;Inputs[[#This Row],[Healthy Soils Practice]],'Defaults &lt;HIDE&gt;'!$C$29:$Q$1246,8,FALSE),0)</f>
        <v>0</v>
      </c>
      <c r="T71" s="66"/>
      <c r="U71" s="30"/>
      <c r="V71" s="30"/>
      <c r="W71" s="30"/>
      <c r="X71" s="30"/>
    </row>
    <row r="72" spans="2:24" s="141" customFormat="1" x14ac:dyDescent="0.25">
      <c r="B72" s="141" t="str">
        <f>Inputs[[#This Row],['#]]</f>
        <v/>
      </c>
      <c r="C72" s="61"/>
      <c r="D72" s="63" t="str">
        <f t="shared" si="5"/>
        <v>Optional</v>
      </c>
      <c r="E72" s="143" t="str">
        <f>IF(ISBLANK(Inputs[[#This Row],[Applicant ID]]),"",IFERROR(VLOOKUP(Inputs[[#This Row],[Applicant ID]],$C$15:$E71,3,FALSE),MAX($E$15:$E71)+1))</f>
        <v/>
      </c>
      <c r="F72" s="61"/>
      <c r="G72" s="63" t="str">
        <f t="shared" si="6"/>
        <v>Optional</v>
      </c>
      <c r="H72" s="61"/>
      <c r="I72" s="62" t="str">
        <f t="shared" si="7"/>
        <v>Optional</v>
      </c>
      <c r="J72" s="61"/>
      <c r="K72" s="163" t="str">
        <f t="shared" si="8"/>
        <v>Optional</v>
      </c>
      <c r="L72" s="170">
        <f t="array" ref="L72">Inputs[[#This Row],[Acres]]*IFERROR(VLOOKUP(Inputs[[#This Row],[County]]&amp;Inputs[[#This Row],[Healthy Soils Practice]],'Defaults &lt;HIDE&gt;'!$C$29:$Q$1246,2,FALSE),0)</f>
        <v>0</v>
      </c>
      <c r="M72" s="166">
        <f t="array" ref="M72">Inputs[[#This Row],[Acres]]*IFERROR(VLOOKUP(Inputs[[#This Row],[County]]&amp;Inputs[[#This Row],[Healthy Soils Practice]],'Defaults &lt;HIDE&gt;'!$C$29:$Q$1246,3,FALSE),0)</f>
        <v>0</v>
      </c>
      <c r="N72" s="166">
        <f t="array" ref="N72">Inputs[[#This Row],[Acres]]*IFERROR(VLOOKUP(Inputs[[#This Row],[County]]&amp;Inputs[[#This Row],[Healthy Soils Practice]],'Defaults &lt;HIDE&gt;'!$C$29:$Q$1246,4,FALSE),0)</f>
        <v>0</v>
      </c>
      <c r="O72" s="166">
        <f t="array" ref="O72">Inputs[[#This Row],[Acres]]*IFERROR(VLOOKUP(Inputs[[#This Row],[County]]&amp;Inputs[[#This Row],[Healthy Soils Practice]],'Defaults &lt;HIDE&gt;'!$C$29:$Q$1246,5,FALSE),0)</f>
        <v>0</v>
      </c>
      <c r="P72" s="166">
        <f t="array" ref="P72">Inputs[[#This Row],[Acres]]*IFERROR(VLOOKUP(Inputs[[#This Row],[County]]&amp;Inputs[[#This Row],[Healthy Soils Practice]],'Defaults &lt;HIDE&gt;'!$C$29:$Q$1246,6,FALSE),0)</f>
        <v>0</v>
      </c>
      <c r="Q72" s="166">
        <f t="array" ref="Q72">Inputs[[#This Row],[Acres]]*IFERROR(VLOOKUP(Inputs[[#This Row],[County]]&amp;Inputs[[#This Row],[Healthy Soils Practice]],'Defaults &lt;HIDE&gt;'!$C$29:$Q$1246,7,FALSE),0)</f>
        <v>0</v>
      </c>
      <c r="R72" s="171">
        <f t="array" ref="R72">Inputs[[#This Row],[Acres]]*IFERROR(VLOOKUP(Inputs[[#This Row],[County]]&amp;Inputs[[#This Row],[Healthy Soils Practice]],'Defaults &lt;HIDE&gt;'!$C$29:$Q$1246,8,FALSE),0)</f>
        <v>0</v>
      </c>
      <c r="T72" s="66"/>
      <c r="U72" s="30"/>
      <c r="V72" s="30"/>
      <c r="W72" s="30"/>
      <c r="X72" s="30"/>
    </row>
    <row r="73" spans="2:24" s="141" customFormat="1" x14ac:dyDescent="0.25">
      <c r="B73" s="141" t="str">
        <f>Inputs[[#This Row],['#]]</f>
        <v/>
      </c>
      <c r="C73" s="61"/>
      <c r="D73" s="63" t="str">
        <f t="shared" si="5"/>
        <v>Optional</v>
      </c>
      <c r="E73" s="143" t="str">
        <f>IF(ISBLANK(Inputs[[#This Row],[Applicant ID]]),"",IFERROR(VLOOKUP(Inputs[[#This Row],[Applicant ID]],$C$15:$E72,3,FALSE),MAX($E$15:$E72)+1))</f>
        <v/>
      </c>
      <c r="F73" s="61"/>
      <c r="G73" s="63" t="str">
        <f t="shared" si="6"/>
        <v>Optional</v>
      </c>
      <c r="H73" s="61"/>
      <c r="I73" s="62" t="str">
        <f t="shared" si="7"/>
        <v>Optional</v>
      </c>
      <c r="J73" s="61"/>
      <c r="K73" s="163" t="str">
        <f t="shared" si="8"/>
        <v>Optional</v>
      </c>
      <c r="L73" s="170">
        <f t="array" ref="L73">Inputs[[#This Row],[Acres]]*IFERROR(VLOOKUP(Inputs[[#This Row],[County]]&amp;Inputs[[#This Row],[Healthy Soils Practice]],'Defaults &lt;HIDE&gt;'!$C$29:$Q$1246,2,FALSE),0)</f>
        <v>0</v>
      </c>
      <c r="M73" s="166">
        <f t="array" ref="M73">Inputs[[#This Row],[Acres]]*IFERROR(VLOOKUP(Inputs[[#This Row],[County]]&amp;Inputs[[#This Row],[Healthy Soils Practice]],'Defaults &lt;HIDE&gt;'!$C$29:$Q$1246,3,FALSE),0)</f>
        <v>0</v>
      </c>
      <c r="N73" s="166">
        <f t="array" ref="N73">Inputs[[#This Row],[Acres]]*IFERROR(VLOOKUP(Inputs[[#This Row],[County]]&amp;Inputs[[#This Row],[Healthy Soils Practice]],'Defaults &lt;HIDE&gt;'!$C$29:$Q$1246,4,FALSE),0)</f>
        <v>0</v>
      </c>
      <c r="O73" s="166">
        <f t="array" ref="O73">Inputs[[#This Row],[Acres]]*IFERROR(VLOOKUP(Inputs[[#This Row],[County]]&amp;Inputs[[#This Row],[Healthy Soils Practice]],'Defaults &lt;HIDE&gt;'!$C$29:$Q$1246,5,FALSE),0)</f>
        <v>0</v>
      </c>
      <c r="P73" s="166">
        <f t="array" ref="P73">Inputs[[#This Row],[Acres]]*IFERROR(VLOOKUP(Inputs[[#This Row],[County]]&amp;Inputs[[#This Row],[Healthy Soils Practice]],'Defaults &lt;HIDE&gt;'!$C$29:$Q$1246,6,FALSE),0)</f>
        <v>0</v>
      </c>
      <c r="Q73" s="166">
        <f t="array" ref="Q73">Inputs[[#This Row],[Acres]]*IFERROR(VLOOKUP(Inputs[[#This Row],[County]]&amp;Inputs[[#This Row],[Healthy Soils Practice]],'Defaults &lt;HIDE&gt;'!$C$29:$Q$1246,7,FALSE),0)</f>
        <v>0</v>
      </c>
      <c r="R73" s="171">
        <f t="array" ref="R73">Inputs[[#This Row],[Acres]]*IFERROR(VLOOKUP(Inputs[[#This Row],[County]]&amp;Inputs[[#This Row],[Healthy Soils Practice]],'Defaults &lt;HIDE&gt;'!$C$29:$Q$1246,8,FALSE),0)</f>
        <v>0</v>
      </c>
      <c r="T73" s="66"/>
      <c r="U73" s="30"/>
      <c r="V73" s="30"/>
      <c r="W73" s="30"/>
      <c r="X73" s="30"/>
    </row>
    <row r="74" spans="2:24" s="141" customFormat="1" x14ac:dyDescent="0.25">
      <c r="B74" s="141" t="str">
        <f>Inputs[[#This Row],['#]]</f>
        <v/>
      </c>
      <c r="C74" s="61"/>
      <c r="D74" s="63" t="str">
        <f t="shared" si="5"/>
        <v>Optional</v>
      </c>
      <c r="E74" s="143" t="str">
        <f>IF(ISBLANK(Inputs[[#This Row],[Applicant ID]]),"",IFERROR(VLOOKUP(Inputs[[#This Row],[Applicant ID]],$C$15:$E73,3,FALSE),MAX($E$15:$E73)+1))</f>
        <v/>
      </c>
      <c r="F74" s="61"/>
      <c r="G74" s="63" t="str">
        <f t="shared" si="6"/>
        <v>Optional</v>
      </c>
      <c r="H74" s="61"/>
      <c r="I74" s="62" t="str">
        <f t="shared" si="7"/>
        <v>Optional</v>
      </c>
      <c r="J74" s="61"/>
      <c r="K74" s="163" t="str">
        <f t="shared" si="8"/>
        <v>Optional</v>
      </c>
      <c r="L74" s="170">
        <f t="array" ref="L74">Inputs[[#This Row],[Acres]]*IFERROR(VLOOKUP(Inputs[[#This Row],[County]]&amp;Inputs[[#This Row],[Healthy Soils Practice]],'Defaults &lt;HIDE&gt;'!$C$29:$Q$1246,2,FALSE),0)</f>
        <v>0</v>
      </c>
      <c r="M74" s="166">
        <f t="array" ref="M74">Inputs[[#This Row],[Acres]]*IFERROR(VLOOKUP(Inputs[[#This Row],[County]]&amp;Inputs[[#This Row],[Healthy Soils Practice]],'Defaults &lt;HIDE&gt;'!$C$29:$Q$1246,3,FALSE),0)</f>
        <v>0</v>
      </c>
      <c r="N74" s="166">
        <f t="array" ref="N74">Inputs[[#This Row],[Acres]]*IFERROR(VLOOKUP(Inputs[[#This Row],[County]]&amp;Inputs[[#This Row],[Healthy Soils Practice]],'Defaults &lt;HIDE&gt;'!$C$29:$Q$1246,4,FALSE),0)</f>
        <v>0</v>
      </c>
      <c r="O74" s="166">
        <f t="array" ref="O74">Inputs[[#This Row],[Acres]]*IFERROR(VLOOKUP(Inputs[[#This Row],[County]]&amp;Inputs[[#This Row],[Healthy Soils Practice]],'Defaults &lt;HIDE&gt;'!$C$29:$Q$1246,5,FALSE),0)</f>
        <v>0</v>
      </c>
      <c r="P74" s="166">
        <f t="array" ref="P74">Inputs[[#This Row],[Acres]]*IFERROR(VLOOKUP(Inputs[[#This Row],[County]]&amp;Inputs[[#This Row],[Healthy Soils Practice]],'Defaults &lt;HIDE&gt;'!$C$29:$Q$1246,6,FALSE),0)</f>
        <v>0</v>
      </c>
      <c r="Q74" s="166">
        <f t="array" ref="Q74">Inputs[[#This Row],[Acres]]*IFERROR(VLOOKUP(Inputs[[#This Row],[County]]&amp;Inputs[[#This Row],[Healthy Soils Practice]],'Defaults &lt;HIDE&gt;'!$C$29:$Q$1246,7,FALSE),0)</f>
        <v>0</v>
      </c>
      <c r="R74" s="171">
        <f t="array" ref="R74">Inputs[[#This Row],[Acres]]*IFERROR(VLOOKUP(Inputs[[#This Row],[County]]&amp;Inputs[[#This Row],[Healthy Soils Practice]],'Defaults &lt;HIDE&gt;'!$C$29:$Q$1246,8,FALSE),0)</f>
        <v>0</v>
      </c>
      <c r="T74" s="66"/>
      <c r="U74" s="30"/>
      <c r="V74" s="30"/>
      <c r="W74" s="30"/>
      <c r="X74" s="30"/>
    </row>
    <row r="75" spans="2:24" s="141" customFormat="1" x14ac:dyDescent="0.25">
      <c r="B75" s="141" t="str">
        <f>Inputs[[#This Row],['#]]</f>
        <v/>
      </c>
      <c r="C75" s="61"/>
      <c r="D75" s="63" t="str">
        <f t="shared" si="5"/>
        <v>Optional</v>
      </c>
      <c r="E75" s="143" t="str">
        <f>IF(ISBLANK(Inputs[[#This Row],[Applicant ID]]),"",IFERROR(VLOOKUP(Inputs[[#This Row],[Applicant ID]],$C$15:$E74,3,FALSE),MAX($E$15:$E74)+1))</f>
        <v/>
      </c>
      <c r="F75" s="61"/>
      <c r="G75" s="63" t="str">
        <f t="shared" si="6"/>
        <v>Optional</v>
      </c>
      <c r="H75" s="61"/>
      <c r="I75" s="62" t="str">
        <f t="shared" si="7"/>
        <v>Optional</v>
      </c>
      <c r="J75" s="61"/>
      <c r="K75" s="163" t="str">
        <f t="shared" si="8"/>
        <v>Optional</v>
      </c>
      <c r="L75" s="170">
        <f t="array" ref="L75">Inputs[[#This Row],[Acres]]*IFERROR(VLOOKUP(Inputs[[#This Row],[County]]&amp;Inputs[[#This Row],[Healthy Soils Practice]],'Defaults &lt;HIDE&gt;'!$C$29:$Q$1246,2,FALSE),0)</f>
        <v>0</v>
      </c>
      <c r="M75" s="166">
        <f t="array" ref="M75">Inputs[[#This Row],[Acres]]*IFERROR(VLOOKUP(Inputs[[#This Row],[County]]&amp;Inputs[[#This Row],[Healthy Soils Practice]],'Defaults &lt;HIDE&gt;'!$C$29:$Q$1246,3,FALSE),0)</f>
        <v>0</v>
      </c>
      <c r="N75" s="166">
        <f t="array" ref="N75">Inputs[[#This Row],[Acres]]*IFERROR(VLOOKUP(Inputs[[#This Row],[County]]&amp;Inputs[[#This Row],[Healthy Soils Practice]],'Defaults &lt;HIDE&gt;'!$C$29:$Q$1246,4,FALSE),0)</f>
        <v>0</v>
      </c>
      <c r="O75" s="166">
        <f t="array" ref="O75">Inputs[[#This Row],[Acres]]*IFERROR(VLOOKUP(Inputs[[#This Row],[County]]&amp;Inputs[[#This Row],[Healthy Soils Practice]],'Defaults &lt;HIDE&gt;'!$C$29:$Q$1246,5,FALSE),0)</f>
        <v>0</v>
      </c>
      <c r="P75" s="166">
        <f t="array" ref="P75">Inputs[[#This Row],[Acres]]*IFERROR(VLOOKUP(Inputs[[#This Row],[County]]&amp;Inputs[[#This Row],[Healthy Soils Practice]],'Defaults &lt;HIDE&gt;'!$C$29:$Q$1246,6,FALSE),0)</f>
        <v>0</v>
      </c>
      <c r="Q75" s="166">
        <f t="array" ref="Q75">Inputs[[#This Row],[Acres]]*IFERROR(VLOOKUP(Inputs[[#This Row],[County]]&amp;Inputs[[#This Row],[Healthy Soils Practice]],'Defaults &lt;HIDE&gt;'!$C$29:$Q$1246,7,FALSE),0)</f>
        <v>0</v>
      </c>
      <c r="R75" s="171">
        <f t="array" ref="R75">Inputs[[#This Row],[Acres]]*IFERROR(VLOOKUP(Inputs[[#This Row],[County]]&amp;Inputs[[#This Row],[Healthy Soils Practice]],'Defaults &lt;HIDE&gt;'!$C$29:$Q$1246,8,FALSE),0)</f>
        <v>0</v>
      </c>
      <c r="T75" s="66"/>
      <c r="U75" s="30"/>
      <c r="V75" s="30"/>
      <c r="W75" s="30"/>
      <c r="X75" s="30"/>
    </row>
    <row r="76" spans="2:24" s="141" customFormat="1" x14ac:dyDescent="0.25">
      <c r="B76" s="141" t="str">
        <f>Inputs[[#This Row],['#]]</f>
        <v/>
      </c>
      <c r="C76" s="61"/>
      <c r="D76" s="63" t="str">
        <f t="shared" si="5"/>
        <v>Optional</v>
      </c>
      <c r="E76" s="143" t="str">
        <f>IF(ISBLANK(Inputs[[#This Row],[Applicant ID]]),"",IFERROR(VLOOKUP(Inputs[[#This Row],[Applicant ID]],$C$15:$E75,3,FALSE),MAX($E$15:$E75)+1))</f>
        <v/>
      </c>
      <c r="F76" s="61"/>
      <c r="G76" s="63" t="str">
        <f t="shared" si="6"/>
        <v>Optional</v>
      </c>
      <c r="H76" s="61"/>
      <c r="I76" s="62" t="str">
        <f t="shared" si="7"/>
        <v>Optional</v>
      </c>
      <c r="J76" s="61"/>
      <c r="K76" s="163" t="str">
        <f t="shared" si="8"/>
        <v>Optional</v>
      </c>
      <c r="L76" s="170">
        <f t="array" ref="L76">Inputs[[#This Row],[Acres]]*IFERROR(VLOOKUP(Inputs[[#This Row],[County]]&amp;Inputs[[#This Row],[Healthy Soils Practice]],'Defaults &lt;HIDE&gt;'!$C$29:$Q$1246,2,FALSE),0)</f>
        <v>0</v>
      </c>
      <c r="M76" s="166">
        <f t="array" ref="M76">Inputs[[#This Row],[Acres]]*IFERROR(VLOOKUP(Inputs[[#This Row],[County]]&amp;Inputs[[#This Row],[Healthy Soils Practice]],'Defaults &lt;HIDE&gt;'!$C$29:$Q$1246,3,FALSE),0)</f>
        <v>0</v>
      </c>
      <c r="N76" s="166">
        <f t="array" ref="N76">Inputs[[#This Row],[Acres]]*IFERROR(VLOOKUP(Inputs[[#This Row],[County]]&amp;Inputs[[#This Row],[Healthy Soils Practice]],'Defaults &lt;HIDE&gt;'!$C$29:$Q$1246,4,FALSE),0)</f>
        <v>0</v>
      </c>
      <c r="O76" s="166">
        <f t="array" ref="O76">Inputs[[#This Row],[Acres]]*IFERROR(VLOOKUP(Inputs[[#This Row],[County]]&amp;Inputs[[#This Row],[Healthy Soils Practice]],'Defaults &lt;HIDE&gt;'!$C$29:$Q$1246,5,FALSE),0)</f>
        <v>0</v>
      </c>
      <c r="P76" s="166">
        <f t="array" ref="P76">Inputs[[#This Row],[Acres]]*IFERROR(VLOOKUP(Inputs[[#This Row],[County]]&amp;Inputs[[#This Row],[Healthy Soils Practice]],'Defaults &lt;HIDE&gt;'!$C$29:$Q$1246,6,FALSE),0)</f>
        <v>0</v>
      </c>
      <c r="Q76" s="166">
        <f t="array" ref="Q76">Inputs[[#This Row],[Acres]]*IFERROR(VLOOKUP(Inputs[[#This Row],[County]]&amp;Inputs[[#This Row],[Healthy Soils Practice]],'Defaults &lt;HIDE&gt;'!$C$29:$Q$1246,7,FALSE),0)</f>
        <v>0</v>
      </c>
      <c r="R76" s="171">
        <f t="array" ref="R76">Inputs[[#This Row],[Acres]]*IFERROR(VLOOKUP(Inputs[[#This Row],[County]]&amp;Inputs[[#This Row],[Healthy Soils Practice]],'Defaults &lt;HIDE&gt;'!$C$29:$Q$1246,8,FALSE),0)</f>
        <v>0</v>
      </c>
      <c r="T76" s="66"/>
      <c r="U76" s="30"/>
      <c r="V76" s="30"/>
      <c r="W76" s="30"/>
      <c r="X76" s="30"/>
    </row>
    <row r="77" spans="2:24" s="141" customFormat="1" x14ac:dyDescent="0.25">
      <c r="B77" s="141" t="str">
        <f>Inputs[[#This Row],['#]]</f>
        <v/>
      </c>
      <c r="C77" s="61"/>
      <c r="D77" s="63" t="str">
        <f t="shared" si="5"/>
        <v>Optional</v>
      </c>
      <c r="E77" s="143" t="str">
        <f>IF(ISBLANK(Inputs[[#This Row],[Applicant ID]]),"",IFERROR(VLOOKUP(Inputs[[#This Row],[Applicant ID]],$C$15:$E76,3,FALSE),MAX($E$15:$E76)+1))</f>
        <v/>
      </c>
      <c r="F77" s="61"/>
      <c r="G77" s="63" t="str">
        <f t="shared" si="6"/>
        <v>Optional</v>
      </c>
      <c r="H77" s="61"/>
      <c r="I77" s="62" t="str">
        <f t="shared" si="7"/>
        <v>Optional</v>
      </c>
      <c r="J77" s="61"/>
      <c r="K77" s="163" t="str">
        <f t="shared" si="8"/>
        <v>Optional</v>
      </c>
      <c r="L77" s="170">
        <f t="array" ref="L77">Inputs[[#This Row],[Acres]]*IFERROR(VLOOKUP(Inputs[[#This Row],[County]]&amp;Inputs[[#This Row],[Healthy Soils Practice]],'Defaults &lt;HIDE&gt;'!$C$29:$Q$1246,2,FALSE),0)</f>
        <v>0</v>
      </c>
      <c r="M77" s="166">
        <f t="array" ref="M77">Inputs[[#This Row],[Acres]]*IFERROR(VLOOKUP(Inputs[[#This Row],[County]]&amp;Inputs[[#This Row],[Healthy Soils Practice]],'Defaults &lt;HIDE&gt;'!$C$29:$Q$1246,3,FALSE),0)</f>
        <v>0</v>
      </c>
      <c r="N77" s="166">
        <f t="array" ref="N77">Inputs[[#This Row],[Acres]]*IFERROR(VLOOKUP(Inputs[[#This Row],[County]]&amp;Inputs[[#This Row],[Healthy Soils Practice]],'Defaults &lt;HIDE&gt;'!$C$29:$Q$1246,4,FALSE),0)</f>
        <v>0</v>
      </c>
      <c r="O77" s="166">
        <f t="array" ref="O77">Inputs[[#This Row],[Acres]]*IFERROR(VLOOKUP(Inputs[[#This Row],[County]]&amp;Inputs[[#This Row],[Healthy Soils Practice]],'Defaults &lt;HIDE&gt;'!$C$29:$Q$1246,5,FALSE),0)</f>
        <v>0</v>
      </c>
      <c r="P77" s="166">
        <f t="array" ref="P77">Inputs[[#This Row],[Acres]]*IFERROR(VLOOKUP(Inputs[[#This Row],[County]]&amp;Inputs[[#This Row],[Healthy Soils Practice]],'Defaults &lt;HIDE&gt;'!$C$29:$Q$1246,6,FALSE),0)</f>
        <v>0</v>
      </c>
      <c r="Q77" s="166">
        <f t="array" ref="Q77">Inputs[[#This Row],[Acres]]*IFERROR(VLOOKUP(Inputs[[#This Row],[County]]&amp;Inputs[[#This Row],[Healthy Soils Practice]],'Defaults &lt;HIDE&gt;'!$C$29:$Q$1246,7,FALSE),0)</f>
        <v>0</v>
      </c>
      <c r="R77" s="171">
        <f t="array" ref="R77">Inputs[[#This Row],[Acres]]*IFERROR(VLOOKUP(Inputs[[#This Row],[County]]&amp;Inputs[[#This Row],[Healthy Soils Practice]],'Defaults &lt;HIDE&gt;'!$C$29:$Q$1246,8,FALSE),0)</f>
        <v>0</v>
      </c>
      <c r="T77" s="66"/>
      <c r="U77" s="30"/>
      <c r="V77" s="30"/>
      <c r="W77" s="30"/>
      <c r="X77" s="30"/>
    </row>
    <row r="78" spans="2:24" s="141" customFormat="1" x14ac:dyDescent="0.25">
      <c r="B78" s="141" t="str">
        <f>Inputs[[#This Row],['#]]</f>
        <v/>
      </c>
      <c r="C78" s="61"/>
      <c r="D78" s="63" t="str">
        <f t="shared" si="5"/>
        <v>Optional</v>
      </c>
      <c r="E78" s="143" t="str">
        <f>IF(ISBLANK(Inputs[[#This Row],[Applicant ID]]),"",IFERROR(VLOOKUP(Inputs[[#This Row],[Applicant ID]],$C$15:$E77,3,FALSE),MAX($E$15:$E77)+1))</f>
        <v/>
      </c>
      <c r="F78" s="61"/>
      <c r="G78" s="63" t="str">
        <f t="shared" si="6"/>
        <v>Optional</v>
      </c>
      <c r="H78" s="61"/>
      <c r="I78" s="62" t="str">
        <f t="shared" si="7"/>
        <v>Optional</v>
      </c>
      <c r="J78" s="61"/>
      <c r="K78" s="163" t="str">
        <f t="shared" si="8"/>
        <v>Optional</v>
      </c>
      <c r="L78" s="170">
        <f t="array" ref="L78">Inputs[[#This Row],[Acres]]*IFERROR(VLOOKUP(Inputs[[#This Row],[County]]&amp;Inputs[[#This Row],[Healthy Soils Practice]],'Defaults &lt;HIDE&gt;'!$C$29:$Q$1246,2,FALSE),0)</f>
        <v>0</v>
      </c>
      <c r="M78" s="166">
        <f t="array" ref="M78">Inputs[[#This Row],[Acres]]*IFERROR(VLOOKUP(Inputs[[#This Row],[County]]&amp;Inputs[[#This Row],[Healthy Soils Practice]],'Defaults &lt;HIDE&gt;'!$C$29:$Q$1246,3,FALSE),0)</f>
        <v>0</v>
      </c>
      <c r="N78" s="166">
        <f t="array" ref="N78">Inputs[[#This Row],[Acres]]*IFERROR(VLOOKUP(Inputs[[#This Row],[County]]&amp;Inputs[[#This Row],[Healthy Soils Practice]],'Defaults &lt;HIDE&gt;'!$C$29:$Q$1246,4,FALSE),0)</f>
        <v>0</v>
      </c>
      <c r="O78" s="166">
        <f t="array" ref="O78">Inputs[[#This Row],[Acres]]*IFERROR(VLOOKUP(Inputs[[#This Row],[County]]&amp;Inputs[[#This Row],[Healthy Soils Practice]],'Defaults &lt;HIDE&gt;'!$C$29:$Q$1246,5,FALSE),0)</f>
        <v>0</v>
      </c>
      <c r="P78" s="166">
        <f t="array" ref="P78">Inputs[[#This Row],[Acres]]*IFERROR(VLOOKUP(Inputs[[#This Row],[County]]&amp;Inputs[[#This Row],[Healthy Soils Practice]],'Defaults &lt;HIDE&gt;'!$C$29:$Q$1246,6,FALSE),0)</f>
        <v>0</v>
      </c>
      <c r="Q78" s="166">
        <f t="array" ref="Q78">Inputs[[#This Row],[Acres]]*IFERROR(VLOOKUP(Inputs[[#This Row],[County]]&amp;Inputs[[#This Row],[Healthy Soils Practice]],'Defaults &lt;HIDE&gt;'!$C$29:$Q$1246,7,FALSE),0)</f>
        <v>0</v>
      </c>
      <c r="R78" s="171">
        <f t="array" ref="R78">Inputs[[#This Row],[Acres]]*IFERROR(VLOOKUP(Inputs[[#This Row],[County]]&amp;Inputs[[#This Row],[Healthy Soils Practice]],'Defaults &lt;HIDE&gt;'!$C$29:$Q$1246,8,FALSE),0)</f>
        <v>0</v>
      </c>
      <c r="T78" s="66"/>
      <c r="U78" s="30"/>
      <c r="V78" s="30"/>
      <c r="W78" s="30"/>
      <c r="X78" s="30"/>
    </row>
    <row r="79" spans="2:24" s="141" customFormat="1" x14ac:dyDescent="0.25">
      <c r="B79" s="141" t="str">
        <f>Inputs[[#This Row],['#]]</f>
        <v/>
      </c>
      <c r="C79" s="61"/>
      <c r="D79" s="63" t="str">
        <f t="shared" si="5"/>
        <v>Optional</v>
      </c>
      <c r="E79" s="143" t="str">
        <f>IF(ISBLANK(Inputs[[#This Row],[Applicant ID]]),"",IFERROR(VLOOKUP(Inputs[[#This Row],[Applicant ID]],$C$15:$E78,3,FALSE),MAX($E$15:$E78)+1))</f>
        <v/>
      </c>
      <c r="F79" s="61"/>
      <c r="G79" s="63" t="str">
        <f t="shared" si="6"/>
        <v>Optional</v>
      </c>
      <c r="H79" s="61"/>
      <c r="I79" s="62" t="str">
        <f t="shared" si="7"/>
        <v>Optional</v>
      </c>
      <c r="J79" s="61"/>
      <c r="K79" s="163" t="str">
        <f t="shared" si="8"/>
        <v>Optional</v>
      </c>
      <c r="L79" s="170">
        <f t="array" ref="L79">Inputs[[#This Row],[Acres]]*IFERROR(VLOOKUP(Inputs[[#This Row],[County]]&amp;Inputs[[#This Row],[Healthy Soils Practice]],'Defaults &lt;HIDE&gt;'!$C$29:$Q$1246,2,FALSE),0)</f>
        <v>0</v>
      </c>
      <c r="M79" s="166">
        <f t="array" ref="M79">Inputs[[#This Row],[Acres]]*IFERROR(VLOOKUP(Inputs[[#This Row],[County]]&amp;Inputs[[#This Row],[Healthy Soils Practice]],'Defaults &lt;HIDE&gt;'!$C$29:$Q$1246,3,FALSE),0)</f>
        <v>0</v>
      </c>
      <c r="N79" s="166">
        <f t="array" ref="N79">Inputs[[#This Row],[Acres]]*IFERROR(VLOOKUP(Inputs[[#This Row],[County]]&amp;Inputs[[#This Row],[Healthy Soils Practice]],'Defaults &lt;HIDE&gt;'!$C$29:$Q$1246,4,FALSE),0)</f>
        <v>0</v>
      </c>
      <c r="O79" s="166">
        <f t="array" ref="O79">Inputs[[#This Row],[Acres]]*IFERROR(VLOOKUP(Inputs[[#This Row],[County]]&amp;Inputs[[#This Row],[Healthy Soils Practice]],'Defaults &lt;HIDE&gt;'!$C$29:$Q$1246,5,FALSE),0)</f>
        <v>0</v>
      </c>
      <c r="P79" s="166">
        <f t="array" ref="P79">Inputs[[#This Row],[Acres]]*IFERROR(VLOOKUP(Inputs[[#This Row],[County]]&amp;Inputs[[#This Row],[Healthy Soils Practice]],'Defaults &lt;HIDE&gt;'!$C$29:$Q$1246,6,FALSE),0)</f>
        <v>0</v>
      </c>
      <c r="Q79" s="166">
        <f t="array" ref="Q79">Inputs[[#This Row],[Acres]]*IFERROR(VLOOKUP(Inputs[[#This Row],[County]]&amp;Inputs[[#This Row],[Healthy Soils Practice]],'Defaults &lt;HIDE&gt;'!$C$29:$Q$1246,7,FALSE),0)</f>
        <v>0</v>
      </c>
      <c r="R79" s="171">
        <f t="array" ref="R79">Inputs[[#This Row],[Acres]]*IFERROR(VLOOKUP(Inputs[[#This Row],[County]]&amp;Inputs[[#This Row],[Healthy Soils Practice]],'Defaults &lt;HIDE&gt;'!$C$29:$Q$1246,8,FALSE),0)</f>
        <v>0</v>
      </c>
      <c r="T79" s="66"/>
      <c r="U79" s="30"/>
      <c r="V79" s="30"/>
      <c r="W79" s="30"/>
      <c r="X79" s="30"/>
    </row>
    <row r="80" spans="2:24" s="141" customFormat="1" x14ac:dyDescent="0.25">
      <c r="B80" s="141" t="str">
        <f>Inputs[[#This Row],['#]]</f>
        <v/>
      </c>
      <c r="C80" s="61"/>
      <c r="D80" s="63" t="str">
        <f t="shared" si="5"/>
        <v>Optional</v>
      </c>
      <c r="E80" s="143" t="str">
        <f>IF(ISBLANK(Inputs[[#This Row],[Applicant ID]]),"",IFERROR(VLOOKUP(Inputs[[#This Row],[Applicant ID]],$C$15:$E79,3,FALSE),MAX($E$15:$E79)+1))</f>
        <v/>
      </c>
      <c r="F80" s="61"/>
      <c r="G80" s="63" t="str">
        <f t="shared" si="6"/>
        <v>Optional</v>
      </c>
      <c r="H80" s="61"/>
      <c r="I80" s="62" t="str">
        <f t="shared" si="7"/>
        <v>Optional</v>
      </c>
      <c r="J80" s="61"/>
      <c r="K80" s="163" t="str">
        <f t="shared" si="8"/>
        <v>Optional</v>
      </c>
      <c r="L80" s="170">
        <f t="array" ref="L80">Inputs[[#This Row],[Acres]]*IFERROR(VLOOKUP(Inputs[[#This Row],[County]]&amp;Inputs[[#This Row],[Healthy Soils Practice]],'Defaults &lt;HIDE&gt;'!$C$29:$Q$1246,2,FALSE),0)</f>
        <v>0</v>
      </c>
      <c r="M80" s="166">
        <f t="array" ref="M80">Inputs[[#This Row],[Acres]]*IFERROR(VLOOKUP(Inputs[[#This Row],[County]]&amp;Inputs[[#This Row],[Healthy Soils Practice]],'Defaults &lt;HIDE&gt;'!$C$29:$Q$1246,3,FALSE),0)</f>
        <v>0</v>
      </c>
      <c r="N80" s="166">
        <f t="array" ref="N80">Inputs[[#This Row],[Acres]]*IFERROR(VLOOKUP(Inputs[[#This Row],[County]]&amp;Inputs[[#This Row],[Healthy Soils Practice]],'Defaults &lt;HIDE&gt;'!$C$29:$Q$1246,4,FALSE),0)</f>
        <v>0</v>
      </c>
      <c r="O80" s="166">
        <f t="array" ref="O80">Inputs[[#This Row],[Acres]]*IFERROR(VLOOKUP(Inputs[[#This Row],[County]]&amp;Inputs[[#This Row],[Healthy Soils Practice]],'Defaults &lt;HIDE&gt;'!$C$29:$Q$1246,5,FALSE),0)</f>
        <v>0</v>
      </c>
      <c r="P80" s="166">
        <f t="array" ref="P80">Inputs[[#This Row],[Acres]]*IFERROR(VLOOKUP(Inputs[[#This Row],[County]]&amp;Inputs[[#This Row],[Healthy Soils Practice]],'Defaults &lt;HIDE&gt;'!$C$29:$Q$1246,6,FALSE),0)</f>
        <v>0</v>
      </c>
      <c r="Q80" s="166">
        <f t="array" ref="Q80">Inputs[[#This Row],[Acres]]*IFERROR(VLOOKUP(Inputs[[#This Row],[County]]&amp;Inputs[[#This Row],[Healthy Soils Practice]],'Defaults &lt;HIDE&gt;'!$C$29:$Q$1246,7,FALSE),0)</f>
        <v>0</v>
      </c>
      <c r="R80" s="171">
        <f t="array" ref="R80">Inputs[[#This Row],[Acres]]*IFERROR(VLOOKUP(Inputs[[#This Row],[County]]&amp;Inputs[[#This Row],[Healthy Soils Practice]],'Defaults &lt;HIDE&gt;'!$C$29:$Q$1246,8,FALSE),0)</f>
        <v>0</v>
      </c>
      <c r="T80" s="66"/>
      <c r="U80" s="30"/>
      <c r="V80" s="30"/>
      <c r="W80" s="30"/>
      <c r="X80" s="30"/>
    </row>
    <row r="81" spans="2:24" s="141" customFormat="1" x14ac:dyDescent="0.25">
      <c r="B81" s="141" t="str">
        <f>Inputs[[#This Row],['#]]</f>
        <v/>
      </c>
      <c r="C81" s="61"/>
      <c r="D81" s="63" t="str">
        <f t="shared" si="5"/>
        <v>Optional</v>
      </c>
      <c r="E81" s="143" t="str">
        <f>IF(ISBLANK(Inputs[[#This Row],[Applicant ID]]),"",IFERROR(VLOOKUP(Inputs[[#This Row],[Applicant ID]],$C$15:$E80,3,FALSE),MAX($E$15:$E80)+1))</f>
        <v/>
      </c>
      <c r="F81" s="61"/>
      <c r="G81" s="63" t="str">
        <f t="shared" si="6"/>
        <v>Optional</v>
      </c>
      <c r="H81" s="61"/>
      <c r="I81" s="62" t="str">
        <f t="shared" si="7"/>
        <v>Optional</v>
      </c>
      <c r="J81" s="61"/>
      <c r="K81" s="163" t="str">
        <f t="shared" si="8"/>
        <v>Optional</v>
      </c>
      <c r="L81" s="170">
        <f t="array" ref="L81">Inputs[[#This Row],[Acres]]*IFERROR(VLOOKUP(Inputs[[#This Row],[County]]&amp;Inputs[[#This Row],[Healthy Soils Practice]],'Defaults &lt;HIDE&gt;'!$C$29:$Q$1246,2,FALSE),0)</f>
        <v>0</v>
      </c>
      <c r="M81" s="166">
        <f t="array" ref="M81">Inputs[[#This Row],[Acres]]*IFERROR(VLOOKUP(Inputs[[#This Row],[County]]&amp;Inputs[[#This Row],[Healthy Soils Practice]],'Defaults &lt;HIDE&gt;'!$C$29:$Q$1246,3,FALSE),0)</f>
        <v>0</v>
      </c>
      <c r="N81" s="166">
        <f t="array" ref="N81">Inputs[[#This Row],[Acres]]*IFERROR(VLOOKUP(Inputs[[#This Row],[County]]&amp;Inputs[[#This Row],[Healthy Soils Practice]],'Defaults &lt;HIDE&gt;'!$C$29:$Q$1246,4,FALSE),0)</f>
        <v>0</v>
      </c>
      <c r="O81" s="166">
        <f t="array" ref="O81">Inputs[[#This Row],[Acres]]*IFERROR(VLOOKUP(Inputs[[#This Row],[County]]&amp;Inputs[[#This Row],[Healthy Soils Practice]],'Defaults &lt;HIDE&gt;'!$C$29:$Q$1246,5,FALSE),0)</f>
        <v>0</v>
      </c>
      <c r="P81" s="166">
        <f t="array" ref="P81">Inputs[[#This Row],[Acres]]*IFERROR(VLOOKUP(Inputs[[#This Row],[County]]&amp;Inputs[[#This Row],[Healthy Soils Practice]],'Defaults &lt;HIDE&gt;'!$C$29:$Q$1246,6,FALSE),0)</f>
        <v>0</v>
      </c>
      <c r="Q81" s="166">
        <f t="array" ref="Q81">Inputs[[#This Row],[Acres]]*IFERROR(VLOOKUP(Inputs[[#This Row],[County]]&amp;Inputs[[#This Row],[Healthy Soils Practice]],'Defaults &lt;HIDE&gt;'!$C$29:$Q$1246,7,FALSE),0)</f>
        <v>0</v>
      </c>
      <c r="R81" s="171">
        <f t="array" ref="R81">Inputs[[#This Row],[Acres]]*IFERROR(VLOOKUP(Inputs[[#This Row],[County]]&amp;Inputs[[#This Row],[Healthy Soils Practice]],'Defaults &lt;HIDE&gt;'!$C$29:$Q$1246,8,FALSE),0)</f>
        <v>0</v>
      </c>
      <c r="T81" s="66"/>
      <c r="U81" s="30"/>
      <c r="V81" s="30"/>
      <c r="W81" s="30"/>
      <c r="X81" s="30"/>
    </row>
    <row r="82" spans="2:24" s="141" customFormat="1" x14ac:dyDescent="0.25">
      <c r="B82" s="141" t="str">
        <f>Inputs[[#This Row],['#]]</f>
        <v/>
      </c>
      <c r="C82" s="61"/>
      <c r="D82" s="63" t="str">
        <f t="shared" ref="D82:D145" si="9">IF(NOT(ISBLANK(C82)),"",IF(OR(NOT(ISBLANK(C82)),NOT(ISBLANK(F82)),NOT(ISBLANK(H82)),NOT(ISBLANK(J82))),"Required","Optional"))</f>
        <v>Optional</v>
      </c>
      <c r="E82" s="143" t="str">
        <f>IF(ISBLANK(Inputs[[#This Row],[Applicant ID]]),"",IFERROR(VLOOKUP(Inputs[[#This Row],[Applicant ID]],$C$15:$E81,3,FALSE),MAX($E$15:$E81)+1))</f>
        <v/>
      </c>
      <c r="F82" s="61"/>
      <c r="G82" s="63" t="str">
        <f t="shared" ref="G82:G145" si="10">IF(NOT(ISBLANK(F82)),"",IF(OR(NOT(ISBLANK(C82)),NOT(ISBLANK(F82)),NOT(ISBLANK(H82)),NOT(ISBLANK(J82))),"Required","Optional"))</f>
        <v>Optional</v>
      </c>
      <c r="H82" s="61"/>
      <c r="I82" s="62" t="str">
        <f t="shared" ref="I82:I145" si="11">IF(NOT(ISBLANK(H82)),"",IF(OR(NOT(ISBLANK(C82)),NOT(ISBLANK(F82)),NOT(ISBLANK(H82)),NOT(ISBLANK(J82))),"Required","Optional"))</f>
        <v>Optional</v>
      </c>
      <c r="J82" s="61"/>
      <c r="K82" s="163" t="str">
        <f t="shared" ref="K82:K145" si="12">IF(NOT(ISBLANK(J82)),"",IF(OR(NOT(ISBLANK(C82)),NOT(ISBLANK(F82)),NOT(ISBLANK(H82)),NOT(ISBLANK(J82))),"Required","Optional"))</f>
        <v>Optional</v>
      </c>
      <c r="L82" s="170">
        <f t="array" ref="L82">Inputs[[#This Row],[Acres]]*IFERROR(VLOOKUP(Inputs[[#This Row],[County]]&amp;Inputs[[#This Row],[Healthy Soils Practice]],'Defaults &lt;HIDE&gt;'!$C$29:$Q$1246,2,FALSE),0)</f>
        <v>0</v>
      </c>
      <c r="M82" s="166">
        <f t="array" ref="M82">Inputs[[#This Row],[Acres]]*IFERROR(VLOOKUP(Inputs[[#This Row],[County]]&amp;Inputs[[#This Row],[Healthy Soils Practice]],'Defaults &lt;HIDE&gt;'!$C$29:$Q$1246,3,FALSE),0)</f>
        <v>0</v>
      </c>
      <c r="N82" s="166">
        <f t="array" ref="N82">Inputs[[#This Row],[Acres]]*IFERROR(VLOOKUP(Inputs[[#This Row],[County]]&amp;Inputs[[#This Row],[Healthy Soils Practice]],'Defaults &lt;HIDE&gt;'!$C$29:$Q$1246,4,FALSE),0)</f>
        <v>0</v>
      </c>
      <c r="O82" s="166">
        <f t="array" ref="O82">Inputs[[#This Row],[Acres]]*IFERROR(VLOOKUP(Inputs[[#This Row],[County]]&amp;Inputs[[#This Row],[Healthy Soils Practice]],'Defaults &lt;HIDE&gt;'!$C$29:$Q$1246,5,FALSE),0)</f>
        <v>0</v>
      </c>
      <c r="P82" s="166">
        <f t="array" ref="P82">Inputs[[#This Row],[Acres]]*IFERROR(VLOOKUP(Inputs[[#This Row],[County]]&amp;Inputs[[#This Row],[Healthy Soils Practice]],'Defaults &lt;HIDE&gt;'!$C$29:$Q$1246,6,FALSE),0)</f>
        <v>0</v>
      </c>
      <c r="Q82" s="166">
        <f t="array" ref="Q82">Inputs[[#This Row],[Acres]]*IFERROR(VLOOKUP(Inputs[[#This Row],[County]]&amp;Inputs[[#This Row],[Healthy Soils Practice]],'Defaults &lt;HIDE&gt;'!$C$29:$Q$1246,7,FALSE),0)</f>
        <v>0</v>
      </c>
      <c r="R82" s="171">
        <f t="array" ref="R82">Inputs[[#This Row],[Acres]]*IFERROR(VLOOKUP(Inputs[[#This Row],[County]]&amp;Inputs[[#This Row],[Healthy Soils Practice]],'Defaults &lt;HIDE&gt;'!$C$29:$Q$1246,8,FALSE),0)</f>
        <v>0</v>
      </c>
      <c r="T82" s="66"/>
      <c r="U82" s="30"/>
      <c r="V82" s="30"/>
      <c r="W82" s="30"/>
      <c r="X82" s="30"/>
    </row>
    <row r="83" spans="2:24" s="141" customFormat="1" x14ac:dyDescent="0.25">
      <c r="B83" s="141" t="str">
        <f>Inputs[[#This Row],['#]]</f>
        <v/>
      </c>
      <c r="C83" s="61"/>
      <c r="D83" s="63" t="str">
        <f t="shared" si="9"/>
        <v>Optional</v>
      </c>
      <c r="E83" s="143" t="str">
        <f>IF(ISBLANK(Inputs[[#This Row],[Applicant ID]]),"",IFERROR(VLOOKUP(Inputs[[#This Row],[Applicant ID]],$C$15:$E82,3,FALSE),MAX($E$15:$E82)+1))</f>
        <v/>
      </c>
      <c r="F83" s="61"/>
      <c r="G83" s="63" t="str">
        <f t="shared" si="10"/>
        <v>Optional</v>
      </c>
      <c r="H83" s="61"/>
      <c r="I83" s="62" t="str">
        <f t="shared" si="11"/>
        <v>Optional</v>
      </c>
      <c r="J83" s="61"/>
      <c r="K83" s="163" t="str">
        <f t="shared" si="12"/>
        <v>Optional</v>
      </c>
      <c r="L83" s="170">
        <f t="array" ref="L83">Inputs[[#This Row],[Acres]]*IFERROR(VLOOKUP(Inputs[[#This Row],[County]]&amp;Inputs[[#This Row],[Healthy Soils Practice]],'Defaults &lt;HIDE&gt;'!$C$29:$Q$1246,2,FALSE),0)</f>
        <v>0</v>
      </c>
      <c r="M83" s="166">
        <f t="array" ref="M83">Inputs[[#This Row],[Acres]]*IFERROR(VLOOKUP(Inputs[[#This Row],[County]]&amp;Inputs[[#This Row],[Healthy Soils Practice]],'Defaults &lt;HIDE&gt;'!$C$29:$Q$1246,3,FALSE),0)</f>
        <v>0</v>
      </c>
      <c r="N83" s="166">
        <f t="array" ref="N83">Inputs[[#This Row],[Acres]]*IFERROR(VLOOKUP(Inputs[[#This Row],[County]]&amp;Inputs[[#This Row],[Healthy Soils Practice]],'Defaults &lt;HIDE&gt;'!$C$29:$Q$1246,4,FALSE),0)</f>
        <v>0</v>
      </c>
      <c r="O83" s="166">
        <f t="array" ref="O83">Inputs[[#This Row],[Acres]]*IFERROR(VLOOKUP(Inputs[[#This Row],[County]]&amp;Inputs[[#This Row],[Healthy Soils Practice]],'Defaults &lt;HIDE&gt;'!$C$29:$Q$1246,5,FALSE),0)</f>
        <v>0</v>
      </c>
      <c r="P83" s="166">
        <f t="array" ref="P83">Inputs[[#This Row],[Acres]]*IFERROR(VLOOKUP(Inputs[[#This Row],[County]]&amp;Inputs[[#This Row],[Healthy Soils Practice]],'Defaults &lt;HIDE&gt;'!$C$29:$Q$1246,6,FALSE),0)</f>
        <v>0</v>
      </c>
      <c r="Q83" s="166">
        <f t="array" ref="Q83">Inputs[[#This Row],[Acres]]*IFERROR(VLOOKUP(Inputs[[#This Row],[County]]&amp;Inputs[[#This Row],[Healthy Soils Practice]],'Defaults &lt;HIDE&gt;'!$C$29:$Q$1246,7,FALSE),0)</f>
        <v>0</v>
      </c>
      <c r="R83" s="171">
        <f t="array" ref="R83">Inputs[[#This Row],[Acres]]*IFERROR(VLOOKUP(Inputs[[#This Row],[County]]&amp;Inputs[[#This Row],[Healthy Soils Practice]],'Defaults &lt;HIDE&gt;'!$C$29:$Q$1246,8,FALSE),0)</f>
        <v>0</v>
      </c>
      <c r="T83" s="66"/>
      <c r="U83" s="30"/>
      <c r="V83" s="30"/>
      <c r="W83" s="30"/>
      <c r="X83" s="30"/>
    </row>
    <row r="84" spans="2:24" s="141" customFormat="1" x14ac:dyDescent="0.25">
      <c r="B84" s="141" t="str">
        <f>Inputs[[#This Row],['#]]</f>
        <v/>
      </c>
      <c r="C84" s="61"/>
      <c r="D84" s="63" t="str">
        <f t="shared" si="9"/>
        <v>Optional</v>
      </c>
      <c r="E84" s="143" t="str">
        <f>IF(ISBLANK(Inputs[[#This Row],[Applicant ID]]),"",IFERROR(VLOOKUP(Inputs[[#This Row],[Applicant ID]],$C$15:$E83,3,FALSE),MAX($E$15:$E83)+1))</f>
        <v/>
      </c>
      <c r="F84" s="61"/>
      <c r="G84" s="63" t="str">
        <f t="shared" si="10"/>
        <v>Optional</v>
      </c>
      <c r="H84" s="61"/>
      <c r="I84" s="62" t="str">
        <f t="shared" si="11"/>
        <v>Optional</v>
      </c>
      <c r="J84" s="61"/>
      <c r="K84" s="163" t="str">
        <f t="shared" si="12"/>
        <v>Optional</v>
      </c>
      <c r="L84" s="170">
        <f t="array" ref="L84">Inputs[[#This Row],[Acres]]*IFERROR(VLOOKUP(Inputs[[#This Row],[County]]&amp;Inputs[[#This Row],[Healthy Soils Practice]],'Defaults &lt;HIDE&gt;'!$C$29:$Q$1246,2,FALSE),0)</f>
        <v>0</v>
      </c>
      <c r="M84" s="166">
        <f t="array" ref="M84">Inputs[[#This Row],[Acres]]*IFERROR(VLOOKUP(Inputs[[#This Row],[County]]&amp;Inputs[[#This Row],[Healthy Soils Practice]],'Defaults &lt;HIDE&gt;'!$C$29:$Q$1246,3,FALSE),0)</f>
        <v>0</v>
      </c>
      <c r="N84" s="166">
        <f t="array" ref="N84">Inputs[[#This Row],[Acres]]*IFERROR(VLOOKUP(Inputs[[#This Row],[County]]&amp;Inputs[[#This Row],[Healthy Soils Practice]],'Defaults &lt;HIDE&gt;'!$C$29:$Q$1246,4,FALSE),0)</f>
        <v>0</v>
      </c>
      <c r="O84" s="166">
        <f t="array" ref="O84">Inputs[[#This Row],[Acres]]*IFERROR(VLOOKUP(Inputs[[#This Row],[County]]&amp;Inputs[[#This Row],[Healthy Soils Practice]],'Defaults &lt;HIDE&gt;'!$C$29:$Q$1246,5,FALSE),0)</f>
        <v>0</v>
      </c>
      <c r="P84" s="166">
        <f t="array" ref="P84">Inputs[[#This Row],[Acres]]*IFERROR(VLOOKUP(Inputs[[#This Row],[County]]&amp;Inputs[[#This Row],[Healthy Soils Practice]],'Defaults &lt;HIDE&gt;'!$C$29:$Q$1246,6,FALSE),0)</f>
        <v>0</v>
      </c>
      <c r="Q84" s="166">
        <f t="array" ref="Q84">Inputs[[#This Row],[Acres]]*IFERROR(VLOOKUP(Inputs[[#This Row],[County]]&amp;Inputs[[#This Row],[Healthy Soils Practice]],'Defaults &lt;HIDE&gt;'!$C$29:$Q$1246,7,FALSE),0)</f>
        <v>0</v>
      </c>
      <c r="R84" s="171">
        <f t="array" ref="R84">Inputs[[#This Row],[Acres]]*IFERROR(VLOOKUP(Inputs[[#This Row],[County]]&amp;Inputs[[#This Row],[Healthy Soils Practice]],'Defaults &lt;HIDE&gt;'!$C$29:$Q$1246,8,FALSE),0)</f>
        <v>0</v>
      </c>
      <c r="T84" s="66"/>
      <c r="U84" s="30"/>
      <c r="V84" s="30"/>
      <c r="W84" s="30"/>
      <c r="X84" s="30"/>
    </row>
    <row r="85" spans="2:24" s="141" customFormat="1" x14ac:dyDescent="0.25">
      <c r="B85" s="141" t="str">
        <f>Inputs[[#This Row],['#]]</f>
        <v/>
      </c>
      <c r="C85" s="61"/>
      <c r="D85" s="63" t="str">
        <f t="shared" si="9"/>
        <v>Optional</v>
      </c>
      <c r="E85" s="143" t="str">
        <f>IF(ISBLANK(Inputs[[#This Row],[Applicant ID]]),"",IFERROR(VLOOKUP(Inputs[[#This Row],[Applicant ID]],$C$15:$E84,3,FALSE),MAX($E$15:$E84)+1))</f>
        <v/>
      </c>
      <c r="F85" s="61"/>
      <c r="G85" s="63" t="str">
        <f t="shared" si="10"/>
        <v>Optional</v>
      </c>
      <c r="H85" s="61"/>
      <c r="I85" s="62" t="str">
        <f t="shared" si="11"/>
        <v>Optional</v>
      </c>
      <c r="J85" s="61"/>
      <c r="K85" s="163" t="str">
        <f t="shared" si="12"/>
        <v>Optional</v>
      </c>
      <c r="L85" s="170">
        <f t="array" ref="L85">Inputs[[#This Row],[Acres]]*IFERROR(VLOOKUP(Inputs[[#This Row],[County]]&amp;Inputs[[#This Row],[Healthy Soils Practice]],'Defaults &lt;HIDE&gt;'!$C$29:$Q$1246,2,FALSE),0)</f>
        <v>0</v>
      </c>
      <c r="M85" s="166">
        <f t="array" ref="M85">Inputs[[#This Row],[Acres]]*IFERROR(VLOOKUP(Inputs[[#This Row],[County]]&amp;Inputs[[#This Row],[Healthy Soils Practice]],'Defaults &lt;HIDE&gt;'!$C$29:$Q$1246,3,FALSE),0)</f>
        <v>0</v>
      </c>
      <c r="N85" s="166">
        <f t="array" ref="N85">Inputs[[#This Row],[Acres]]*IFERROR(VLOOKUP(Inputs[[#This Row],[County]]&amp;Inputs[[#This Row],[Healthy Soils Practice]],'Defaults &lt;HIDE&gt;'!$C$29:$Q$1246,4,FALSE),0)</f>
        <v>0</v>
      </c>
      <c r="O85" s="166">
        <f t="array" ref="O85">Inputs[[#This Row],[Acres]]*IFERROR(VLOOKUP(Inputs[[#This Row],[County]]&amp;Inputs[[#This Row],[Healthy Soils Practice]],'Defaults &lt;HIDE&gt;'!$C$29:$Q$1246,5,FALSE),0)</f>
        <v>0</v>
      </c>
      <c r="P85" s="166">
        <f t="array" ref="P85">Inputs[[#This Row],[Acres]]*IFERROR(VLOOKUP(Inputs[[#This Row],[County]]&amp;Inputs[[#This Row],[Healthy Soils Practice]],'Defaults &lt;HIDE&gt;'!$C$29:$Q$1246,6,FALSE),0)</f>
        <v>0</v>
      </c>
      <c r="Q85" s="166">
        <f t="array" ref="Q85">Inputs[[#This Row],[Acres]]*IFERROR(VLOOKUP(Inputs[[#This Row],[County]]&amp;Inputs[[#This Row],[Healthy Soils Practice]],'Defaults &lt;HIDE&gt;'!$C$29:$Q$1246,7,FALSE),0)</f>
        <v>0</v>
      </c>
      <c r="R85" s="171">
        <f t="array" ref="R85">Inputs[[#This Row],[Acres]]*IFERROR(VLOOKUP(Inputs[[#This Row],[County]]&amp;Inputs[[#This Row],[Healthy Soils Practice]],'Defaults &lt;HIDE&gt;'!$C$29:$Q$1246,8,FALSE),0)</f>
        <v>0</v>
      </c>
      <c r="T85" s="66"/>
      <c r="U85" s="30"/>
      <c r="V85" s="30"/>
      <c r="W85" s="30"/>
      <c r="X85" s="30"/>
    </row>
    <row r="86" spans="2:24" s="141" customFormat="1" x14ac:dyDescent="0.25">
      <c r="B86" s="141" t="str">
        <f>Inputs[[#This Row],['#]]</f>
        <v/>
      </c>
      <c r="C86" s="61"/>
      <c r="D86" s="63" t="str">
        <f t="shared" si="9"/>
        <v>Optional</v>
      </c>
      <c r="E86" s="143" t="str">
        <f>IF(ISBLANK(Inputs[[#This Row],[Applicant ID]]),"",IFERROR(VLOOKUP(Inputs[[#This Row],[Applicant ID]],$C$15:$E85,3,FALSE),MAX($E$15:$E85)+1))</f>
        <v/>
      </c>
      <c r="F86" s="61"/>
      <c r="G86" s="63" t="str">
        <f t="shared" si="10"/>
        <v>Optional</v>
      </c>
      <c r="H86" s="61"/>
      <c r="I86" s="62" t="str">
        <f t="shared" si="11"/>
        <v>Optional</v>
      </c>
      <c r="J86" s="61"/>
      <c r="K86" s="163" t="str">
        <f t="shared" si="12"/>
        <v>Optional</v>
      </c>
      <c r="L86" s="170">
        <f t="array" ref="L86">Inputs[[#This Row],[Acres]]*IFERROR(VLOOKUP(Inputs[[#This Row],[County]]&amp;Inputs[[#This Row],[Healthy Soils Practice]],'Defaults &lt;HIDE&gt;'!$C$29:$Q$1246,2,FALSE),0)</f>
        <v>0</v>
      </c>
      <c r="M86" s="166">
        <f t="array" ref="M86">Inputs[[#This Row],[Acres]]*IFERROR(VLOOKUP(Inputs[[#This Row],[County]]&amp;Inputs[[#This Row],[Healthy Soils Practice]],'Defaults &lt;HIDE&gt;'!$C$29:$Q$1246,3,FALSE),0)</f>
        <v>0</v>
      </c>
      <c r="N86" s="166">
        <f t="array" ref="N86">Inputs[[#This Row],[Acres]]*IFERROR(VLOOKUP(Inputs[[#This Row],[County]]&amp;Inputs[[#This Row],[Healthy Soils Practice]],'Defaults &lt;HIDE&gt;'!$C$29:$Q$1246,4,FALSE),0)</f>
        <v>0</v>
      </c>
      <c r="O86" s="166">
        <f t="array" ref="O86">Inputs[[#This Row],[Acres]]*IFERROR(VLOOKUP(Inputs[[#This Row],[County]]&amp;Inputs[[#This Row],[Healthy Soils Practice]],'Defaults &lt;HIDE&gt;'!$C$29:$Q$1246,5,FALSE),0)</f>
        <v>0</v>
      </c>
      <c r="P86" s="166">
        <f t="array" ref="P86">Inputs[[#This Row],[Acres]]*IFERROR(VLOOKUP(Inputs[[#This Row],[County]]&amp;Inputs[[#This Row],[Healthy Soils Practice]],'Defaults &lt;HIDE&gt;'!$C$29:$Q$1246,6,FALSE),0)</f>
        <v>0</v>
      </c>
      <c r="Q86" s="166">
        <f t="array" ref="Q86">Inputs[[#This Row],[Acres]]*IFERROR(VLOOKUP(Inputs[[#This Row],[County]]&amp;Inputs[[#This Row],[Healthy Soils Practice]],'Defaults &lt;HIDE&gt;'!$C$29:$Q$1246,7,FALSE),0)</f>
        <v>0</v>
      </c>
      <c r="R86" s="171">
        <f t="array" ref="R86">Inputs[[#This Row],[Acres]]*IFERROR(VLOOKUP(Inputs[[#This Row],[County]]&amp;Inputs[[#This Row],[Healthy Soils Practice]],'Defaults &lt;HIDE&gt;'!$C$29:$Q$1246,8,FALSE),0)</f>
        <v>0</v>
      </c>
      <c r="T86" s="66"/>
      <c r="U86" s="30"/>
      <c r="V86" s="30"/>
      <c r="W86" s="30"/>
      <c r="X86" s="30"/>
    </row>
    <row r="87" spans="2:24" s="141" customFormat="1" x14ac:dyDescent="0.25">
      <c r="B87" s="141" t="str">
        <f>Inputs[[#This Row],['#]]</f>
        <v/>
      </c>
      <c r="C87" s="61"/>
      <c r="D87" s="63" t="str">
        <f t="shared" si="9"/>
        <v>Optional</v>
      </c>
      <c r="E87" s="143" t="str">
        <f>IF(ISBLANK(Inputs[[#This Row],[Applicant ID]]),"",IFERROR(VLOOKUP(Inputs[[#This Row],[Applicant ID]],$C$15:$E86,3,FALSE),MAX($E$15:$E86)+1))</f>
        <v/>
      </c>
      <c r="F87" s="61"/>
      <c r="G87" s="63" t="str">
        <f t="shared" si="10"/>
        <v>Optional</v>
      </c>
      <c r="H87" s="61"/>
      <c r="I87" s="62" t="str">
        <f t="shared" si="11"/>
        <v>Optional</v>
      </c>
      <c r="J87" s="61"/>
      <c r="K87" s="163" t="str">
        <f t="shared" si="12"/>
        <v>Optional</v>
      </c>
      <c r="L87" s="170">
        <f t="array" ref="L87">Inputs[[#This Row],[Acres]]*IFERROR(VLOOKUP(Inputs[[#This Row],[County]]&amp;Inputs[[#This Row],[Healthy Soils Practice]],'Defaults &lt;HIDE&gt;'!$C$29:$Q$1246,2,FALSE),0)</f>
        <v>0</v>
      </c>
      <c r="M87" s="166">
        <f t="array" ref="M87">Inputs[[#This Row],[Acres]]*IFERROR(VLOOKUP(Inputs[[#This Row],[County]]&amp;Inputs[[#This Row],[Healthy Soils Practice]],'Defaults &lt;HIDE&gt;'!$C$29:$Q$1246,3,FALSE),0)</f>
        <v>0</v>
      </c>
      <c r="N87" s="166">
        <f t="array" ref="N87">Inputs[[#This Row],[Acres]]*IFERROR(VLOOKUP(Inputs[[#This Row],[County]]&amp;Inputs[[#This Row],[Healthy Soils Practice]],'Defaults &lt;HIDE&gt;'!$C$29:$Q$1246,4,FALSE),0)</f>
        <v>0</v>
      </c>
      <c r="O87" s="166">
        <f t="array" ref="O87">Inputs[[#This Row],[Acres]]*IFERROR(VLOOKUP(Inputs[[#This Row],[County]]&amp;Inputs[[#This Row],[Healthy Soils Practice]],'Defaults &lt;HIDE&gt;'!$C$29:$Q$1246,5,FALSE),0)</f>
        <v>0</v>
      </c>
      <c r="P87" s="166">
        <f t="array" ref="P87">Inputs[[#This Row],[Acres]]*IFERROR(VLOOKUP(Inputs[[#This Row],[County]]&amp;Inputs[[#This Row],[Healthy Soils Practice]],'Defaults &lt;HIDE&gt;'!$C$29:$Q$1246,6,FALSE),0)</f>
        <v>0</v>
      </c>
      <c r="Q87" s="166">
        <f t="array" ref="Q87">Inputs[[#This Row],[Acres]]*IFERROR(VLOOKUP(Inputs[[#This Row],[County]]&amp;Inputs[[#This Row],[Healthy Soils Practice]],'Defaults &lt;HIDE&gt;'!$C$29:$Q$1246,7,FALSE),0)</f>
        <v>0</v>
      </c>
      <c r="R87" s="171">
        <f t="array" ref="R87">Inputs[[#This Row],[Acres]]*IFERROR(VLOOKUP(Inputs[[#This Row],[County]]&amp;Inputs[[#This Row],[Healthy Soils Practice]],'Defaults &lt;HIDE&gt;'!$C$29:$Q$1246,8,FALSE),0)</f>
        <v>0</v>
      </c>
      <c r="T87" s="66"/>
      <c r="U87" s="30"/>
      <c r="V87" s="30"/>
      <c r="W87" s="30"/>
      <c r="X87" s="30"/>
    </row>
    <row r="88" spans="2:24" s="141" customFormat="1" x14ac:dyDescent="0.25">
      <c r="B88" s="141" t="str">
        <f>Inputs[[#This Row],['#]]</f>
        <v/>
      </c>
      <c r="C88" s="61"/>
      <c r="D88" s="63" t="str">
        <f t="shared" si="9"/>
        <v>Optional</v>
      </c>
      <c r="E88" s="143" t="str">
        <f>IF(ISBLANK(Inputs[[#This Row],[Applicant ID]]),"",IFERROR(VLOOKUP(Inputs[[#This Row],[Applicant ID]],$C$15:$E87,3,FALSE),MAX($E$15:$E87)+1))</f>
        <v/>
      </c>
      <c r="F88" s="61"/>
      <c r="G88" s="63" t="str">
        <f t="shared" si="10"/>
        <v>Optional</v>
      </c>
      <c r="H88" s="61"/>
      <c r="I88" s="62" t="str">
        <f t="shared" si="11"/>
        <v>Optional</v>
      </c>
      <c r="J88" s="61"/>
      <c r="K88" s="163" t="str">
        <f t="shared" si="12"/>
        <v>Optional</v>
      </c>
      <c r="L88" s="170">
        <f t="array" ref="L88">Inputs[[#This Row],[Acres]]*IFERROR(VLOOKUP(Inputs[[#This Row],[County]]&amp;Inputs[[#This Row],[Healthy Soils Practice]],'Defaults &lt;HIDE&gt;'!$C$29:$Q$1246,2,FALSE),0)</f>
        <v>0</v>
      </c>
      <c r="M88" s="166">
        <f t="array" ref="M88">Inputs[[#This Row],[Acres]]*IFERROR(VLOOKUP(Inputs[[#This Row],[County]]&amp;Inputs[[#This Row],[Healthy Soils Practice]],'Defaults &lt;HIDE&gt;'!$C$29:$Q$1246,3,FALSE),0)</f>
        <v>0</v>
      </c>
      <c r="N88" s="166">
        <f t="array" ref="N88">Inputs[[#This Row],[Acres]]*IFERROR(VLOOKUP(Inputs[[#This Row],[County]]&amp;Inputs[[#This Row],[Healthy Soils Practice]],'Defaults &lt;HIDE&gt;'!$C$29:$Q$1246,4,FALSE),0)</f>
        <v>0</v>
      </c>
      <c r="O88" s="166">
        <f t="array" ref="O88">Inputs[[#This Row],[Acres]]*IFERROR(VLOOKUP(Inputs[[#This Row],[County]]&amp;Inputs[[#This Row],[Healthy Soils Practice]],'Defaults &lt;HIDE&gt;'!$C$29:$Q$1246,5,FALSE),0)</f>
        <v>0</v>
      </c>
      <c r="P88" s="166">
        <f t="array" ref="P88">Inputs[[#This Row],[Acres]]*IFERROR(VLOOKUP(Inputs[[#This Row],[County]]&amp;Inputs[[#This Row],[Healthy Soils Practice]],'Defaults &lt;HIDE&gt;'!$C$29:$Q$1246,6,FALSE),0)</f>
        <v>0</v>
      </c>
      <c r="Q88" s="166">
        <f t="array" ref="Q88">Inputs[[#This Row],[Acres]]*IFERROR(VLOOKUP(Inputs[[#This Row],[County]]&amp;Inputs[[#This Row],[Healthy Soils Practice]],'Defaults &lt;HIDE&gt;'!$C$29:$Q$1246,7,FALSE),0)</f>
        <v>0</v>
      </c>
      <c r="R88" s="171">
        <f t="array" ref="R88">Inputs[[#This Row],[Acres]]*IFERROR(VLOOKUP(Inputs[[#This Row],[County]]&amp;Inputs[[#This Row],[Healthy Soils Practice]],'Defaults &lt;HIDE&gt;'!$C$29:$Q$1246,8,FALSE),0)</f>
        <v>0</v>
      </c>
      <c r="T88" s="66"/>
      <c r="U88" s="30"/>
      <c r="V88" s="30"/>
      <c r="W88" s="30"/>
      <c r="X88" s="30"/>
    </row>
    <row r="89" spans="2:24" s="141" customFormat="1" x14ac:dyDescent="0.25">
      <c r="B89" s="141" t="str">
        <f>Inputs[[#This Row],['#]]</f>
        <v/>
      </c>
      <c r="C89" s="61"/>
      <c r="D89" s="63" t="str">
        <f t="shared" si="9"/>
        <v>Optional</v>
      </c>
      <c r="E89" s="143" t="str">
        <f>IF(ISBLANK(Inputs[[#This Row],[Applicant ID]]),"",IFERROR(VLOOKUP(Inputs[[#This Row],[Applicant ID]],$C$15:$E88,3,FALSE),MAX($E$15:$E88)+1))</f>
        <v/>
      </c>
      <c r="F89" s="61"/>
      <c r="G89" s="63" t="str">
        <f t="shared" si="10"/>
        <v>Optional</v>
      </c>
      <c r="H89" s="61"/>
      <c r="I89" s="62" t="str">
        <f t="shared" si="11"/>
        <v>Optional</v>
      </c>
      <c r="J89" s="61"/>
      <c r="K89" s="163" t="str">
        <f t="shared" si="12"/>
        <v>Optional</v>
      </c>
      <c r="L89" s="170">
        <f t="array" ref="L89">Inputs[[#This Row],[Acres]]*IFERROR(VLOOKUP(Inputs[[#This Row],[County]]&amp;Inputs[[#This Row],[Healthy Soils Practice]],'Defaults &lt;HIDE&gt;'!$C$29:$Q$1246,2,FALSE),0)</f>
        <v>0</v>
      </c>
      <c r="M89" s="166">
        <f t="array" ref="M89">Inputs[[#This Row],[Acres]]*IFERROR(VLOOKUP(Inputs[[#This Row],[County]]&amp;Inputs[[#This Row],[Healthy Soils Practice]],'Defaults &lt;HIDE&gt;'!$C$29:$Q$1246,3,FALSE),0)</f>
        <v>0</v>
      </c>
      <c r="N89" s="166">
        <f t="array" ref="N89">Inputs[[#This Row],[Acres]]*IFERROR(VLOOKUP(Inputs[[#This Row],[County]]&amp;Inputs[[#This Row],[Healthy Soils Practice]],'Defaults &lt;HIDE&gt;'!$C$29:$Q$1246,4,FALSE),0)</f>
        <v>0</v>
      </c>
      <c r="O89" s="166">
        <f t="array" ref="O89">Inputs[[#This Row],[Acres]]*IFERROR(VLOOKUP(Inputs[[#This Row],[County]]&amp;Inputs[[#This Row],[Healthy Soils Practice]],'Defaults &lt;HIDE&gt;'!$C$29:$Q$1246,5,FALSE),0)</f>
        <v>0</v>
      </c>
      <c r="P89" s="166">
        <f t="array" ref="P89">Inputs[[#This Row],[Acres]]*IFERROR(VLOOKUP(Inputs[[#This Row],[County]]&amp;Inputs[[#This Row],[Healthy Soils Practice]],'Defaults &lt;HIDE&gt;'!$C$29:$Q$1246,6,FALSE),0)</f>
        <v>0</v>
      </c>
      <c r="Q89" s="166">
        <f t="array" ref="Q89">Inputs[[#This Row],[Acres]]*IFERROR(VLOOKUP(Inputs[[#This Row],[County]]&amp;Inputs[[#This Row],[Healthy Soils Practice]],'Defaults &lt;HIDE&gt;'!$C$29:$Q$1246,7,FALSE),0)</f>
        <v>0</v>
      </c>
      <c r="R89" s="171">
        <f t="array" ref="R89">Inputs[[#This Row],[Acres]]*IFERROR(VLOOKUP(Inputs[[#This Row],[County]]&amp;Inputs[[#This Row],[Healthy Soils Practice]],'Defaults &lt;HIDE&gt;'!$C$29:$Q$1246,8,FALSE),0)</f>
        <v>0</v>
      </c>
      <c r="T89" s="66"/>
      <c r="U89" s="30"/>
      <c r="V89" s="30"/>
      <c r="W89" s="30"/>
      <c r="X89" s="30"/>
    </row>
    <row r="90" spans="2:24" s="141" customFormat="1" x14ac:dyDescent="0.25">
      <c r="B90" s="141" t="str">
        <f>Inputs[[#This Row],['#]]</f>
        <v/>
      </c>
      <c r="C90" s="61"/>
      <c r="D90" s="63" t="str">
        <f t="shared" si="9"/>
        <v>Optional</v>
      </c>
      <c r="E90" s="143" t="str">
        <f>IF(ISBLANK(Inputs[[#This Row],[Applicant ID]]),"",IFERROR(VLOOKUP(Inputs[[#This Row],[Applicant ID]],$C$15:$E89,3,FALSE),MAX($E$15:$E89)+1))</f>
        <v/>
      </c>
      <c r="F90" s="61"/>
      <c r="G90" s="63" t="str">
        <f t="shared" si="10"/>
        <v>Optional</v>
      </c>
      <c r="H90" s="61"/>
      <c r="I90" s="62" t="str">
        <f t="shared" si="11"/>
        <v>Optional</v>
      </c>
      <c r="J90" s="61"/>
      <c r="K90" s="163" t="str">
        <f t="shared" si="12"/>
        <v>Optional</v>
      </c>
      <c r="L90" s="170">
        <f t="array" ref="L90">Inputs[[#This Row],[Acres]]*IFERROR(VLOOKUP(Inputs[[#This Row],[County]]&amp;Inputs[[#This Row],[Healthy Soils Practice]],'Defaults &lt;HIDE&gt;'!$C$29:$Q$1246,2,FALSE),0)</f>
        <v>0</v>
      </c>
      <c r="M90" s="166">
        <f t="array" ref="M90">Inputs[[#This Row],[Acres]]*IFERROR(VLOOKUP(Inputs[[#This Row],[County]]&amp;Inputs[[#This Row],[Healthy Soils Practice]],'Defaults &lt;HIDE&gt;'!$C$29:$Q$1246,3,FALSE),0)</f>
        <v>0</v>
      </c>
      <c r="N90" s="166">
        <f t="array" ref="N90">Inputs[[#This Row],[Acres]]*IFERROR(VLOOKUP(Inputs[[#This Row],[County]]&amp;Inputs[[#This Row],[Healthy Soils Practice]],'Defaults &lt;HIDE&gt;'!$C$29:$Q$1246,4,FALSE),0)</f>
        <v>0</v>
      </c>
      <c r="O90" s="166">
        <f t="array" ref="O90">Inputs[[#This Row],[Acres]]*IFERROR(VLOOKUP(Inputs[[#This Row],[County]]&amp;Inputs[[#This Row],[Healthy Soils Practice]],'Defaults &lt;HIDE&gt;'!$C$29:$Q$1246,5,FALSE),0)</f>
        <v>0</v>
      </c>
      <c r="P90" s="166">
        <f t="array" ref="P90">Inputs[[#This Row],[Acres]]*IFERROR(VLOOKUP(Inputs[[#This Row],[County]]&amp;Inputs[[#This Row],[Healthy Soils Practice]],'Defaults &lt;HIDE&gt;'!$C$29:$Q$1246,6,FALSE),0)</f>
        <v>0</v>
      </c>
      <c r="Q90" s="166">
        <f t="array" ref="Q90">Inputs[[#This Row],[Acres]]*IFERROR(VLOOKUP(Inputs[[#This Row],[County]]&amp;Inputs[[#This Row],[Healthy Soils Practice]],'Defaults &lt;HIDE&gt;'!$C$29:$Q$1246,7,FALSE),0)</f>
        <v>0</v>
      </c>
      <c r="R90" s="171">
        <f t="array" ref="R90">Inputs[[#This Row],[Acres]]*IFERROR(VLOOKUP(Inputs[[#This Row],[County]]&amp;Inputs[[#This Row],[Healthy Soils Practice]],'Defaults &lt;HIDE&gt;'!$C$29:$Q$1246,8,FALSE),0)</f>
        <v>0</v>
      </c>
      <c r="T90" s="66"/>
      <c r="U90" s="30"/>
      <c r="V90" s="30"/>
      <c r="W90" s="30"/>
      <c r="X90" s="30"/>
    </row>
    <row r="91" spans="2:24" s="141" customFormat="1" x14ac:dyDescent="0.25">
      <c r="B91" s="141" t="str">
        <f>Inputs[[#This Row],['#]]</f>
        <v/>
      </c>
      <c r="C91" s="61"/>
      <c r="D91" s="63" t="str">
        <f t="shared" si="9"/>
        <v>Optional</v>
      </c>
      <c r="E91" s="143" t="str">
        <f>IF(ISBLANK(Inputs[[#This Row],[Applicant ID]]),"",IFERROR(VLOOKUP(Inputs[[#This Row],[Applicant ID]],$C$15:$E90,3,FALSE),MAX($E$15:$E90)+1))</f>
        <v/>
      </c>
      <c r="F91" s="61"/>
      <c r="G91" s="63" t="str">
        <f t="shared" si="10"/>
        <v>Optional</v>
      </c>
      <c r="H91" s="61"/>
      <c r="I91" s="62" t="str">
        <f t="shared" si="11"/>
        <v>Optional</v>
      </c>
      <c r="J91" s="61"/>
      <c r="K91" s="163" t="str">
        <f t="shared" si="12"/>
        <v>Optional</v>
      </c>
      <c r="L91" s="170">
        <f t="array" ref="L91">Inputs[[#This Row],[Acres]]*IFERROR(VLOOKUP(Inputs[[#This Row],[County]]&amp;Inputs[[#This Row],[Healthy Soils Practice]],'Defaults &lt;HIDE&gt;'!$C$29:$Q$1246,2,FALSE),0)</f>
        <v>0</v>
      </c>
      <c r="M91" s="166">
        <f t="array" ref="M91">Inputs[[#This Row],[Acres]]*IFERROR(VLOOKUP(Inputs[[#This Row],[County]]&amp;Inputs[[#This Row],[Healthy Soils Practice]],'Defaults &lt;HIDE&gt;'!$C$29:$Q$1246,3,FALSE),0)</f>
        <v>0</v>
      </c>
      <c r="N91" s="166">
        <f t="array" ref="N91">Inputs[[#This Row],[Acres]]*IFERROR(VLOOKUP(Inputs[[#This Row],[County]]&amp;Inputs[[#This Row],[Healthy Soils Practice]],'Defaults &lt;HIDE&gt;'!$C$29:$Q$1246,4,FALSE),0)</f>
        <v>0</v>
      </c>
      <c r="O91" s="166">
        <f t="array" ref="O91">Inputs[[#This Row],[Acres]]*IFERROR(VLOOKUP(Inputs[[#This Row],[County]]&amp;Inputs[[#This Row],[Healthy Soils Practice]],'Defaults &lt;HIDE&gt;'!$C$29:$Q$1246,5,FALSE),0)</f>
        <v>0</v>
      </c>
      <c r="P91" s="166">
        <f t="array" ref="P91">Inputs[[#This Row],[Acres]]*IFERROR(VLOOKUP(Inputs[[#This Row],[County]]&amp;Inputs[[#This Row],[Healthy Soils Practice]],'Defaults &lt;HIDE&gt;'!$C$29:$Q$1246,6,FALSE),0)</f>
        <v>0</v>
      </c>
      <c r="Q91" s="166">
        <f t="array" ref="Q91">Inputs[[#This Row],[Acres]]*IFERROR(VLOOKUP(Inputs[[#This Row],[County]]&amp;Inputs[[#This Row],[Healthy Soils Practice]],'Defaults &lt;HIDE&gt;'!$C$29:$Q$1246,7,FALSE),0)</f>
        <v>0</v>
      </c>
      <c r="R91" s="171">
        <f t="array" ref="R91">Inputs[[#This Row],[Acres]]*IFERROR(VLOOKUP(Inputs[[#This Row],[County]]&amp;Inputs[[#This Row],[Healthy Soils Practice]],'Defaults &lt;HIDE&gt;'!$C$29:$Q$1246,8,FALSE),0)</f>
        <v>0</v>
      </c>
      <c r="T91" s="66"/>
      <c r="U91" s="30"/>
      <c r="V91" s="30"/>
      <c r="W91" s="30"/>
      <c r="X91" s="30"/>
    </row>
    <row r="92" spans="2:24" s="141" customFormat="1" x14ac:dyDescent="0.25">
      <c r="B92" s="141" t="str">
        <f>Inputs[[#This Row],['#]]</f>
        <v/>
      </c>
      <c r="C92" s="61"/>
      <c r="D92" s="63" t="str">
        <f t="shared" si="9"/>
        <v>Optional</v>
      </c>
      <c r="E92" s="143" t="str">
        <f>IF(ISBLANK(Inputs[[#This Row],[Applicant ID]]),"",IFERROR(VLOOKUP(Inputs[[#This Row],[Applicant ID]],$C$15:$E91,3,FALSE),MAX($E$15:$E91)+1))</f>
        <v/>
      </c>
      <c r="F92" s="61"/>
      <c r="G92" s="63" t="str">
        <f t="shared" si="10"/>
        <v>Optional</v>
      </c>
      <c r="H92" s="61"/>
      <c r="I92" s="62" t="str">
        <f t="shared" si="11"/>
        <v>Optional</v>
      </c>
      <c r="J92" s="61"/>
      <c r="K92" s="163" t="str">
        <f t="shared" si="12"/>
        <v>Optional</v>
      </c>
      <c r="L92" s="170">
        <f t="array" ref="L92">Inputs[[#This Row],[Acres]]*IFERROR(VLOOKUP(Inputs[[#This Row],[County]]&amp;Inputs[[#This Row],[Healthy Soils Practice]],'Defaults &lt;HIDE&gt;'!$C$29:$Q$1246,2,FALSE),0)</f>
        <v>0</v>
      </c>
      <c r="M92" s="166">
        <f t="array" ref="M92">Inputs[[#This Row],[Acres]]*IFERROR(VLOOKUP(Inputs[[#This Row],[County]]&amp;Inputs[[#This Row],[Healthy Soils Practice]],'Defaults &lt;HIDE&gt;'!$C$29:$Q$1246,3,FALSE),0)</f>
        <v>0</v>
      </c>
      <c r="N92" s="166">
        <f t="array" ref="N92">Inputs[[#This Row],[Acres]]*IFERROR(VLOOKUP(Inputs[[#This Row],[County]]&amp;Inputs[[#This Row],[Healthy Soils Practice]],'Defaults &lt;HIDE&gt;'!$C$29:$Q$1246,4,FALSE),0)</f>
        <v>0</v>
      </c>
      <c r="O92" s="166">
        <f t="array" ref="O92">Inputs[[#This Row],[Acres]]*IFERROR(VLOOKUP(Inputs[[#This Row],[County]]&amp;Inputs[[#This Row],[Healthy Soils Practice]],'Defaults &lt;HIDE&gt;'!$C$29:$Q$1246,5,FALSE),0)</f>
        <v>0</v>
      </c>
      <c r="P92" s="166">
        <f t="array" ref="P92">Inputs[[#This Row],[Acres]]*IFERROR(VLOOKUP(Inputs[[#This Row],[County]]&amp;Inputs[[#This Row],[Healthy Soils Practice]],'Defaults &lt;HIDE&gt;'!$C$29:$Q$1246,6,FALSE),0)</f>
        <v>0</v>
      </c>
      <c r="Q92" s="166">
        <f t="array" ref="Q92">Inputs[[#This Row],[Acres]]*IFERROR(VLOOKUP(Inputs[[#This Row],[County]]&amp;Inputs[[#This Row],[Healthy Soils Practice]],'Defaults &lt;HIDE&gt;'!$C$29:$Q$1246,7,FALSE),0)</f>
        <v>0</v>
      </c>
      <c r="R92" s="171">
        <f t="array" ref="R92">Inputs[[#This Row],[Acres]]*IFERROR(VLOOKUP(Inputs[[#This Row],[County]]&amp;Inputs[[#This Row],[Healthy Soils Practice]],'Defaults &lt;HIDE&gt;'!$C$29:$Q$1246,8,FALSE),0)</f>
        <v>0</v>
      </c>
      <c r="T92" s="66"/>
      <c r="U92" s="144"/>
      <c r="V92" s="144"/>
      <c r="W92" s="144"/>
      <c r="X92" s="144"/>
    </row>
    <row r="93" spans="2:24" s="141" customFormat="1" x14ac:dyDescent="0.25">
      <c r="B93" s="141" t="str">
        <f>Inputs[[#This Row],['#]]</f>
        <v/>
      </c>
      <c r="C93" s="61"/>
      <c r="D93" s="63" t="str">
        <f t="shared" si="9"/>
        <v>Optional</v>
      </c>
      <c r="E93" s="143" t="str">
        <f>IF(ISBLANK(Inputs[[#This Row],[Applicant ID]]),"",IFERROR(VLOOKUP(Inputs[[#This Row],[Applicant ID]],$C$15:$E92,3,FALSE),MAX($E$15:$E92)+1))</f>
        <v/>
      </c>
      <c r="F93" s="61"/>
      <c r="G93" s="63" t="str">
        <f t="shared" si="10"/>
        <v>Optional</v>
      </c>
      <c r="H93" s="61"/>
      <c r="I93" s="62" t="str">
        <f t="shared" si="11"/>
        <v>Optional</v>
      </c>
      <c r="J93" s="61"/>
      <c r="K93" s="163" t="str">
        <f t="shared" si="12"/>
        <v>Optional</v>
      </c>
      <c r="L93" s="170">
        <f t="array" ref="L93">Inputs[[#This Row],[Acres]]*IFERROR(VLOOKUP(Inputs[[#This Row],[County]]&amp;Inputs[[#This Row],[Healthy Soils Practice]],'Defaults &lt;HIDE&gt;'!$C$29:$Q$1246,2,FALSE),0)</f>
        <v>0</v>
      </c>
      <c r="M93" s="166">
        <f t="array" ref="M93">Inputs[[#This Row],[Acres]]*IFERROR(VLOOKUP(Inputs[[#This Row],[County]]&amp;Inputs[[#This Row],[Healthy Soils Practice]],'Defaults &lt;HIDE&gt;'!$C$29:$Q$1246,3,FALSE),0)</f>
        <v>0</v>
      </c>
      <c r="N93" s="166">
        <f t="array" ref="N93">Inputs[[#This Row],[Acres]]*IFERROR(VLOOKUP(Inputs[[#This Row],[County]]&amp;Inputs[[#This Row],[Healthy Soils Practice]],'Defaults &lt;HIDE&gt;'!$C$29:$Q$1246,4,FALSE),0)</f>
        <v>0</v>
      </c>
      <c r="O93" s="166">
        <f t="array" ref="O93">Inputs[[#This Row],[Acres]]*IFERROR(VLOOKUP(Inputs[[#This Row],[County]]&amp;Inputs[[#This Row],[Healthy Soils Practice]],'Defaults &lt;HIDE&gt;'!$C$29:$Q$1246,5,FALSE),0)</f>
        <v>0</v>
      </c>
      <c r="P93" s="166">
        <f t="array" ref="P93">Inputs[[#This Row],[Acres]]*IFERROR(VLOOKUP(Inputs[[#This Row],[County]]&amp;Inputs[[#This Row],[Healthy Soils Practice]],'Defaults &lt;HIDE&gt;'!$C$29:$Q$1246,6,FALSE),0)</f>
        <v>0</v>
      </c>
      <c r="Q93" s="166">
        <f t="array" ref="Q93">Inputs[[#This Row],[Acres]]*IFERROR(VLOOKUP(Inputs[[#This Row],[County]]&amp;Inputs[[#This Row],[Healthy Soils Practice]],'Defaults &lt;HIDE&gt;'!$C$29:$Q$1246,7,FALSE),0)</f>
        <v>0</v>
      </c>
      <c r="R93" s="171">
        <f t="array" ref="R93">Inputs[[#This Row],[Acres]]*IFERROR(VLOOKUP(Inputs[[#This Row],[County]]&amp;Inputs[[#This Row],[Healthy Soils Practice]],'Defaults &lt;HIDE&gt;'!$C$29:$Q$1246,8,FALSE),0)</f>
        <v>0</v>
      </c>
      <c r="T93" s="66"/>
      <c r="U93" s="144"/>
      <c r="V93" s="144"/>
      <c r="W93" s="144"/>
      <c r="X93" s="144"/>
    </row>
    <row r="94" spans="2:24" s="141" customFormat="1" x14ac:dyDescent="0.25">
      <c r="B94" s="141" t="str">
        <f>Inputs[[#This Row],['#]]</f>
        <v/>
      </c>
      <c r="C94" s="61"/>
      <c r="D94" s="63" t="str">
        <f t="shared" si="9"/>
        <v>Optional</v>
      </c>
      <c r="E94" s="143" t="str">
        <f>IF(ISBLANK(Inputs[[#This Row],[Applicant ID]]),"",IFERROR(VLOOKUP(Inputs[[#This Row],[Applicant ID]],$C$15:$E93,3,FALSE),MAX($E$15:$E93)+1))</f>
        <v/>
      </c>
      <c r="F94" s="61"/>
      <c r="G94" s="63" t="str">
        <f t="shared" si="10"/>
        <v>Optional</v>
      </c>
      <c r="H94" s="61"/>
      <c r="I94" s="62" t="str">
        <f t="shared" si="11"/>
        <v>Optional</v>
      </c>
      <c r="J94" s="61"/>
      <c r="K94" s="163" t="str">
        <f t="shared" si="12"/>
        <v>Optional</v>
      </c>
      <c r="L94" s="170">
        <f t="array" ref="L94">Inputs[[#This Row],[Acres]]*IFERROR(VLOOKUP(Inputs[[#This Row],[County]]&amp;Inputs[[#This Row],[Healthy Soils Practice]],'Defaults &lt;HIDE&gt;'!$C$29:$Q$1246,2,FALSE),0)</f>
        <v>0</v>
      </c>
      <c r="M94" s="166">
        <f t="array" ref="M94">Inputs[[#This Row],[Acres]]*IFERROR(VLOOKUP(Inputs[[#This Row],[County]]&amp;Inputs[[#This Row],[Healthy Soils Practice]],'Defaults &lt;HIDE&gt;'!$C$29:$Q$1246,3,FALSE),0)</f>
        <v>0</v>
      </c>
      <c r="N94" s="166">
        <f t="array" ref="N94">Inputs[[#This Row],[Acres]]*IFERROR(VLOOKUP(Inputs[[#This Row],[County]]&amp;Inputs[[#This Row],[Healthy Soils Practice]],'Defaults &lt;HIDE&gt;'!$C$29:$Q$1246,4,FALSE),0)</f>
        <v>0</v>
      </c>
      <c r="O94" s="166">
        <f t="array" ref="O94">Inputs[[#This Row],[Acres]]*IFERROR(VLOOKUP(Inputs[[#This Row],[County]]&amp;Inputs[[#This Row],[Healthy Soils Practice]],'Defaults &lt;HIDE&gt;'!$C$29:$Q$1246,5,FALSE),0)</f>
        <v>0</v>
      </c>
      <c r="P94" s="166">
        <f t="array" ref="P94">Inputs[[#This Row],[Acres]]*IFERROR(VLOOKUP(Inputs[[#This Row],[County]]&amp;Inputs[[#This Row],[Healthy Soils Practice]],'Defaults &lt;HIDE&gt;'!$C$29:$Q$1246,6,FALSE),0)</f>
        <v>0</v>
      </c>
      <c r="Q94" s="166">
        <f t="array" ref="Q94">Inputs[[#This Row],[Acres]]*IFERROR(VLOOKUP(Inputs[[#This Row],[County]]&amp;Inputs[[#This Row],[Healthy Soils Practice]],'Defaults &lt;HIDE&gt;'!$C$29:$Q$1246,7,FALSE),0)</f>
        <v>0</v>
      </c>
      <c r="R94" s="171">
        <f t="array" ref="R94">Inputs[[#This Row],[Acres]]*IFERROR(VLOOKUP(Inputs[[#This Row],[County]]&amp;Inputs[[#This Row],[Healthy Soils Practice]],'Defaults &lt;HIDE&gt;'!$C$29:$Q$1246,8,FALSE),0)</f>
        <v>0</v>
      </c>
      <c r="T94" s="66"/>
      <c r="U94" s="144"/>
      <c r="V94" s="144"/>
      <c r="W94" s="144"/>
      <c r="X94" s="144"/>
    </row>
    <row r="95" spans="2:24" s="141" customFormat="1" x14ac:dyDescent="0.25">
      <c r="B95" s="141" t="str">
        <f>Inputs[[#This Row],['#]]</f>
        <v/>
      </c>
      <c r="C95" s="61"/>
      <c r="D95" s="63" t="str">
        <f t="shared" si="9"/>
        <v>Optional</v>
      </c>
      <c r="E95" s="143" t="str">
        <f>IF(ISBLANK(Inputs[[#This Row],[Applicant ID]]),"",IFERROR(VLOOKUP(Inputs[[#This Row],[Applicant ID]],$C$15:$E94,3,FALSE),MAX($E$15:$E94)+1))</f>
        <v/>
      </c>
      <c r="F95" s="61"/>
      <c r="G95" s="63" t="str">
        <f t="shared" si="10"/>
        <v>Optional</v>
      </c>
      <c r="H95" s="61"/>
      <c r="I95" s="62" t="str">
        <f t="shared" si="11"/>
        <v>Optional</v>
      </c>
      <c r="J95" s="61"/>
      <c r="K95" s="163" t="str">
        <f t="shared" si="12"/>
        <v>Optional</v>
      </c>
      <c r="L95" s="170">
        <f t="array" ref="L95">Inputs[[#This Row],[Acres]]*IFERROR(VLOOKUP(Inputs[[#This Row],[County]]&amp;Inputs[[#This Row],[Healthy Soils Practice]],'Defaults &lt;HIDE&gt;'!$C$29:$Q$1246,2,FALSE),0)</f>
        <v>0</v>
      </c>
      <c r="M95" s="166">
        <f t="array" ref="M95">Inputs[[#This Row],[Acres]]*IFERROR(VLOOKUP(Inputs[[#This Row],[County]]&amp;Inputs[[#This Row],[Healthy Soils Practice]],'Defaults &lt;HIDE&gt;'!$C$29:$Q$1246,3,FALSE),0)</f>
        <v>0</v>
      </c>
      <c r="N95" s="166">
        <f t="array" ref="N95">Inputs[[#This Row],[Acres]]*IFERROR(VLOOKUP(Inputs[[#This Row],[County]]&amp;Inputs[[#This Row],[Healthy Soils Practice]],'Defaults &lt;HIDE&gt;'!$C$29:$Q$1246,4,FALSE),0)</f>
        <v>0</v>
      </c>
      <c r="O95" s="166">
        <f t="array" ref="O95">Inputs[[#This Row],[Acres]]*IFERROR(VLOOKUP(Inputs[[#This Row],[County]]&amp;Inputs[[#This Row],[Healthy Soils Practice]],'Defaults &lt;HIDE&gt;'!$C$29:$Q$1246,5,FALSE),0)</f>
        <v>0</v>
      </c>
      <c r="P95" s="166">
        <f t="array" ref="P95">Inputs[[#This Row],[Acres]]*IFERROR(VLOOKUP(Inputs[[#This Row],[County]]&amp;Inputs[[#This Row],[Healthy Soils Practice]],'Defaults &lt;HIDE&gt;'!$C$29:$Q$1246,6,FALSE),0)</f>
        <v>0</v>
      </c>
      <c r="Q95" s="166">
        <f t="array" ref="Q95">Inputs[[#This Row],[Acres]]*IFERROR(VLOOKUP(Inputs[[#This Row],[County]]&amp;Inputs[[#This Row],[Healthy Soils Practice]],'Defaults &lt;HIDE&gt;'!$C$29:$Q$1246,7,FALSE),0)</f>
        <v>0</v>
      </c>
      <c r="R95" s="171">
        <f t="array" ref="R95">Inputs[[#This Row],[Acres]]*IFERROR(VLOOKUP(Inputs[[#This Row],[County]]&amp;Inputs[[#This Row],[Healthy Soils Practice]],'Defaults &lt;HIDE&gt;'!$C$29:$Q$1246,8,FALSE),0)</f>
        <v>0</v>
      </c>
      <c r="T95" s="66"/>
      <c r="U95" s="144"/>
      <c r="V95" s="144"/>
      <c r="W95" s="144"/>
      <c r="X95" s="144"/>
    </row>
    <row r="96" spans="2:24" s="141" customFormat="1" x14ac:dyDescent="0.25">
      <c r="B96" s="141" t="str">
        <f>Inputs[[#This Row],['#]]</f>
        <v/>
      </c>
      <c r="C96" s="61"/>
      <c r="D96" s="63" t="str">
        <f t="shared" si="9"/>
        <v>Optional</v>
      </c>
      <c r="E96" s="143" t="str">
        <f>IF(ISBLANK(Inputs[[#This Row],[Applicant ID]]),"",IFERROR(VLOOKUP(Inputs[[#This Row],[Applicant ID]],$C$15:$E95,3,FALSE),MAX($E$15:$E95)+1))</f>
        <v/>
      </c>
      <c r="F96" s="61"/>
      <c r="G96" s="63" t="str">
        <f t="shared" si="10"/>
        <v>Optional</v>
      </c>
      <c r="H96" s="61"/>
      <c r="I96" s="62" t="str">
        <f t="shared" si="11"/>
        <v>Optional</v>
      </c>
      <c r="J96" s="61"/>
      <c r="K96" s="163" t="str">
        <f t="shared" si="12"/>
        <v>Optional</v>
      </c>
      <c r="L96" s="170">
        <f t="array" ref="L96">Inputs[[#This Row],[Acres]]*IFERROR(VLOOKUP(Inputs[[#This Row],[County]]&amp;Inputs[[#This Row],[Healthy Soils Practice]],'Defaults &lt;HIDE&gt;'!$C$29:$Q$1246,2,FALSE),0)</f>
        <v>0</v>
      </c>
      <c r="M96" s="166">
        <f t="array" ref="M96">Inputs[[#This Row],[Acres]]*IFERROR(VLOOKUP(Inputs[[#This Row],[County]]&amp;Inputs[[#This Row],[Healthy Soils Practice]],'Defaults &lt;HIDE&gt;'!$C$29:$Q$1246,3,FALSE),0)</f>
        <v>0</v>
      </c>
      <c r="N96" s="166">
        <f t="array" ref="N96">Inputs[[#This Row],[Acres]]*IFERROR(VLOOKUP(Inputs[[#This Row],[County]]&amp;Inputs[[#This Row],[Healthy Soils Practice]],'Defaults &lt;HIDE&gt;'!$C$29:$Q$1246,4,FALSE),0)</f>
        <v>0</v>
      </c>
      <c r="O96" s="166">
        <f t="array" ref="O96">Inputs[[#This Row],[Acres]]*IFERROR(VLOOKUP(Inputs[[#This Row],[County]]&amp;Inputs[[#This Row],[Healthy Soils Practice]],'Defaults &lt;HIDE&gt;'!$C$29:$Q$1246,5,FALSE),0)</f>
        <v>0</v>
      </c>
      <c r="P96" s="166">
        <f t="array" ref="P96">Inputs[[#This Row],[Acres]]*IFERROR(VLOOKUP(Inputs[[#This Row],[County]]&amp;Inputs[[#This Row],[Healthy Soils Practice]],'Defaults &lt;HIDE&gt;'!$C$29:$Q$1246,6,FALSE),0)</f>
        <v>0</v>
      </c>
      <c r="Q96" s="166">
        <f t="array" ref="Q96">Inputs[[#This Row],[Acres]]*IFERROR(VLOOKUP(Inputs[[#This Row],[County]]&amp;Inputs[[#This Row],[Healthy Soils Practice]],'Defaults &lt;HIDE&gt;'!$C$29:$Q$1246,7,FALSE),0)</f>
        <v>0</v>
      </c>
      <c r="R96" s="171">
        <f t="array" ref="R96">Inputs[[#This Row],[Acres]]*IFERROR(VLOOKUP(Inputs[[#This Row],[County]]&amp;Inputs[[#This Row],[Healthy Soils Practice]],'Defaults &lt;HIDE&gt;'!$C$29:$Q$1246,8,FALSE),0)</f>
        <v>0</v>
      </c>
      <c r="T96" s="66"/>
      <c r="U96" s="144"/>
      <c r="V96" s="144"/>
      <c r="W96" s="144"/>
      <c r="X96" s="144"/>
    </row>
    <row r="97" spans="2:24" s="141" customFormat="1" x14ac:dyDescent="0.25">
      <c r="B97" s="141" t="str">
        <f>Inputs[[#This Row],['#]]</f>
        <v/>
      </c>
      <c r="C97" s="61"/>
      <c r="D97" s="63" t="str">
        <f t="shared" si="9"/>
        <v>Optional</v>
      </c>
      <c r="E97" s="143" t="str">
        <f>IF(ISBLANK(Inputs[[#This Row],[Applicant ID]]),"",IFERROR(VLOOKUP(Inputs[[#This Row],[Applicant ID]],$C$15:$E96,3,FALSE),MAX($E$15:$E96)+1))</f>
        <v/>
      </c>
      <c r="F97" s="61"/>
      <c r="G97" s="63" t="str">
        <f t="shared" si="10"/>
        <v>Optional</v>
      </c>
      <c r="H97" s="61"/>
      <c r="I97" s="62" t="str">
        <f t="shared" si="11"/>
        <v>Optional</v>
      </c>
      <c r="J97" s="61"/>
      <c r="K97" s="163" t="str">
        <f t="shared" si="12"/>
        <v>Optional</v>
      </c>
      <c r="L97" s="170">
        <f t="array" ref="L97">Inputs[[#This Row],[Acres]]*IFERROR(VLOOKUP(Inputs[[#This Row],[County]]&amp;Inputs[[#This Row],[Healthy Soils Practice]],'Defaults &lt;HIDE&gt;'!$C$29:$Q$1246,2,FALSE),0)</f>
        <v>0</v>
      </c>
      <c r="M97" s="166">
        <f t="array" ref="M97">Inputs[[#This Row],[Acres]]*IFERROR(VLOOKUP(Inputs[[#This Row],[County]]&amp;Inputs[[#This Row],[Healthy Soils Practice]],'Defaults &lt;HIDE&gt;'!$C$29:$Q$1246,3,FALSE),0)</f>
        <v>0</v>
      </c>
      <c r="N97" s="166">
        <f t="array" ref="N97">Inputs[[#This Row],[Acres]]*IFERROR(VLOOKUP(Inputs[[#This Row],[County]]&amp;Inputs[[#This Row],[Healthy Soils Practice]],'Defaults &lt;HIDE&gt;'!$C$29:$Q$1246,4,FALSE),0)</f>
        <v>0</v>
      </c>
      <c r="O97" s="166">
        <f t="array" ref="O97">Inputs[[#This Row],[Acres]]*IFERROR(VLOOKUP(Inputs[[#This Row],[County]]&amp;Inputs[[#This Row],[Healthy Soils Practice]],'Defaults &lt;HIDE&gt;'!$C$29:$Q$1246,5,FALSE),0)</f>
        <v>0</v>
      </c>
      <c r="P97" s="166">
        <f t="array" ref="P97">Inputs[[#This Row],[Acres]]*IFERROR(VLOOKUP(Inputs[[#This Row],[County]]&amp;Inputs[[#This Row],[Healthy Soils Practice]],'Defaults &lt;HIDE&gt;'!$C$29:$Q$1246,6,FALSE),0)</f>
        <v>0</v>
      </c>
      <c r="Q97" s="166">
        <f t="array" ref="Q97">Inputs[[#This Row],[Acres]]*IFERROR(VLOOKUP(Inputs[[#This Row],[County]]&amp;Inputs[[#This Row],[Healthy Soils Practice]],'Defaults &lt;HIDE&gt;'!$C$29:$Q$1246,7,FALSE),0)</f>
        <v>0</v>
      </c>
      <c r="R97" s="171">
        <f t="array" ref="R97">Inputs[[#This Row],[Acres]]*IFERROR(VLOOKUP(Inputs[[#This Row],[County]]&amp;Inputs[[#This Row],[Healthy Soils Practice]],'Defaults &lt;HIDE&gt;'!$C$29:$Q$1246,8,FALSE),0)</f>
        <v>0</v>
      </c>
      <c r="T97" s="66"/>
      <c r="U97" s="144"/>
      <c r="V97" s="144"/>
      <c r="W97" s="144"/>
      <c r="X97" s="144"/>
    </row>
    <row r="98" spans="2:24" s="141" customFormat="1" x14ac:dyDescent="0.25">
      <c r="B98" s="141" t="str">
        <f>Inputs[[#This Row],['#]]</f>
        <v/>
      </c>
      <c r="C98" s="61"/>
      <c r="D98" s="63" t="str">
        <f t="shared" si="9"/>
        <v>Optional</v>
      </c>
      <c r="E98" s="143" t="str">
        <f>IF(ISBLANK(Inputs[[#This Row],[Applicant ID]]),"",IFERROR(VLOOKUP(Inputs[[#This Row],[Applicant ID]],$C$15:$E97,3,FALSE),MAX($E$15:$E97)+1))</f>
        <v/>
      </c>
      <c r="F98" s="61"/>
      <c r="G98" s="63" t="str">
        <f t="shared" si="10"/>
        <v>Optional</v>
      </c>
      <c r="H98" s="61"/>
      <c r="I98" s="62" t="str">
        <f t="shared" si="11"/>
        <v>Optional</v>
      </c>
      <c r="J98" s="61"/>
      <c r="K98" s="163" t="str">
        <f t="shared" si="12"/>
        <v>Optional</v>
      </c>
      <c r="L98" s="170">
        <f t="array" ref="L98">Inputs[[#This Row],[Acres]]*IFERROR(VLOOKUP(Inputs[[#This Row],[County]]&amp;Inputs[[#This Row],[Healthy Soils Practice]],'Defaults &lt;HIDE&gt;'!$C$29:$Q$1246,2,FALSE),0)</f>
        <v>0</v>
      </c>
      <c r="M98" s="166">
        <f t="array" ref="M98">Inputs[[#This Row],[Acres]]*IFERROR(VLOOKUP(Inputs[[#This Row],[County]]&amp;Inputs[[#This Row],[Healthy Soils Practice]],'Defaults &lt;HIDE&gt;'!$C$29:$Q$1246,3,FALSE),0)</f>
        <v>0</v>
      </c>
      <c r="N98" s="166">
        <f t="array" ref="N98">Inputs[[#This Row],[Acres]]*IFERROR(VLOOKUP(Inputs[[#This Row],[County]]&amp;Inputs[[#This Row],[Healthy Soils Practice]],'Defaults &lt;HIDE&gt;'!$C$29:$Q$1246,4,FALSE),0)</f>
        <v>0</v>
      </c>
      <c r="O98" s="166">
        <f t="array" ref="O98">Inputs[[#This Row],[Acres]]*IFERROR(VLOOKUP(Inputs[[#This Row],[County]]&amp;Inputs[[#This Row],[Healthy Soils Practice]],'Defaults &lt;HIDE&gt;'!$C$29:$Q$1246,5,FALSE),0)</f>
        <v>0</v>
      </c>
      <c r="P98" s="166">
        <f t="array" ref="P98">Inputs[[#This Row],[Acres]]*IFERROR(VLOOKUP(Inputs[[#This Row],[County]]&amp;Inputs[[#This Row],[Healthy Soils Practice]],'Defaults &lt;HIDE&gt;'!$C$29:$Q$1246,6,FALSE),0)</f>
        <v>0</v>
      </c>
      <c r="Q98" s="166">
        <f t="array" ref="Q98">Inputs[[#This Row],[Acres]]*IFERROR(VLOOKUP(Inputs[[#This Row],[County]]&amp;Inputs[[#This Row],[Healthy Soils Practice]],'Defaults &lt;HIDE&gt;'!$C$29:$Q$1246,7,FALSE),0)</f>
        <v>0</v>
      </c>
      <c r="R98" s="171">
        <f t="array" ref="R98">Inputs[[#This Row],[Acres]]*IFERROR(VLOOKUP(Inputs[[#This Row],[County]]&amp;Inputs[[#This Row],[Healthy Soils Practice]],'Defaults &lt;HIDE&gt;'!$C$29:$Q$1246,8,FALSE),0)</f>
        <v>0</v>
      </c>
      <c r="T98" s="66"/>
      <c r="U98" s="144"/>
      <c r="V98" s="144"/>
      <c r="W98" s="144"/>
      <c r="X98" s="144"/>
    </row>
    <row r="99" spans="2:24" s="141" customFormat="1" x14ac:dyDescent="0.25">
      <c r="B99" s="141" t="str">
        <f>Inputs[[#This Row],['#]]</f>
        <v/>
      </c>
      <c r="C99" s="61"/>
      <c r="D99" s="63" t="str">
        <f t="shared" si="9"/>
        <v>Optional</v>
      </c>
      <c r="E99" s="143" t="str">
        <f>IF(ISBLANK(Inputs[[#This Row],[Applicant ID]]),"",IFERROR(VLOOKUP(Inputs[[#This Row],[Applicant ID]],$C$15:$E98,3,FALSE),MAX($E$15:$E98)+1))</f>
        <v/>
      </c>
      <c r="F99" s="61"/>
      <c r="G99" s="63" t="str">
        <f t="shared" si="10"/>
        <v>Optional</v>
      </c>
      <c r="H99" s="61"/>
      <c r="I99" s="62" t="str">
        <f t="shared" si="11"/>
        <v>Optional</v>
      </c>
      <c r="J99" s="61"/>
      <c r="K99" s="163" t="str">
        <f t="shared" si="12"/>
        <v>Optional</v>
      </c>
      <c r="L99" s="170">
        <f t="array" ref="L99">Inputs[[#This Row],[Acres]]*IFERROR(VLOOKUP(Inputs[[#This Row],[County]]&amp;Inputs[[#This Row],[Healthy Soils Practice]],'Defaults &lt;HIDE&gt;'!$C$29:$Q$1246,2,FALSE),0)</f>
        <v>0</v>
      </c>
      <c r="M99" s="166">
        <f t="array" ref="M99">Inputs[[#This Row],[Acres]]*IFERROR(VLOOKUP(Inputs[[#This Row],[County]]&amp;Inputs[[#This Row],[Healthy Soils Practice]],'Defaults &lt;HIDE&gt;'!$C$29:$Q$1246,3,FALSE),0)</f>
        <v>0</v>
      </c>
      <c r="N99" s="166">
        <f t="array" ref="N99">Inputs[[#This Row],[Acres]]*IFERROR(VLOOKUP(Inputs[[#This Row],[County]]&amp;Inputs[[#This Row],[Healthy Soils Practice]],'Defaults &lt;HIDE&gt;'!$C$29:$Q$1246,4,FALSE),0)</f>
        <v>0</v>
      </c>
      <c r="O99" s="166">
        <f t="array" ref="O99">Inputs[[#This Row],[Acres]]*IFERROR(VLOOKUP(Inputs[[#This Row],[County]]&amp;Inputs[[#This Row],[Healthy Soils Practice]],'Defaults &lt;HIDE&gt;'!$C$29:$Q$1246,5,FALSE),0)</f>
        <v>0</v>
      </c>
      <c r="P99" s="166">
        <f t="array" ref="P99">Inputs[[#This Row],[Acres]]*IFERROR(VLOOKUP(Inputs[[#This Row],[County]]&amp;Inputs[[#This Row],[Healthy Soils Practice]],'Defaults &lt;HIDE&gt;'!$C$29:$Q$1246,6,FALSE),0)</f>
        <v>0</v>
      </c>
      <c r="Q99" s="166">
        <f t="array" ref="Q99">Inputs[[#This Row],[Acres]]*IFERROR(VLOOKUP(Inputs[[#This Row],[County]]&amp;Inputs[[#This Row],[Healthy Soils Practice]],'Defaults &lt;HIDE&gt;'!$C$29:$Q$1246,7,FALSE),0)</f>
        <v>0</v>
      </c>
      <c r="R99" s="171">
        <f t="array" ref="R99">Inputs[[#This Row],[Acres]]*IFERROR(VLOOKUP(Inputs[[#This Row],[County]]&amp;Inputs[[#This Row],[Healthy Soils Practice]],'Defaults &lt;HIDE&gt;'!$C$29:$Q$1246,8,FALSE),0)</f>
        <v>0</v>
      </c>
      <c r="T99" s="66"/>
      <c r="U99" s="144"/>
      <c r="V99" s="144"/>
      <c r="W99" s="144"/>
      <c r="X99" s="144"/>
    </row>
    <row r="100" spans="2:24" s="141" customFormat="1" x14ac:dyDescent="0.25">
      <c r="B100" s="141" t="str">
        <f>Inputs[[#This Row],['#]]</f>
        <v/>
      </c>
      <c r="C100" s="61"/>
      <c r="D100" s="63" t="str">
        <f t="shared" si="9"/>
        <v>Optional</v>
      </c>
      <c r="E100" s="143" t="str">
        <f>IF(ISBLANK(Inputs[[#This Row],[Applicant ID]]),"",IFERROR(VLOOKUP(Inputs[[#This Row],[Applicant ID]],$C$15:$E99,3,FALSE),MAX($E$15:$E99)+1))</f>
        <v/>
      </c>
      <c r="F100" s="61"/>
      <c r="G100" s="63" t="str">
        <f t="shared" si="10"/>
        <v>Optional</v>
      </c>
      <c r="H100" s="61"/>
      <c r="I100" s="62" t="str">
        <f t="shared" si="11"/>
        <v>Optional</v>
      </c>
      <c r="J100" s="61"/>
      <c r="K100" s="163" t="str">
        <f t="shared" si="12"/>
        <v>Optional</v>
      </c>
      <c r="L100" s="170">
        <f t="array" ref="L100">Inputs[[#This Row],[Acres]]*IFERROR(VLOOKUP(Inputs[[#This Row],[County]]&amp;Inputs[[#This Row],[Healthy Soils Practice]],'Defaults &lt;HIDE&gt;'!$C$29:$Q$1246,2,FALSE),0)</f>
        <v>0</v>
      </c>
      <c r="M100" s="166">
        <f t="array" ref="M100">Inputs[[#This Row],[Acres]]*IFERROR(VLOOKUP(Inputs[[#This Row],[County]]&amp;Inputs[[#This Row],[Healthy Soils Practice]],'Defaults &lt;HIDE&gt;'!$C$29:$Q$1246,3,FALSE),0)</f>
        <v>0</v>
      </c>
      <c r="N100" s="166">
        <f t="array" ref="N100">Inputs[[#This Row],[Acres]]*IFERROR(VLOOKUP(Inputs[[#This Row],[County]]&amp;Inputs[[#This Row],[Healthy Soils Practice]],'Defaults &lt;HIDE&gt;'!$C$29:$Q$1246,4,FALSE),0)</f>
        <v>0</v>
      </c>
      <c r="O100" s="166">
        <f t="array" ref="O100">Inputs[[#This Row],[Acres]]*IFERROR(VLOOKUP(Inputs[[#This Row],[County]]&amp;Inputs[[#This Row],[Healthy Soils Practice]],'Defaults &lt;HIDE&gt;'!$C$29:$Q$1246,5,FALSE),0)</f>
        <v>0</v>
      </c>
      <c r="P100" s="166">
        <f t="array" ref="P100">Inputs[[#This Row],[Acres]]*IFERROR(VLOOKUP(Inputs[[#This Row],[County]]&amp;Inputs[[#This Row],[Healthy Soils Practice]],'Defaults &lt;HIDE&gt;'!$C$29:$Q$1246,6,FALSE),0)</f>
        <v>0</v>
      </c>
      <c r="Q100" s="166">
        <f t="array" ref="Q100">Inputs[[#This Row],[Acres]]*IFERROR(VLOOKUP(Inputs[[#This Row],[County]]&amp;Inputs[[#This Row],[Healthy Soils Practice]],'Defaults &lt;HIDE&gt;'!$C$29:$Q$1246,7,FALSE),0)</f>
        <v>0</v>
      </c>
      <c r="R100" s="171">
        <f t="array" ref="R100">Inputs[[#This Row],[Acres]]*IFERROR(VLOOKUP(Inputs[[#This Row],[County]]&amp;Inputs[[#This Row],[Healthy Soils Practice]],'Defaults &lt;HIDE&gt;'!$C$29:$Q$1246,8,FALSE),0)</f>
        <v>0</v>
      </c>
      <c r="T100" s="66"/>
      <c r="U100" s="144"/>
      <c r="V100" s="144"/>
      <c r="W100" s="144"/>
      <c r="X100" s="144"/>
    </row>
    <row r="101" spans="2:24" s="141" customFormat="1" x14ac:dyDescent="0.25">
      <c r="B101" s="141" t="str">
        <f>Inputs[[#This Row],['#]]</f>
        <v/>
      </c>
      <c r="C101" s="61"/>
      <c r="D101" s="63" t="str">
        <f t="shared" si="9"/>
        <v>Optional</v>
      </c>
      <c r="E101" s="143" t="str">
        <f>IF(ISBLANK(Inputs[[#This Row],[Applicant ID]]),"",IFERROR(VLOOKUP(Inputs[[#This Row],[Applicant ID]],$C$15:$E100,3,FALSE),MAX($E$15:$E100)+1))</f>
        <v/>
      </c>
      <c r="F101" s="61"/>
      <c r="G101" s="63" t="str">
        <f t="shared" si="10"/>
        <v>Optional</v>
      </c>
      <c r="H101" s="61"/>
      <c r="I101" s="62" t="str">
        <f t="shared" si="11"/>
        <v>Optional</v>
      </c>
      <c r="J101" s="61"/>
      <c r="K101" s="163" t="str">
        <f t="shared" si="12"/>
        <v>Optional</v>
      </c>
      <c r="L101" s="170">
        <f t="array" ref="L101">Inputs[[#This Row],[Acres]]*IFERROR(VLOOKUP(Inputs[[#This Row],[County]]&amp;Inputs[[#This Row],[Healthy Soils Practice]],'Defaults &lt;HIDE&gt;'!$C$29:$Q$1246,2,FALSE),0)</f>
        <v>0</v>
      </c>
      <c r="M101" s="166">
        <f t="array" ref="M101">Inputs[[#This Row],[Acres]]*IFERROR(VLOOKUP(Inputs[[#This Row],[County]]&amp;Inputs[[#This Row],[Healthy Soils Practice]],'Defaults &lt;HIDE&gt;'!$C$29:$Q$1246,3,FALSE),0)</f>
        <v>0</v>
      </c>
      <c r="N101" s="166">
        <f t="array" ref="N101">Inputs[[#This Row],[Acres]]*IFERROR(VLOOKUP(Inputs[[#This Row],[County]]&amp;Inputs[[#This Row],[Healthy Soils Practice]],'Defaults &lt;HIDE&gt;'!$C$29:$Q$1246,4,FALSE),0)</f>
        <v>0</v>
      </c>
      <c r="O101" s="166">
        <f t="array" ref="O101">Inputs[[#This Row],[Acres]]*IFERROR(VLOOKUP(Inputs[[#This Row],[County]]&amp;Inputs[[#This Row],[Healthy Soils Practice]],'Defaults &lt;HIDE&gt;'!$C$29:$Q$1246,5,FALSE),0)</f>
        <v>0</v>
      </c>
      <c r="P101" s="166">
        <f t="array" ref="P101">Inputs[[#This Row],[Acres]]*IFERROR(VLOOKUP(Inputs[[#This Row],[County]]&amp;Inputs[[#This Row],[Healthy Soils Practice]],'Defaults &lt;HIDE&gt;'!$C$29:$Q$1246,6,FALSE),0)</f>
        <v>0</v>
      </c>
      <c r="Q101" s="166">
        <f t="array" ref="Q101">Inputs[[#This Row],[Acres]]*IFERROR(VLOOKUP(Inputs[[#This Row],[County]]&amp;Inputs[[#This Row],[Healthy Soils Practice]],'Defaults &lt;HIDE&gt;'!$C$29:$Q$1246,7,FALSE),0)</f>
        <v>0</v>
      </c>
      <c r="R101" s="171">
        <f t="array" ref="R101">Inputs[[#This Row],[Acres]]*IFERROR(VLOOKUP(Inputs[[#This Row],[County]]&amp;Inputs[[#This Row],[Healthy Soils Practice]],'Defaults &lt;HIDE&gt;'!$C$29:$Q$1246,8,FALSE),0)</f>
        <v>0</v>
      </c>
      <c r="T101" s="66"/>
      <c r="U101" s="144"/>
      <c r="V101" s="144"/>
      <c r="W101" s="144"/>
      <c r="X101" s="144"/>
    </row>
    <row r="102" spans="2:24" s="141" customFormat="1" x14ac:dyDescent="0.25">
      <c r="B102" s="141" t="str">
        <f>Inputs[[#This Row],['#]]</f>
        <v/>
      </c>
      <c r="C102" s="61"/>
      <c r="D102" s="63" t="str">
        <f t="shared" si="9"/>
        <v>Optional</v>
      </c>
      <c r="E102" s="143" t="str">
        <f>IF(ISBLANK(Inputs[[#This Row],[Applicant ID]]),"",IFERROR(VLOOKUP(Inputs[[#This Row],[Applicant ID]],$C$15:$E101,3,FALSE),MAX($E$15:$E101)+1))</f>
        <v/>
      </c>
      <c r="F102" s="61"/>
      <c r="G102" s="63" t="str">
        <f t="shared" si="10"/>
        <v>Optional</v>
      </c>
      <c r="H102" s="61"/>
      <c r="I102" s="62" t="str">
        <f t="shared" si="11"/>
        <v>Optional</v>
      </c>
      <c r="J102" s="61"/>
      <c r="K102" s="163" t="str">
        <f t="shared" si="12"/>
        <v>Optional</v>
      </c>
      <c r="L102" s="170">
        <f t="array" ref="L102">Inputs[[#This Row],[Acres]]*IFERROR(VLOOKUP(Inputs[[#This Row],[County]]&amp;Inputs[[#This Row],[Healthy Soils Practice]],'Defaults &lt;HIDE&gt;'!$C$29:$Q$1246,2,FALSE),0)</f>
        <v>0</v>
      </c>
      <c r="M102" s="166">
        <f t="array" ref="M102">Inputs[[#This Row],[Acres]]*IFERROR(VLOOKUP(Inputs[[#This Row],[County]]&amp;Inputs[[#This Row],[Healthy Soils Practice]],'Defaults &lt;HIDE&gt;'!$C$29:$Q$1246,3,FALSE),0)</f>
        <v>0</v>
      </c>
      <c r="N102" s="166">
        <f t="array" ref="N102">Inputs[[#This Row],[Acres]]*IFERROR(VLOOKUP(Inputs[[#This Row],[County]]&amp;Inputs[[#This Row],[Healthy Soils Practice]],'Defaults &lt;HIDE&gt;'!$C$29:$Q$1246,4,FALSE),0)</f>
        <v>0</v>
      </c>
      <c r="O102" s="166">
        <f t="array" ref="O102">Inputs[[#This Row],[Acres]]*IFERROR(VLOOKUP(Inputs[[#This Row],[County]]&amp;Inputs[[#This Row],[Healthy Soils Practice]],'Defaults &lt;HIDE&gt;'!$C$29:$Q$1246,5,FALSE),0)</f>
        <v>0</v>
      </c>
      <c r="P102" s="166">
        <f t="array" ref="P102">Inputs[[#This Row],[Acres]]*IFERROR(VLOOKUP(Inputs[[#This Row],[County]]&amp;Inputs[[#This Row],[Healthy Soils Practice]],'Defaults &lt;HIDE&gt;'!$C$29:$Q$1246,6,FALSE),0)</f>
        <v>0</v>
      </c>
      <c r="Q102" s="166">
        <f t="array" ref="Q102">Inputs[[#This Row],[Acres]]*IFERROR(VLOOKUP(Inputs[[#This Row],[County]]&amp;Inputs[[#This Row],[Healthy Soils Practice]],'Defaults &lt;HIDE&gt;'!$C$29:$Q$1246,7,FALSE),0)</f>
        <v>0</v>
      </c>
      <c r="R102" s="171">
        <f t="array" ref="R102">Inputs[[#This Row],[Acres]]*IFERROR(VLOOKUP(Inputs[[#This Row],[County]]&amp;Inputs[[#This Row],[Healthy Soils Practice]],'Defaults &lt;HIDE&gt;'!$C$29:$Q$1246,8,FALSE),0)</f>
        <v>0</v>
      </c>
      <c r="T102" s="66"/>
      <c r="U102" s="144"/>
      <c r="V102" s="144"/>
      <c r="W102" s="144"/>
      <c r="X102" s="144"/>
    </row>
    <row r="103" spans="2:24" s="141" customFormat="1" x14ac:dyDescent="0.25">
      <c r="B103" s="141" t="str">
        <f>Inputs[[#This Row],['#]]</f>
        <v/>
      </c>
      <c r="C103" s="61"/>
      <c r="D103" s="63" t="str">
        <f t="shared" si="9"/>
        <v>Optional</v>
      </c>
      <c r="E103" s="143" t="str">
        <f>IF(ISBLANK(Inputs[[#This Row],[Applicant ID]]),"",IFERROR(VLOOKUP(Inputs[[#This Row],[Applicant ID]],$C$15:$E102,3,FALSE),MAX($E$15:$E102)+1))</f>
        <v/>
      </c>
      <c r="F103" s="61"/>
      <c r="G103" s="63" t="str">
        <f t="shared" si="10"/>
        <v>Optional</v>
      </c>
      <c r="H103" s="61"/>
      <c r="I103" s="62" t="str">
        <f t="shared" si="11"/>
        <v>Optional</v>
      </c>
      <c r="J103" s="61"/>
      <c r="K103" s="163" t="str">
        <f t="shared" si="12"/>
        <v>Optional</v>
      </c>
      <c r="L103" s="170">
        <f t="array" ref="L103">Inputs[[#This Row],[Acres]]*IFERROR(VLOOKUP(Inputs[[#This Row],[County]]&amp;Inputs[[#This Row],[Healthy Soils Practice]],'Defaults &lt;HIDE&gt;'!$C$29:$Q$1246,2,FALSE),0)</f>
        <v>0</v>
      </c>
      <c r="M103" s="166">
        <f t="array" ref="M103">Inputs[[#This Row],[Acres]]*IFERROR(VLOOKUP(Inputs[[#This Row],[County]]&amp;Inputs[[#This Row],[Healthy Soils Practice]],'Defaults &lt;HIDE&gt;'!$C$29:$Q$1246,3,FALSE),0)</f>
        <v>0</v>
      </c>
      <c r="N103" s="166">
        <f t="array" ref="N103">Inputs[[#This Row],[Acres]]*IFERROR(VLOOKUP(Inputs[[#This Row],[County]]&amp;Inputs[[#This Row],[Healthy Soils Practice]],'Defaults &lt;HIDE&gt;'!$C$29:$Q$1246,4,FALSE),0)</f>
        <v>0</v>
      </c>
      <c r="O103" s="166">
        <f t="array" ref="O103">Inputs[[#This Row],[Acres]]*IFERROR(VLOOKUP(Inputs[[#This Row],[County]]&amp;Inputs[[#This Row],[Healthy Soils Practice]],'Defaults &lt;HIDE&gt;'!$C$29:$Q$1246,5,FALSE),0)</f>
        <v>0</v>
      </c>
      <c r="P103" s="166">
        <f t="array" ref="P103">Inputs[[#This Row],[Acres]]*IFERROR(VLOOKUP(Inputs[[#This Row],[County]]&amp;Inputs[[#This Row],[Healthy Soils Practice]],'Defaults &lt;HIDE&gt;'!$C$29:$Q$1246,6,FALSE),0)</f>
        <v>0</v>
      </c>
      <c r="Q103" s="166">
        <f t="array" ref="Q103">Inputs[[#This Row],[Acres]]*IFERROR(VLOOKUP(Inputs[[#This Row],[County]]&amp;Inputs[[#This Row],[Healthy Soils Practice]],'Defaults &lt;HIDE&gt;'!$C$29:$Q$1246,7,FALSE),0)</f>
        <v>0</v>
      </c>
      <c r="R103" s="171">
        <f t="array" ref="R103">Inputs[[#This Row],[Acres]]*IFERROR(VLOOKUP(Inputs[[#This Row],[County]]&amp;Inputs[[#This Row],[Healthy Soils Practice]],'Defaults &lt;HIDE&gt;'!$C$29:$Q$1246,8,FALSE),0)</f>
        <v>0</v>
      </c>
      <c r="T103" s="66"/>
      <c r="U103" s="144"/>
      <c r="V103" s="144"/>
      <c r="W103" s="144"/>
      <c r="X103" s="144"/>
    </row>
    <row r="104" spans="2:24" s="141" customFormat="1" x14ac:dyDescent="0.25">
      <c r="B104" s="141" t="str">
        <f>Inputs[[#This Row],['#]]</f>
        <v/>
      </c>
      <c r="C104" s="61"/>
      <c r="D104" s="63" t="str">
        <f t="shared" si="9"/>
        <v>Optional</v>
      </c>
      <c r="E104" s="143" t="str">
        <f>IF(ISBLANK(Inputs[[#This Row],[Applicant ID]]),"",IFERROR(VLOOKUP(Inputs[[#This Row],[Applicant ID]],$C$15:$E103,3,FALSE),MAX($E$15:$E103)+1))</f>
        <v/>
      </c>
      <c r="F104" s="61"/>
      <c r="G104" s="63" t="str">
        <f t="shared" si="10"/>
        <v>Optional</v>
      </c>
      <c r="H104" s="61"/>
      <c r="I104" s="62" t="str">
        <f t="shared" si="11"/>
        <v>Optional</v>
      </c>
      <c r="J104" s="61"/>
      <c r="K104" s="163" t="str">
        <f t="shared" si="12"/>
        <v>Optional</v>
      </c>
      <c r="L104" s="170">
        <f t="array" ref="L104">Inputs[[#This Row],[Acres]]*IFERROR(VLOOKUP(Inputs[[#This Row],[County]]&amp;Inputs[[#This Row],[Healthy Soils Practice]],'Defaults &lt;HIDE&gt;'!$C$29:$Q$1246,2,FALSE),0)</f>
        <v>0</v>
      </c>
      <c r="M104" s="166">
        <f t="array" ref="M104">Inputs[[#This Row],[Acres]]*IFERROR(VLOOKUP(Inputs[[#This Row],[County]]&amp;Inputs[[#This Row],[Healthy Soils Practice]],'Defaults &lt;HIDE&gt;'!$C$29:$Q$1246,3,FALSE),0)</f>
        <v>0</v>
      </c>
      <c r="N104" s="166">
        <f t="array" ref="N104">Inputs[[#This Row],[Acres]]*IFERROR(VLOOKUP(Inputs[[#This Row],[County]]&amp;Inputs[[#This Row],[Healthy Soils Practice]],'Defaults &lt;HIDE&gt;'!$C$29:$Q$1246,4,FALSE),0)</f>
        <v>0</v>
      </c>
      <c r="O104" s="166">
        <f t="array" ref="O104">Inputs[[#This Row],[Acres]]*IFERROR(VLOOKUP(Inputs[[#This Row],[County]]&amp;Inputs[[#This Row],[Healthy Soils Practice]],'Defaults &lt;HIDE&gt;'!$C$29:$Q$1246,5,FALSE),0)</f>
        <v>0</v>
      </c>
      <c r="P104" s="166">
        <f t="array" ref="P104">Inputs[[#This Row],[Acres]]*IFERROR(VLOOKUP(Inputs[[#This Row],[County]]&amp;Inputs[[#This Row],[Healthy Soils Practice]],'Defaults &lt;HIDE&gt;'!$C$29:$Q$1246,6,FALSE),0)</f>
        <v>0</v>
      </c>
      <c r="Q104" s="166">
        <f t="array" ref="Q104">Inputs[[#This Row],[Acres]]*IFERROR(VLOOKUP(Inputs[[#This Row],[County]]&amp;Inputs[[#This Row],[Healthy Soils Practice]],'Defaults &lt;HIDE&gt;'!$C$29:$Q$1246,7,FALSE),0)</f>
        <v>0</v>
      </c>
      <c r="R104" s="171">
        <f t="array" ref="R104">Inputs[[#This Row],[Acres]]*IFERROR(VLOOKUP(Inputs[[#This Row],[County]]&amp;Inputs[[#This Row],[Healthy Soils Practice]],'Defaults &lt;HIDE&gt;'!$C$29:$Q$1246,8,FALSE),0)</f>
        <v>0</v>
      </c>
      <c r="T104" s="66"/>
      <c r="U104" s="144"/>
      <c r="V104" s="144"/>
      <c r="W104" s="144"/>
      <c r="X104" s="144"/>
    </row>
    <row r="105" spans="2:24" s="141" customFormat="1" x14ac:dyDescent="0.25">
      <c r="B105" s="141" t="str">
        <f>Inputs[[#This Row],['#]]</f>
        <v/>
      </c>
      <c r="C105" s="61"/>
      <c r="D105" s="63" t="str">
        <f t="shared" si="9"/>
        <v>Optional</v>
      </c>
      <c r="E105" s="143" t="str">
        <f>IF(ISBLANK(Inputs[[#This Row],[Applicant ID]]),"",IFERROR(VLOOKUP(Inputs[[#This Row],[Applicant ID]],$C$15:$E104,3,FALSE),MAX($E$15:$E104)+1))</f>
        <v/>
      </c>
      <c r="F105" s="61"/>
      <c r="G105" s="63" t="str">
        <f t="shared" si="10"/>
        <v>Optional</v>
      </c>
      <c r="H105" s="61"/>
      <c r="I105" s="62" t="str">
        <f t="shared" si="11"/>
        <v>Optional</v>
      </c>
      <c r="J105" s="61"/>
      <c r="K105" s="163" t="str">
        <f t="shared" si="12"/>
        <v>Optional</v>
      </c>
      <c r="L105" s="170">
        <f t="array" ref="L105">Inputs[[#This Row],[Acres]]*IFERROR(VLOOKUP(Inputs[[#This Row],[County]]&amp;Inputs[[#This Row],[Healthy Soils Practice]],'Defaults &lt;HIDE&gt;'!$C$29:$Q$1246,2,FALSE),0)</f>
        <v>0</v>
      </c>
      <c r="M105" s="166">
        <f t="array" ref="M105">Inputs[[#This Row],[Acres]]*IFERROR(VLOOKUP(Inputs[[#This Row],[County]]&amp;Inputs[[#This Row],[Healthy Soils Practice]],'Defaults &lt;HIDE&gt;'!$C$29:$Q$1246,3,FALSE),0)</f>
        <v>0</v>
      </c>
      <c r="N105" s="166">
        <f t="array" ref="N105">Inputs[[#This Row],[Acres]]*IFERROR(VLOOKUP(Inputs[[#This Row],[County]]&amp;Inputs[[#This Row],[Healthy Soils Practice]],'Defaults &lt;HIDE&gt;'!$C$29:$Q$1246,4,FALSE),0)</f>
        <v>0</v>
      </c>
      <c r="O105" s="166">
        <f t="array" ref="O105">Inputs[[#This Row],[Acres]]*IFERROR(VLOOKUP(Inputs[[#This Row],[County]]&amp;Inputs[[#This Row],[Healthy Soils Practice]],'Defaults &lt;HIDE&gt;'!$C$29:$Q$1246,5,FALSE),0)</f>
        <v>0</v>
      </c>
      <c r="P105" s="166">
        <f t="array" ref="P105">Inputs[[#This Row],[Acres]]*IFERROR(VLOOKUP(Inputs[[#This Row],[County]]&amp;Inputs[[#This Row],[Healthy Soils Practice]],'Defaults &lt;HIDE&gt;'!$C$29:$Q$1246,6,FALSE),0)</f>
        <v>0</v>
      </c>
      <c r="Q105" s="166">
        <f t="array" ref="Q105">Inputs[[#This Row],[Acres]]*IFERROR(VLOOKUP(Inputs[[#This Row],[County]]&amp;Inputs[[#This Row],[Healthy Soils Practice]],'Defaults &lt;HIDE&gt;'!$C$29:$Q$1246,7,FALSE),0)</f>
        <v>0</v>
      </c>
      <c r="R105" s="171">
        <f t="array" ref="R105">Inputs[[#This Row],[Acres]]*IFERROR(VLOOKUP(Inputs[[#This Row],[County]]&amp;Inputs[[#This Row],[Healthy Soils Practice]],'Defaults &lt;HIDE&gt;'!$C$29:$Q$1246,8,FALSE),0)</f>
        <v>0</v>
      </c>
      <c r="T105" s="66"/>
      <c r="U105" s="144"/>
      <c r="V105" s="144"/>
      <c r="W105" s="144"/>
      <c r="X105" s="144"/>
    </row>
    <row r="106" spans="2:24" s="141" customFormat="1" x14ac:dyDescent="0.25">
      <c r="B106" s="141" t="str">
        <f>Inputs[[#This Row],['#]]</f>
        <v/>
      </c>
      <c r="C106" s="61"/>
      <c r="D106" s="63" t="str">
        <f t="shared" si="9"/>
        <v>Optional</v>
      </c>
      <c r="E106" s="143" t="str">
        <f>IF(ISBLANK(Inputs[[#This Row],[Applicant ID]]),"",IFERROR(VLOOKUP(Inputs[[#This Row],[Applicant ID]],$C$15:$E105,3,FALSE),MAX($E$15:$E105)+1))</f>
        <v/>
      </c>
      <c r="F106" s="61"/>
      <c r="G106" s="63" t="str">
        <f t="shared" si="10"/>
        <v>Optional</v>
      </c>
      <c r="H106" s="61"/>
      <c r="I106" s="62" t="str">
        <f t="shared" si="11"/>
        <v>Optional</v>
      </c>
      <c r="J106" s="61"/>
      <c r="K106" s="163" t="str">
        <f t="shared" si="12"/>
        <v>Optional</v>
      </c>
      <c r="L106" s="170">
        <f t="array" ref="L106">Inputs[[#This Row],[Acres]]*IFERROR(VLOOKUP(Inputs[[#This Row],[County]]&amp;Inputs[[#This Row],[Healthy Soils Practice]],'Defaults &lt;HIDE&gt;'!$C$29:$Q$1246,2,FALSE),0)</f>
        <v>0</v>
      </c>
      <c r="M106" s="166">
        <f t="array" ref="M106">Inputs[[#This Row],[Acres]]*IFERROR(VLOOKUP(Inputs[[#This Row],[County]]&amp;Inputs[[#This Row],[Healthy Soils Practice]],'Defaults &lt;HIDE&gt;'!$C$29:$Q$1246,3,FALSE),0)</f>
        <v>0</v>
      </c>
      <c r="N106" s="166">
        <f t="array" ref="N106">Inputs[[#This Row],[Acres]]*IFERROR(VLOOKUP(Inputs[[#This Row],[County]]&amp;Inputs[[#This Row],[Healthy Soils Practice]],'Defaults &lt;HIDE&gt;'!$C$29:$Q$1246,4,FALSE),0)</f>
        <v>0</v>
      </c>
      <c r="O106" s="166">
        <f t="array" ref="O106">Inputs[[#This Row],[Acres]]*IFERROR(VLOOKUP(Inputs[[#This Row],[County]]&amp;Inputs[[#This Row],[Healthy Soils Practice]],'Defaults &lt;HIDE&gt;'!$C$29:$Q$1246,5,FALSE),0)</f>
        <v>0</v>
      </c>
      <c r="P106" s="166">
        <f t="array" ref="P106">Inputs[[#This Row],[Acres]]*IFERROR(VLOOKUP(Inputs[[#This Row],[County]]&amp;Inputs[[#This Row],[Healthy Soils Practice]],'Defaults &lt;HIDE&gt;'!$C$29:$Q$1246,6,FALSE),0)</f>
        <v>0</v>
      </c>
      <c r="Q106" s="166">
        <f t="array" ref="Q106">Inputs[[#This Row],[Acres]]*IFERROR(VLOOKUP(Inputs[[#This Row],[County]]&amp;Inputs[[#This Row],[Healthy Soils Practice]],'Defaults &lt;HIDE&gt;'!$C$29:$Q$1246,7,FALSE),0)</f>
        <v>0</v>
      </c>
      <c r="R106" s="171">
        <f t="array" ref="R106">Inputs[[#This Row],[Acres]]*IFERROR(VLOOKUP(Inputs[[#This Row],[County]]&amp;Inputs[[#This Row],[Healthy Soils Practice]],'Defaults &lt;HIDE&gt;'!$C$29:$Q$1246,8,FALSE),0)</f>
        <v>0</v>
      </c>
      <c r="T106" s="66"/>
      <c r="U106" s="144"/>
      <c r="V106" s="144"/>
      <c r="W106" s="144"/>
      <c r="X106" s="144"/>
    </row>
    <row r="107" spans="2:24" s="141" customFormat="1" x14ac:dyDescent="0.25">
      <c r="B107" s="141" t="str">
        <f>Inputs[[#This Row],['#]]</f>
        <v/>
      </c>
      <c r="C107" s="61"/>
      <c r="D107" s="63" t="str">
        <f t="shared" si="9"/>
        <v>Optional</v>
      </c>
      <c r="E107" s="143" t="str">
        <f>IF(ISBLANK(Inputs[[#This Row],[Applicant ID]]),"",IFERROR(VLOOKUP(Inputs[[#This Row],[Applicant ID]],$C$15:$E106,3,FALSE),MAX($E$15:$E106)+1))</f>
        <v/>
      </c>
      <c r="F107" s="61"/>
      <c r="G107" s="63" t="str">
        <f t="shared" si="10"/>
        <v>Optional</v>
      </c>
      <c r="H107" s="61"/>
      <c r="I107" s="62" t="str">
        <f t="shared" si="11"/>
        <v>Optional</v>
      </c>
      <c r="J107" s="61"/>
      <c r="K107" s="163" t="str">
        <f t="shared" si="12"/>
        <v>Optional</v>
      </c>
      <c r="L107" s="170">
        <f t="array" ref="L107">Inputs[[#This Row],[Acres]]*IFERROR(VLOOKUP(Inputs[[#This Row],[County]]&amp;Inputs[[#This Row],[Healthy Soils Practice]],'Defaults &lt;HIDE&gt;'!$C$29:$Q$1246,2,FALSE),0)</f>
        <v>0</v>
      </c>
      <c r="M107" s="166">
        <f t="array" ref="M107">Inputs[[#This Row],[Acres]]*IFERROR(VLOOKUP(Inputs[[#This Row],[County]]&amp;Inputs[[#This Row],[Healthy Soils Practice]],'Defaults &lt;HIDE&gt;'!$C$29:$Q$1246,3,FALSE),0)</f>
        <v>0</v>
      </c>
      <c r="N107" s="166">
        <f t="array" ref="N107">Inputs[[#This Row],[Acres]]*IFERROR(VLOOKUP(Inputs[[#This Row],[County]]&amp;Inputs[[#This Row],[Healthy Soils Practice]],'Defaults &lt;HIDE&gt;'!$C$29:$Q$1246,4,FALSE),0)</f>
        <v>0</v>
      </c>
      <c r="O107" s="166">
        <f t="array" ref="O107">Inputs[[#This Row],[Acres]]*IFERROR(VLOOKUP(Inputs[[#This Row],[County]]&amp;Inputs[[#This Row],[Healthy Soils Practice]],'Defaults &lt;HIDE&gt;'!$C$29:$Q$1246,5,FALSE),0)</f>
        <v>0</v>
      </c>
      <c r="P107" s="166">
        <f t="array" ref="P107">Inputs[[#This Row],[Acres]]*IFERROR(VLOOKUP(Inputs[[#This Row],[County]]&amp;Inputs[[#This Row],[Healthy Soils Practice]],'Defaults &lt;HIDE&gt;'!$C$29:$Q$1246,6,FALSE),0)</f>
        <v>0</v>
      </c>
      <c r="Q107" s="166">
        <f t="array" ref="Q107">Inputs[[#This Row],[Acres]]*IFERROR(VLOOKUP(Inputs[[#This Row],[County]]&amp;Inputs[[#This Row],[Healthy Soils Practice]],'Defaults &lt;HIDE&gt;'!$C$29:$Q$1246,7,FALSE),0)</f>
        <v>0</v>
      </c>
      <c r="R107" s="171">
        <f t="array" ref="R107">Inputs[[#This Row],[Acres]]*IFERROR(VLOOKUP(Inputs[[#This Row],[County]]&amp;Inputs[[#This Row],[Healthy Soils Practice]],'Defaults &lt;HIDE&gt;'!$C$29:$Q$1246,8,FALSE),0)</f>
        <v>0</v>
      </c>
      <c r="T107" s="66"/>
      <c r="U107" s="144"/>
      <c r="V107" s="144"/>
      <c r="W107" s="144"/>
      <c r="X107" s="144"/>
    </row>
    <row r="108" spans="2:24" s="141" customFormat="1" x14ac:dyDescent="0.25">
      <c r="B108" s="141" t="str">
        <f>Inputs[[#This Row],['#]]</f>
        <v/>
      </c>
      <c r="C108" s="61"/>
      <c r="D108" s="63" t="str">
        <f t="shared" si="9"/>
        <v>Optional</v>
      </c>
      <c r="E108" s="143" t="str">
        <f>IF(ISBLANK(Inputs[[#This Row],[Applicant ID]]),"",IFERROR(VLOOKUP(Inputs[[#This Row],[Applicant ID]],$C$15:$E107,3,FALSE),MAX($E$15:$E107)+1))</f>
        <v/>
      </c>
      <c r="F108" s="61"/>
      <c r="G108" s="63" t="str">
        <f t="shared" si="10"/>
        <v>Optional</v>
      </c>
      <c r="H108" s="61"/>
      <c r="I108" s="62" t="str">
        <f t="shared" si="11"/>
        <v>Optional</v>
      </c>
      <c r="J108" s="61"/>
      <c r="K108" s="163" t="str">
        <f t="shared" si="12"/>
        <v>Optional</v>
      </c>
      <c r="L108" s="170">
        <f t="array" ref="L108">Inputs[[#This Row],[Acres]]*IFERROR(VLOOKUP(Inputs[[#This Row],[County]]&amp;Inputs[[#This Row],[Healthy Soils Practice]],'Defaults &lt;HIDE&gt;'!$C$29:$Q$1246,2,FALSE),0)</f>
        <v>0</v>
      </c>
      <c r="M108" s="166">
        <f t="array" ref="M108">Inputs[[#This Row],[Acres]]*IFERROR(VLOOKUP(Inputs[[#This Row],[County]]&amp;Inputs[[#This Row],[Healthy Soils Practice]],'Defaults &lt;HIDE&gt;'!$C$29:$Q$1246,3,FALSE),0)</f>
        <v>0</v>
      </c>
      <c r="N108" s="166">
        <f t="array" ref="N108">Inputs[[#This Row],[Acres]]*IFERROR(VLOOKUP(Inputs[[#This Row],[County]]&amp;Inputs[[#This Row],[Healthy Soils Practice]],'Defaults &lt;HIDE&gt;'!$C$29:$Q$1246,4,FALSE),0)</f>
        <v>0</v>
      </c>
      <c r="O108" s="166">
        <f t="array" ref="O108">Inputs[[#This Row],[Acres]]*IFERROR(VLOOKUP(Inputs[[#This Row],[County]]&amp;Inputs[[#This Row],[Healthy Soils Practice]],'Defaults &lt;HIDE&gt;'!$C$29:$Q$1246,5,FALSE),0)</f>
        <v>0</v>
      </c>
      <c r="P108" s="166">
        <f t="array" ref="P108">Inputs[[#This Row],[Acres]]*IFERROR(VLOOKUP(Inputs[[#This Row],[County]]&amp;Inputs[[#This Row],[Healthy Soils Practice]],'Defaults &lt;HIDE&gt;'!$C$29:$Q$1246,6,FALSE),0)</f>
        <v>0</v>
      </c>
      <c r="Q108" s="166">
        <f t="array" ref="Q108">Inputs[[#This Row],[Acres]]*IFERROR(VLOOKUP(Inputs[[#This Row],[County]]&amp;Inputs[[#This Row],[Healthy Soils Practice]],'Defaults &lt;HIDE&gt;'!$C$29:$Q$1246,7,FALSE),0)</f>
        <v>0</v>
      </c>
      <c r="R108" s="171">
        <f t="array" ref="R108">Inputs[[#This Row],[Acres]]*IFERROR(VLOOKUP(Inputs[[#This Row],[County]]&amp;Inputs[[#This Row],[Healthy Soils Practice]],'Defaults &lt;HIDE&gt;'!$C$29:$Q$1246,8,FALSE),0)</f>
        <v>0</v>
      </c>
      <c r="T108" s="66"/>
      <c r="U108" s="144"/>
      <c r="V108" s="144"/>
      <c r="W108" s="144"/>
      <c r="X108" s="144"/>
    </row>
    <row r="109" spans="2:24" s="141" customFormat="1" x14ac:dyDescent="0.25">
      <c r="B109" s="141" t="str">
        <f>Inputs[[#This Row],['#]]</f>
        <v/>
      </c>
      <c r="C109" s="61"/>
      <c r="D109" s="63" t="str">
        <f t="shared" si="9"/>
        <v>Optional</v>
      </c>
      <c r="E109" s="143" t="str">
        <f>IF(ISBLANK(Inputs[[#This Row],[Applicant ID]]),"",IFERROR(VLOOKUP(Inputs[[#This Row],[Applicant ID]],$C$15:$E108,3,FALSE),MAX($E$15:$E108)+1))</f>
        <v/>
      </c>
      <c r="F109" s="61"/>
      <c r="G109" s="63" t="str">
        <f t="shared" si="10"/>
        <v>Optional</v>
      </c>
      <c r="H109" s="61"/>
      <c r="I109" s="62" t="str">
        <f t="shared" si="11"/>
        <v>Optional</v>
      </c>
      <c r="J109" s="61"/>
      <c r="K109" s="163" t="str">
        <f t="shared" si="12"/>
        <v>Optional</v>
      </c>
      <c r="L109" s="170">
        <f t="array" ref="L109">Inputs[[#This Row],[Acres]]*IFERROR(VLOOKUP(Inputs[[#This Row],[County]]&amp;Inputs[[#This Row],[Healthy Soils Practice]],'Defaults &lt;HIDE&gt;'!$C$29:$Q$1246,2,FALSE),0)</f>
        <v>0</v>
      </c>
      <c r="M109" s="166">
        <f t="array" ref="M109">Inputs[[#This Row],[Acres]]*IFERROR(VLOOKUP(Inputs[[#This Row],[County]]&amp;Inputs[[#This Row],[Healthy Soils Practice]],'Defaults &lt;HIDE&gt;'!$C$29:$Q$1246,3,FALSE),0)</f>
        <v>0</v>
      </c>
      <c r="N109" s="166">
        <f t="array" ref="N109">Inputs[[#This Row],[Acres]]*IFERROR(VLOOKUP(Inputs[[#This Row],[County]]&amp;Inputs[[#This Row],[Healthy Soils Practice]],'Defaults &lt;HIDE&gt;'!$C$29:$Q$1246,4,FALSE),0)</f>
        <v>0</v>
      </c>
      <c r="O109" s="166">
        <f t="array" ref="O109">Inputs[[#This Row],[Acres]]*IFERROR(VLOOKUP(Inputs[[#This Row],[County]]&amp;Inputs[[#This Row],[Healthy Soils Practice]],'Defaults &lt;HIDE&gt;'!$C$29:$Q$1246,5,FALSE),0)</f>
        <v>0</v>
      </c>
      <c r="P109" s="166">
        <f t="array" ref="P109">Inputs[[#This Row],[Acres]]*IFERROR(VLOOKUP(Inputs[[#This Row],[County]]&amp;Inputs[[#This Row],[Healthy Soils Practice]],'Defaults &lt;HIDE&gt;'!$C$29:$Q$1246,6,FALSE),0)</f>
        <v>0</v>
      </c>
      <c r="Q109" s="166">
        <f t="array" ref="Q109">Inputs[[#This Row],[Acres]]*IFERROR(VLOOKUP(Inputs[[#This Row],[County]]&amp;Inputs[[#This Row],[Healthy Soils Practice]],'Defaults &lt;HIDE&gt;'!$C$29:$Q$1246,7,FALSE),0)</f>
        <v>0</v>
      </c>
      <c r="R109" s="171">
        <f t="array" ref="R109">Inputs[[#This Row],[Acres]]*IFERROR(VLOOKUP(Inputs[[#This Row],[County]]&amp;Inputs[[#This Row],[Healthy Soils Practice]],'Defaults &lt;HIDE&gt;'!$C$29:$Q$1246,8,FALSE),0)</f>
        <v>0</v>
      </c>
      <c r="T109" s="66"/>
      <c r="U109" s="144"/>
      <c r="V109" s="144"/>
      <c r="W109" s="144"/>
      <c r="X109" s="144"/>
    </row>
    <row r="110" spans="2:24" s="141" customFormat="1" x14ac:dyDescent="0.25">
      <c r="B110" s="141" t="str">
        <f>Inputs[[#This Row],['#]]</f>
        <v/>
      </c>
      <c r="C110" s="61"/>
      <c r="D110" s="63" t="str">
        <f t="shared" si="9"/>
        <v>Optional</v>
      </c>
      <c r="E110" s="143" t="str">
        <f>IF(ISBLANK(Inputs[[#This Row],[Applicant ID]]),"",IFERROR(VLOOKUP(Inputs[[#This Row],[Applicant ID]],$C$15:$E109,3,FALSE),MAX($E$15:$E109)+1))</f>
        <v/>
      </c>
      <c r="F110" s="61"/>
      <c r="G110" s="63" t="str">
        <f t="shared" si="10"/>
        <v>Optional</v>
      </c>
      <c r="H110" s="61"/>
      <c r="I110" s="62" t="str">
        <f t="shared" si="11"/>
        <v>Optional</v>
      </c>
      <c r="J110" s="61"/>
      <c r="K110" s="163" t="str">
        <f t="shared" si="12"/>
        <v>Optional</v>
      </c>
      <c r="L110" s="170">
        <f t="array" ref="L110">Inputs[[#This Row],[Acres]]*IFERROR(VLOOKUP(Inputs[[#This Row],[County]]&amp;Inputs[[#This Row],[Healthy Soils Practice]],'Defaults &lt;HIDE&gt;'!$C$29:$Q$1246,2,FALSE),0)</f>
        <v>0</v>
      </c>
      <c r="M110" s="166">
        <f t="array" ref="M110">Inputs[[#This Row],[Acres]]*IFERROR(VLOOKUP(Inputs[[#This Row],[County]]&amp;Inputs[[#This Row],[Healthy Soils Practice]],'Defaults &lt;HIDE&gt;'!$C$29:$Q$1246,3,FALSE),0)</f>
        <v>0</v>
      </c>
      <c r="N110" s="166">
        <f t="array" ref="N110">Inputs[[#This Row],[Acres]]*IFERROR(VLOOKUP(Inputs[[#This Row],[County]]&amp;Inputs[[#This Row],[Healthy Soils Practice]],'Defaults &lt;HIDE&gt;'!$C$29:$Q$1246,4,FALSE),0)</f>
        <v>0</v>
      </c>
      <c r="O110" s="166">
        <f t="array" ref="O110">Inputs[[#This Row],[Acres]]*IFERROR(VLOOKUP(Inputs[[#This Row],[County]]&amp;Inputs[[#This Row],[Healthy Soils Practice]],'Defaults &lt;HIDE&gt;'!$C$29:$Q$1246,5,FALSE),0)</f>
        <v>0</v>
      </c>
      <c r="P110" s="166">
        <f t="array" ref="P110">Inputs[[#This Row],[Acres]]*IFERROR(VLOOKUP(Inputs[[#This Row],[County]]&amp;Inputs[[#This Row],[Healthy Soils Practice]],'Defaults &lt;HIDE&gt;'!$C$29:$Q$1246,6,FALSE),0)</f>
        <v>0</v>
      </c>
      <c r="Q110" s="166">
        <f t="array" ref="Q110">Inputs[[#This Row],[Acres]]*IFERROR(VLOOKUP(Inputs[[#This Row],[County]]&amp;Inputs[[#This Row],[Healthy Soils Practice]],'Defaults &lt;HIDE&gt;'!$C$29:$Q$1246,7,FALSE),0)</f>
        <v>0</v>
      </c>
      <c r="R110" s="171">
        <f t="array" ref="R110">Inputs[[#This Row],[Acres]]*IFERROR(VLOOKUP(Inputs[[#This Row],[County]]&amp;Inputs[[#This Row],[Healthy Soils Practice]],'Defaults &lt;HIDE&gt;'!$C$29:$Q$1246,8,FALSE),0)</f>
        <v>0</v>
      </c>
      <c r="T110" s="66"/>
      <c r="U110" s="144"/>
      <c r="V110" s="144"/>
      <c r="W110" s="144"/>
      <c r="X110" s="144"/>
    </row>
    <row r="111" spans="2:24" s="141" customFormat="1" x14ac:dyDescent="0.25">
      <c r="B111" s="141" t="str">
        <f>Inputs[[#This Row],['#]]</f>
        <v/>
      </c>
      <c r="C111" s="61"/>
      <c r="D111" s="63" t="str">
        <f t="shared" si="9"/>
        <v>Optional</v>
      </c>
      <c r="E111" s="143" t="str">
        <f>IF(ISBLANK(Inputs[[#This Row],[Applicant ID]]),"",IFERROR(VLOOKUP(Inputs[[#This Row],[Applicant ID]],$C$15:$E110,3,FALSE),MAX($E$15:$E110)+1))</f>
        <v/>
      </c>
      <c r="F111" s="61"/>
      <c r="G111" s="63" t="str">
        <f t="shared" si="10"/>
        <v>Optional</v>
      </c>
      <c r="H111" s="61"/>
      <c r="I111" s="62" t="str">
        <f t="shared" si="11"/>
        <v>Optional</v>
      </c>
      <c r="J111" s="61"/>
      <c r="K111" s="163" t="str">
        <f t="shared" si="12"/>
        <v>Optional</v>
      </c>
      <c r="L111" s="170">
        <f t="array" ref="L111">Inputs[[#This Row],[Acres]]*IFERROR(VLOOKUP(Inputs[[#This Row],[County]]&amp;Inputs[[#This Row],[Healthy Soils Practice]],'Defaults &lt;HIDE&gt;'!$C$29:$Q$1246,2,FALSE),0)</f>
        <v>0</v>
      </c>
      <c r="M111" s="166">
        <f t="array" ref="M111">Inputs[[#This Row],[Acres]]*IFERROR(VLOOKUP(Inputs[[#This Row],[County]]&amp;Inputs[[#This Row],[Healthy Soils Practice]],'Defaults &lt;HIDE&gt;'!$C$29:$Q$1246,3,FALSE),0)</f>
        <v>0</v>
      </c>
      <c r="N111" s="166">
        <f t="array" ref="N111">Inputs[[#This Row],[Acres]]*IFERROR(VLOOKUP(Inputs[[#This Row],[County]]&amp;Inputs[[#This Row],[Healthy Soils Practice]],'Defaults &lt;HIDE&gt;'!$C$29:$Q$1246,4,FALSE),0)</f>
        <v>0</v>
      </c>
      <c r="O111" s="166">
        <f t="array" ref="O111">Inputs[[#This Row],[Acres]]*IFERROR(VLOOKUP(Inputs[[#This Row],[County]]&amp;Inputs[[#This Row],[Healthy Soils Practice]],'Defaults &lt;HIDE&gt;'!$C$29:$Q$1246,5,FALSE),0)</f>
        <v>0</v>
      </c>
      <c r="P111" s="166">
        <f t="array" ref="P111">Inputs[[#This Row],[Acres]]*IFERROR(VLOOKUP(Inputs[[#This Row],[County]]&amp;Inputs[[#This Row],[Healthy Soils Practice]],'Defaults &lt;HIDE&gt;'!$C$29:$Q$1246,6,FALSE),0)</f>
        <v>0</v>
      </c>
      <c r="Q111" s="166">
        <f t="array" ref="Q111">Inputs[[#This Row],[Acres]]*IFERROR(VLOOKUP(Inputs[[#This Row],[County]]&amp;Inputs[[#This Row],[Healthy Soils Practice]],'Defaults &lt;HIDE&gt;'!$C$29:$Q$1246,7,FALSE),0)</f>
        <v>0</v>
      </c>
      <c r="R111" s="171">
        <f t="array" ref="R111">Inputs[[#This Row],[Acres]]*IFERROR(VLOOKUP(Inputs[[#This Row],[County]]&amp;Inputs[[#This Row],[Healthy Soils Practice]],'Defaults &lt;HIDE&gt;'!$C$29:$Q$1246,8,FALSE),0)</f>
        <v>0</v>
      </c>
      <c r="T111" s="66"/>
      <c r="U111" s="144"/>
      <c r="V111" s="144"/>
      <c r="W111" s="144"/>
      <c r="X111" s="144"/>
    </row>
    <row r="112" spans="2:24" s="141" customFormat="1" x14ac:dyDescent="0.25">
      <c r="B112" s="141" t="str">
        <f>Inputs[[#This Row],['#]]</f>
        <v/>
      </c>
      <c r="C112" s="61"/>
      <c r="D112" s="63" t="str">
        <f t="shared" si="9"/>
        <v>Optional</v>
      </c>
      <c r="E112" s="143" t="str">
        <f>IF(ISBLANK(Inputs[[#This Row],[Applicant ID]]),"",IFERROR(VLOOKUP(Inputs[[#This Row],[Applicant ID]],$C$15:$E111,3,FALSE),MAX($E$15:$E111)+1))</f>
        <v/>
      </c>
      <c r="F112" s="61"/>
      <c r="G112" s="63" t="str">
        <f t="shared" si="10"/>
        <v>Optional</v>
      </c>
      <c r="H112" s="61"/>
      <c r="I112" s="62" t="str">
        <f t="shared" si="11"/>
        <v>Optional</v>
      </c>
      <c r="J112" s="61"/>
      <c r="K112" s="163" t="str">
        <f t="shared" si="12"/>
        <v>Optional</v>
      </c>
      <c r="L112" s="170">
        <f t="array" ref="L112">Inputs[[#This Row],[Acres]]*IFERROR(VLOOKUP(Inputs[[#This Row],[County]]&amp;Inputs[[#This Row],[Healthy Soils Practice]],'Defaults &lt;HIDE&gt;'!$C$29:$Q$1246,2,FALSE),0)</f>
        <v>0</v>
      </c>
      <c r="M112" s="166">
        <f t="array" ref="M112">Inputs[[#This Row],[Acres]]*IFERROR(VLOOKUP(Inputs[[#This Row],[County]]&amp;Inputs[[#This Row],[Healthy Soils Practice]],'Defaults &lt;HIDE&gt;'!$C$29:$Q$1246,3,FALSE),0)</f>
        <v>0</v>
      </c>
      <c r="N112" s="166">
        <f t="array" ref="N112">Inputs[[#This Row],[Acres]]*IFERROR(VLOOKUP(Inputs[[#This Row],[County]]&amp;Inputs[[#This Row],[Healthy Soils Practice]],'Defaults &lt;HIDE&gt;'!$C$29:$Q$1246,4,FALSE),0)</f>
        <v>0</v>
      </c>
      <c r="O112" s="166">
        <f t="array" ref="O112">Inputs[[#This Row],[Acres]]*IFERROR(VLOOKUP(Inputs[[#This Row],[County]]&amp;Inputs[[#This Row],[Healthy Soils Practice]],'Defaults &lt;HIDE&gt;'!$C$29:$Q$1246,5,FALSE),0)</f>
        <v>0</v>
      </c>
      <c r="P112" s="166">
        <f t="array" ref="P112">Inputs[[#This Row],[Acres]]*IFERROR(VLOOKUP(Inputs[[#This Row],[County]]&amp;Inputs[[#This Row],[Healthy Soils Practice]],'Defaults &lt;HIDE&gt;'!$C$29:$Q$1246,6,FALSE),0)</f>
        <v>0</v>
      </c>
      <c r="Q112" s="166">
        <f t="array" ref="Q112">Inputs[[#This Row],[Acres]]*IFERROR(VLOOKUP(Inputs[[#This Row],[County]]&amp;Inputs[[#This Row],[Healthy Soils Practice]],'Defaults &lt;HIDE&gt;'!$C$29:$Q$1246,7,FALSE),0)</f>
        <v>0</v>
      </c>
      <c r="R112" s="171">
        <f t="array" ref="R112">Inputs[[#This Row],[Acres]]*IFERROR(VLOOKUP(Inputs[[#This Row],[County]]&amp;Inputs[[#This Row],[Healthy Soils Practice]],'Defaults &lt;HIDE&gt;'!$C$29:$Q$1246,8,FALSE),0)</f>
        <v>0</v>
      </c>
      <c r="T112" s="66"/>
      <c r="U112" s="30"/>
      <c r="V112" s="30"/>
      <c r="W112" s="30"/>
      <c r="X112" s="30"/>
    </row>
    <row r="113" spans="2:24" s="141" customFormat="1" x14ac:dyDescent="0.25">
      <c r="B113" s="141" t="str">
        <f>Inputs[[#This Row],['#]]</f>
        <v/>
      </c>
      <c r="C113" s="61"/>
      <c r="D113" s="63" t="str">
        <f t="shared" si="9"/>
        <v>Optional</v>
      </c>
      <c r="E113" s="143" t="str">
        <f>IF(ISBLANK(Inputs[[#This Row],[Applicant ID]]),"",IFERROR(VLOOKUP(Inputs[[#This Row],[Applicant ID]],$C$15:$E112,3,FALSE),MAX($E$15:$E112)+1))</f>
        <v/>
      </c>
      <c r="F113" s="61"/>
      <c r="G113" s="63" t="str">
        <f t="shared" si="10"/>
        <v>Optional</v>
      </c>
      <c r="H113" s="61"/>
      <c r="I113" s="62" t="str">
        <f t="shared" si="11"/>
        <v>Optional</v>
      </c>
      <c r="J113" s="61"/>
      <c r="K113" s="163" t="str">
        <f t="shared" si="12"/>
        <v>Optional</v>
      </c>
      <c r="L113" s="170">
        <f t="array" ref="L113">Inputs[[#This Row],[Acres]]*IFERROR(VLOOKUP(Inputs[[#This Row],[County]]&amp;Inputs[[#This Row],[Healthy Soils Practice]],'Defaults &lt;HIDE&gt;'!$C$29:$Q$1246,2,FALSE),0)</f>
        <v>0</v>
      </c>
      <c r="M113" s="166">
        <f t="array" ref="M113">Inputs[[#This Row],[Acres]]*IFERROR(VLOOKUP(Inputs[[#This Row],[County]]&amp;Inputs[[#This Row],[Healthy Soils Practice]],'Defaults &lt;HIDE&gt;'!$C$29:$Q$1246,3,FALSE),0)</f>
        <v>0</v>
      </c>
      <c r="N113" s="166">
        <f t="array" ref="N113">Inputs[[#This Row],[Acres]]*IFERROR(VLOOKUP(Inputs[[#This Row],[County]]&amp;Inputs[[#This Row],[Healthy Soils Practice]],'Defaults &lt;HIDE&gt;'!$C$29:$Q$1246,4,FALSE),0)</f>
        <v>0</v>
      </c>
      <c r="O113" s="166">
        <f t="array" ref="O113">Inputs[[#This Row],[Acres]]*IFERROR(VLOOKUP(Inputs[[#This Row],[County]]&amp;Inputs[[#This Row],[Healthy Soils Practice]],'Defaults &lt;HIDE&gt;'!$C$29:$Q$1246,5,FALSE),0)</f>
        <v>0</v>
      </c>
      <c r="P113" s="166">
        <f t="array" ref="P113">Inputs[[#This Row],[Acres]]*IFERROR(VLOOKUP(Inputs[[#This Row],[County]]&amp;Inputs[[#This Row],[Healthy Soils Practice]],'Defaults &lt;HIDE&gt;'!$C$29:$Q$1246,6,FALSE),0)</f>
        <v>0</v>
      </c>
      <c r="Q113" s="166">
        <f t="array" ref="Q113">Inputs[[#This Row],[Acres]]*IFERROR(VLOOKUP(Inputs[[#This Row],[County]]&amp;Inputs[[#This Row],[Healthy Soils Practice]],'Defaults &lt;HIDE&gt;'!$C$29:$Q$1246,7,FALSE),0)</f>
        <v>0</v>
      </c>
      <c r="R113" s="171">
        <f t="array" ref="R113">Inputs[[#This Row],[Acres]]*IFERROR(VLOOKUP(Inputs[[#This Row],[County]]&amp;Inputs[[#This Row],[Healthy Soils Practice]],'Defaults &lt;HIDE&gt;'!$C$29:$Q$1246,8,FALSE),0)</f>
        <v>0</v>
      </c>
      <c r="T113" s="66"/>
      <c r="U113" s="30"/>
      <c r="V113" s="30"/>
      <c r="W113" s="30"/>
      <c r="X113" s="30"/>
    </row>
    <row r="114" spans="2:24" s="141" customFormat="1" x14ac:dyDescent="0.25">
      <c r="B114" s="141" t="str">
        <f>Inputs[[#This Row],['#]]</f>
        <v/>
      </c>
      <c r="C114" s="61"/>
      <c r="D114" s="63" t="str">
        <f t="shared" si="9"/>
        <v>Optional</v>
      </c>
      <c r="E114" s="143" t="str">
        <f>IF(ISBLANK(Inputs[[#This Row],[Applicant ID]]),"",IFERROR(VLOOKUP(Inputs[[#This Row],[Applicant ID]],$C$15:$E113,3,FALSE),MAX($E$15:$E113)+1))</f>
        <v/>
      </c>
      <c r="F114" s="61"/>
      <c r="G114" s="63" t="str">
        <f t="shared" si="10"/>
        <v>Optional</v>
      </c>
      <c r="H114" s="61"/>
      <c r="I114" s="62" t="str">
        <f t="shared" si="11"/>
        <v>Optional</v>
      </c>
      <c r="J114" s="61"/>
      <c r="K114" s="163" t="str">
        <f t="shared" si="12"/>
        <v>Optional</v>
      </c>
      <c r="L114" s="170">
        <f t="array" ref="L114">Inputs[[#This Row],[Acres]]*IFERROR(VLOOKUP(Inputs[[#This Row],[County]]&amp;Inputs[[#This Row],[Healthy Soils Practice]],'Defaults &lt;HIDE&gt;'!$C$29:$Q$1246,2,FALSE),0)</f>
        <v>0</v>
      </c>
      <c r="M114" s="166">
        <f t="array" ref="M114">Inputs[[#This Row],[Acres]]*IFERROR(VLOOKUP(Inputs[[#This Row],[County]]&amp;Inputs[[#This Row],[Healthy Soils Practice]],'Defaults &lt;HIDE&gt;'!$C$29:$Q$1246,3,FALSE),0)</f>
        <v>0</v>
      </c>
      <c r="N114" s="166">
        <f t="array" ref="N114">Inputs[[#This Row],[Acres]]*IFERROR(VLOOKUP(Inputs[[#This Row],[County]]&amp;Inputs[[#This Row],[Healthy Soils Practice]],'Defaults &lt;HIDE&gt;'!$C$29:$Q$1246,4,FALSE),0)</f>
        <v>0</v>
      </c>
      <c r="O114" s="166">
        <f t="array" ref="O114">Inputs[[#This Row],[Acres]]*IFERROR(VLOOKUP(Inputs[[#This Row],[County]]&amp;Inputs[[#This Row],[Healthy Soils Practice]],'Defaults &lt;HIDE&gt;'!$C$29:$Q$1246,5,FALSE),0)</f>
        <v>0</v>
      </c>
      <c r="P114" s="166">
        <f t="array" ref="P114">Inputs[[#This Row],[Acres]]*IFERROR(VLOOKUP(Inputs[[#This Row],[County]]&amp;Inputs[[#This Row],[Healthy Soils Practice]],'Defaults &lt;HIDE&gt;'!$C$29:$Q$1246,6,FALSE),0)</f>
        <v>0</v>
      </c>
      <c r="Q114" s="166">
        <f t="array" ref="Q114">Inputs[[#This Row],[Acres]]*IFERROR(VLOOKUP(Inputs[[#This Row],[County]]&amp;Inputs[[#This Row],[Healthy Soils Practice]],'Defaults &lt;HIDE&gt;'!$C$29:$Q$1246,7,FALSE),0)</f>
        <v>0</v>
      </c>
      <c r="R114" s="171">
        <f t="array" ref="R114">Inputs[[#This Row],[Acres]]*IFERROR(VLOOKUP(Inputs[[#This Row],[County]]&amp;Inputs[[#This Row],[Healthy Soils Practice]],'Defaults &lt;HIDE&gt;'!$C$29:$Q$1246,8,FALSE),0)</f>
        <v>0</v>
      </c>
      <c r="T114" s="66"/>
      <c r="U114" s="30"/>
      <c r="V114" s="30"/>
      <c r="W114" s="30"/>
      <c r="X114" s="30"/>
    </row>
    <row r="115" spans="2:24" s="141" customFormat="1" x14ac:dyDescent="0.25">
      <c r="B115" s="141" t="str">
        <f>Inputs[[#This Row],['#]]</f>
        <v/>
      </c>
      <c r="C115" s="61"/>
      <c r="D115" s="63" t="str">
        <f t="shared" si="9"/>
        <v>Optional</v>
      </c>
      <c r="E115" s="143" t="str">
        <f>IF(ISBLANK(Inputs[[#This Row],[Applicant ID]]),"",IFERROR(VLOOKUP(Inputs[[#This Row],[Applicant ID]],$C$15:$E114,3,FALSE),MAX($E$15:$E114)+1))</f>
        <v/>
      </c>
      <c r="F115" s="61"/>
      <c r="G115" s="63" t="str">
        <f t="shared" si="10"/>
        <v>Optional</v>
      </c>
      <c r="H115" s="61"/>
      <c r="I115" s="62" t="str">
        <f t="shared" si="11"/>
        <v>Optional</v>
      </c>
      <c r="J115" s="61"/>
      <c r="K115" s="163" t="str">
        <f t="shared" si="12"/>
        <v>Optional</v>
      </c>
      <c r="L115" s="170">
        <f t="array" ref="L115">Inputs[[#This Row],[Acres]]*IFERROR(VLOOKUP(Inputs[[#This Row],[County]]&amp;Inputs[[#This Row],[Healthy Soils Practice]],'Defaults &lt;HIDE&gt;'!$C$29:$Q$1246,2,FALSE),0)</f>
        <v>0</v>
      </c>
      <c r="M115" s="166">
        <f t="array" ref="M115">Inputs[[#This Row],[Acres]]*IFERROR(VLOOKUP(Inputs[[#This Row],[County]]&amp;Inputs[[#This Row],[Healthy Soils Practice]],'Defaults &lt;HIDE&gt;'!$C$29:$Q$1246,3,FALSE),0)</f>
        <v>0</v>
      </c>
      <c r="N115" s="166">
        <f t="array" ref="N115">Inputs[[#This Row],[Acres]]*IFERROR(VLOOKUP(Inputs[[#This Row],[County]]&amp;Inputs[[#This Row],[Healthy Soils Practice]],'Defaults &lt;HIDE&gt;'!$C$29:$Q$1246,4,FALSE),0)</f>
        <v>0</v>
      </c>
      <c r="O115" s="166">
        <f t="array" ref="O115">Inputs[[#This Row],[Acres]]*IFERROR(VLOOKUP(Inputs[[#This Row],[County]]&amp;Inputs[[#This Row],[Healthy Soils Practice]],'Defaults &lt;HIDE&gt;'!$C$29:$Q$1246,5,FALSE),0)</f>
        <v>0</v>
      </c>
      <c r="P115" s="166">
        <f t="array" ref="P115">Inputs[[#This Row],[Acres]]*IFERROR(VLOOKUP(Inputs[[#This Row],[County]]&amp;Inputs[[#This Row],[Healthy Soils Practice]],'Defaults &lt;HIDE&gt;'!$C$29:$Q$1246,6,FALSE),0)</f>
        <v>0</v>
      </c>
      <c r="Q115" s="166">
        <f t="array" ref="Q115">Inputs[[#This Row],[Acres]]*IFERROR(VLOOKUP(Inputs[[#This Row],[County]]&amp;Inputs[[#This Row],[Healthy Soils Practice]],'Defaults &lt;HIDE&gt;'!$C$29:$Q$1246,7,FALSE),0)</f>
        <v>0</v>
      </c>
      <c r="R115" s="171">
        <f t="array" ref="R115">Inputs[[#This Row],[Acres]]*IFERROR(VLOOKUP(Inputs[[#This Row],[County]]&amp;Inputs[[#This Row],[Healthy Soils Practice]],'Defaults &lt;HIDE&gt;'!$C$29:$Q$1246,8,FALSE),0)</f>
        <v>0</v>
      </c>
      <c r="T115" s="66"/>
      <c r="U115" s="30"/>
      <c r="V115" s="30"/>
      <c r="W115" s="30"/>
      <c r="X115" s="30"/>
    </row>
    <row r="116" spans="2:24" s="141" customFormat="1" x14ac:dyDescent="0.25">
      <c r="B116" s="141" t="str">
        <f>Inputs[[#This Row],['#]]</f>
        <v/>
      </c>
      <c r="C116" s="61"/>
      <c r="D116" s="63" t="str">
        <f t="shared" si="9"/>
        <v>Optional</v>
      </c>
      <c r="E116" s="143" t="str">
        <f>IF(ISBLANK(Inputs[[#This Row],[Applicant ID]]),"",IFERROR(VLOOKUP(Inputs[[#This Row],[Applicant ID]],$C$15:$E115,3,FALSE),MAX($E$15:$E115)+1))</f>
        <v/>
      </c>
      <c r="F116" s="61"/>
      <c r="G116" s="63" t="str">
        <f t="shared" si="10"/>
        <v>Optional</v>
      </c>
      <c r="H116" s="61"/>
      <c r="I116" s="62" t="str">
        <f t="shared" si="11"/>
        <v>Optional</v>
      </c>
      <c r="J116" s="61"/>
      <c r="K116" s="163" t="str">
        <f t="shared" si="12"/>
        <v>Optional</v>
      </c>
      <c r="L116" s="170">
        <f t="array" ref="L116">Inputs[[#This Row],[Acres]]*IFERROR(VLOOKUP(Inputs[[#This Row],[County]]&amp;Inputs[[#This Row],[Healthy Soils Practice]],'Defaults &lt;HIDE&gt;'!$C$29:$Q$1246,2,FALSE),0)</f>
        <v>0</v>
      </c>
      <c r="M116" s="166">
        <f t="array" ref="M116">Inputs[[#This Row],[Acres]]*IFERROR(VLOOKUP(Inputs[[#This Row],[County]]&amp;Inputs[[#This Row],[Healthy Soils Practice]],'Defaults &lt;HIDE&gt;'!$C$29:$Q$1246,3,FALSE),0)</f>
        <v>0</v>
      </c>
      <c r="N116" s="166">
        <f t="array" ref="N116">Inputs[[#This Row],[Acres]]*IFERROR(VLOOKUP(Inputs[[#This Row],[County]]&amp;Inputs[[#This Row],[Healthy Soils Practice]],'Defaults &lt;HIDE&gt;'!$C$29:$Q$1246,4,FALSE),0)</f>
        <v>0</v>
      </c>
      <c r="O116" s="166">
        <f t="array" ref="O116">Inputs[[#This Row],[Acres]]*IFERROR(VLOOKUP(Inputs[[#This Row],[County]]&amp;Inputs[[#This Row],[Healthy Soils Practice]],'Defaults &lt;HIDE&gt;'!$C$29:$Q$1246,5,FALSE),0)</f>
        <v>0</v>
      </c>
      <c r="P116" s="166">
        <f t="array" ref="P116">Inputs[[#This Row],[Acres]]*IFERROR(VLOOKUP(Inputs[[#This Row],[County]]&amp;Inputs[[#This Row],[Healthy Soils Practice]],'Defaults &lt;HIDE&gt;'!$C$29:$Q$1246,6,FALSE),0)</f>
        <v>0</v>
      </c>
      <c r="Q116" s="166">
        <f t="array" ref="Q116">Inputs[[#This Row],[Acres]]*IFERROR(VLOOKUP(Inputs[[#This Row],[County]]&amp;Inputs[[#This Row],[Healthy Soils Practice]],'Defaults &lt;HIDE&gt;'!$C$29:$Q$1246,7,FALSE),0)</f>
        <v>0</v>
      </c>
      <c r="R116" s="171">
        <f t="array" ref="R116">Inputs[[#This Row],[Acres]]*IFERROR(VLOOKUP(Inputs[[#This Row],[County]]&amp;Inputs[[#This Row],[Healthy Soils Practice]],'Defaults &lt;HIDE&gt;'!$C$29:$Q$1246,8,FALSE),0)</f>
        <v>0</v>
      </c>
      <c r="T116" s="66"/>
      <c r="U116" s="30"/>
      <c r="V116" s="30"/>
      <c r="W116" s="30"/>
      <c r="X116" s="30"/>
    </row>
    <row r="117" spans="2:24" s="141" customFormat="1" x14ac:dyDescent="0.25">
      <c r="B117" s="141" t="str">
        <f>Inputs[[#This Row],['#]]</f>
        <v/>
      </c>
      <c r="C117" s="61"/>
      <c r="D117" s="63" t="str">
        <f t="shared" si="9"/>
        <v>Optional</v>
      </c>
      <c r="E117" s="143" t="str">
        <f>IF(ISBLANK(Inputs[[#This Row],[Applicant ID]]),"",IFERROR(VLOOKUP(Inputs[[#This Row],[Applicant ID]],$C$15:$E116,3,FALSE),MAX($E$15:$E116)+1))</f>
        <v/>
      </c>
      <c r="F117" s="61"/>
      <c r="G117" s="63" t="str">
        <f t="shared" si="10"/>
        <v>Optional</v>
      </c>
      <c r="H117" s="61"/>
      <c r="I117" s="62" t="str">
        <f t="shared" si="11"/>
        <v>Optional</v>
      </c>
      <c r="J117" s="61"/>
      <c r="K117" s="163" t="str">
        <f t="shared" si="12"/>
        <v>Optional</v>
      </c>
      <c r="L117" s="170">
        <f t="array" ref="L117">Inputs[[#This Row],[Acres]]*IFERROR(VLOOKUP(Inputs[[#This Row],[County]]&amp;Inputs[[#This Row],[Healthy Soils Practice]],'Defaults &lt;HIDE&gt;'!$C$29:$Q$1246,2,FALSE),0)</f>
        <v>0</v>
      </c>
      <c r="M117" s="166">
        <f t="array" ref="M117">Inputs[[#This Row],[Acres]]*IFERROR(VLOOKUP(Inputs[[#This Row],[County]]&amp;Inputs[[#This Row],[Healthy Soils Practice]],'Defaults &lt;HIDE&gt;'!$C$29:$Q$1246,3,FALSE),0)</f>
        <v>0</v>
      </c>
      <c r="N117" s="166">
        <f t="array" ref="N117">Inputs[[#This Row],[Acres]]*IFERROR(VLOOKUP(Inputs[[#This Row],[County]]&amp;Inputs[[#This Row],[Healthy Soils Practice]],'Defaults &lt;HIDE&gt;'!$C$29:$Q$1246,4,FALSE),0)</f>
        <v>0</v>
      </c>
      <c r="O117" s="166">
        <f t="array" ref="O117">Inputs[[#This Row],[Acres]]*IFERROR(VLOOKUP(Inputs[[#This Row],[County]]&amp;Inputs[[#This Row],[Healthy Soils Practice]],'Defaults &lt;HIDE&gt;'!$C$29:$Q$1246,5,FALSE),0)</f>
        <v>0</v>
      </c>
      <c r="P117" s="166">
        <f t="array" ref="P117">Inputs[[#This Row],[Acres]]*IFERROR(VLOOKUP(Inputs[[#This Row],[County]]&amp;Inputs[[#This Row],[Healthy Soils Practice]],'Defaults &lt;HIDE&gt;'!$C$29:$Q$1246,6,FALSE),0)</f>
        <v>0</v>
      </c>
      <c r="Q117" s="166">
        <f t="array" ref="Q117">Inputs[[#This Row],[Acres]]*IFERROR(VLOOKUP(Inputs[[#This Row],[County]]&amp;Inputs[[#This Row],[Healthy Soils Practice]],'Defaults &lt;HIDE&gt;'!$C$29:$Q$1246,7,FALSE),0)</f>
        <v>0</v>
      </c>
      <c r="R117" s="171">
        <f t="array" ref="R117">Inputs[[#This Row],[Acres]]*IFERROR(VLOOKUP(Inputs[[#This Row],[County]]&amp;Inputs[[#This Row],[Healthy Soils Practice]],'Defaults &lt;HIDE&gt;'!$C$29:$Q$1246,8,FALSE),0)</f>
        <v>0</v>
      </c>
      <c r="T117" s="66"/>
      <c r="U117" s="30"/>
      <c r="V117" s="30"/>
      <c r="W117" s="30"/>
      <c r="X117" s="30"/>
    </row>
    <row r="118" spans="2:24" s="141" customFormat="1" x14ac:dyDescent="0.25">
      <c r="B118" s="141" t="str">
        <f>Inputs[[#This Row],['#]]</f>
        <v/>
      </c>
      <c r="C118" s="61"/>
      <c r="D118" s="63" t="str">
        <f t="shared" si="9"/>
        <v>Optional</v>
      </c>
      <c r="E118" s="143" t="str">
        <f>IF(ISBLANK(Inputs[[#This Row],[Applicant ID]]),"",IFERROR(VLOOKUP(Inputs[[#This Row],[Applicant ID]],$C$15:$E117,3,FALSE),MAX($E$15:$E117)+1))</f>
        <v/>
      </c>
      <c r="F118" s="61"/>
      <c r="G118" s="63" t="str">
        <f t="shared" si="10"/>
        <v>Optional</v>
      </c>
      <c r="H118" s="61"/>
      <c r="I118" s="62" t="str">
        <f t="shared" si="11"/>
        <v>Optional</v>
      </c>
      <c r="J118" s="61"/>
      <c r="K118" s="163" t="str">
        <f t="shared" si="12"/>
        <v>Optional</v>
      </c>
      <c r="L118" s="170">
        <f t="array" ref="L118">Inputs[[#This Row],[Acres]]*IFERROR(VLOOKUP(Inputs[[#This Row],[County]]&amp;Inputs[[#This Row],[Healthy Soils Practice]],'Defaults &lt;HIDE&gt;'!$C$29:$Q$1246,2,FALSE),0)</f>
        <v>0</v>
      </c>
      <c r="M118" s="166">
        <f t="array" ref="M118">Inputs[[#This Row],[Acres]]*IFERROR(VLOOKUP(Inputs[[#This Row],[County]]&amp;Inputs[[#This Row],[Healthy Soils Practice]],'Defaults &lt;HIDE&gt;'!$C$29:$Q$1246,3,FALSE),0)</f>
        <v>0</v>
      </c>
      <c r="N118" s="166">
        <f t="array" ref="N118">Inputs[[#This Row],[Acres]]*IFERROR(VLOOKUP(Inputs[[#This Row],[County]]&amp;Inputs[[#This Row],[Healthy Soils Practice]],'Defaults &lt;HIDE&gt;'!$C$29:$Q$1246,4,FALSE),0)</f>
        <v>0</v>
      </c>
      <c r="O118" s="166">
        <f t="array" ref="O118">Inputs[[#This Row],[Acres]]*IFERROR(VLOOKUP(Inputs[[#This Row],[County]]&amp;Inputs[[#This Row],[Healthy Soils Practice]],'Defaults &lt;HIDE&gt;'!$C$29:$Q$1246,5,FALSE),0)</f>
        <v>0</v>
      </c>
      <c r="P118" s="166">
        <f t="array" ref="P118">Inputs[[#This Row],[Acres]]*IFERROR(VLOOKUP(Inputs[[#This Row],[County]]&amp;Inputs[[#This Row],[Healthy Soils Practice]],'Defaults &lt;HIDE&gt;'!$C$29:$Q$1246,6,FALSE),0)</f>
        <v>0</v>
      </c>
      <c r="Q118" s="166">
        <f t="array" ref="Q118">Inputs[[#This Row],[Acres]]*IFERROR(VLOOKUP(Inputs[[#This Row],[County]]&amp;Inputs[[#This Row],[Healthy Soils Practice]],'Defaults &lt;HIDE&gt;'!$C$29:$Q$1246,7,FALSE),0)</f>
        <v>0</v>
      </c>
      <c r="R118" s="171">
        <f t="array" ref="R118">Inputs[[#This Row],[Acres]]*IFERROR(VLOOKUP(Inputs[[#This Row],[County]]&amp;Inputs[[#This Row],[Healthy Soils Practice]],'Defaults &lt;HIDE&gt;'!$C$29:$Q$1246,8,FALSE),0)</f>
        <v>0</v>
      </c>
      <c r="T118" s="66"/>
      <c r="U118" s="30"/>
      <c r="V118" s="30"/>
      <c r="W118" s="30"/>
      <c r="X118" s="30"/>
    </row>
    <row r="119" spans="2:24" s="141" customFormat="1" x14ac:dyDescent="0.25">
      <c r="B119" s="141" t="str">
        <f>Inputs[[#This Row],['#]]</f>
        <v/>
      </c>
      <c r="C119" s="61"/>
      <c r="D119" s="63" t="str">
        <f t="shared" si="9"/>
        <v>Optional</v>
      </c>
      <c r="E119" s="143" t="str">
        <f>IF(ISBLANK(Inputs[[#This Row],[Applicant ID]]),"",IFERROR(VLOOKUP(Inputs[[#This Row],[Applicant ID]],$C$15:$E118,3,FALSE),MAX($E$15:$E118)+1))</f>
        <v/>
      </c>
      <c r="F119" s="61"/>
      <c r="G119" s="63" t="str">
        <f t="shared" si="10"/>
        <v>Optional</v>
      </c>
      <c r="H119" s="61"/>
      <c r="I119" s="62" t="str">
        <f t="shared" si="11"/>
        <v>Optional</v>
      </c>
      <c r="J119" s="61"/>
      <c r="K119" s="163" t="str">
        <f t="shared" si="12"/>
        <v>Optional</v>
      </c>
      <c r="L119" s="170">
        <f t="array" ref="L119">Inputs[[#This Row],[Acres]]*IFERROR(VLOOKUP(Inputs[[#This Row],[County]]&amp;Inputs[[#This Row],[Healthy Soils Practice]],'Defaults &lt;HIDE&gt;'!$C$29:$Q$1246,2,FALSE),0)</f>
        <v>0</v>
      </c>
      <c r="M119" s="166">
        <f t="array" ref="M119">Inputs[[#This Row],[Acres]]*IFERROR(VLOOKUP(Inputs[[#This Row],[County]]&amp;Inputs[[#This Row],[Healthy Soils Practice]],'Defaults &lt;HIDE&gt;'!$C$29:$Q$1246,3,FALSE),0)</f>
        <v>0</v>
      </c>
      <c r="N119" s="166">
        <f t="array" ref="N119">Inputs[[#This Row],[Acres]]*IFERROR(VLOOKUP(Inputs[[#This Row],[County]]&amp;Inputs[[#This Row],[Healthy Soils Practice]],'Defaults &lt;HIDE&gt;'!$C$29:$Q$1246,4,FALSE),0)</f>
        <v>0</v>
      </c>
      <c r="O119" s="166">
        <f t="array" ref="O119">Inputs[[#This Row],[Acres]]*IFERROR(VLOOKUP(Inputs[[#This Row],[County]]&amp;Inputs[[#This Row],[Healthy Soils Practice]],'Defaults &lt;HIDE&gt;'!$C$29:$Q$1246,5,FALSE),0)</f>
        <v>0</v>
      </c>
      <c r="P119" s="166">
        <f t="array" ref="P119">Inputs[[#This Row],[Acres]]*IFERROR(VLOOKUP(Inputs[[#This Row],[County]]&amp;Inputs[[#This Row],[Healthy Soils Practice]],'Defaults &lt;HIDE&gt;'!$C$29:$Q$1246,6,FALSE),0)</f>
        <v>0</v>
      </c>
      <c r="Q119" s="166">
        <f t="array" ref="Q119">Inputs[[#This Row],[Acres]]*IFERROR(VLOOKUP(Inputs[[#This Row],[County]]&amp;Inputs[[#This Row],[Healthy Soils Practice]],'Defaults &lt;HIDE&gt;'!$C$29:$Q$1246,7,FALSE),0)</f>
        <v>0</v>
      </c>
      <c r="R119" s="171">
        <f t="array" ref="R119">Inputs[[#This Row],[Acres]]*IFERROR(VLOOKUP(Inputs[[#This Row],[County]]&amp;Inputs[[#This Row],[Healthy Soils Practice]],'Defaults &lt;HIDE&gt;'!$C$29:$Q$1246,8,FALSE),0)</f>
        <v>0</v>
      </c>
      <c r="T119" s="66"/>
      <c r="U119" s="30"/>
      <c r="V119" s="30"/>
      <c r="W119" s="30"/>
      <c r="X119" s="30"/>
    </row>
    <row r="120" spans="2:24" s="141" customFormat="1" x14ac:dyDescent="0.25">
      <c r="B120" s="141" t="str">
        <f>Inputs[[#This Row],['#]]</f>
        <v/>
      </c>
      <c r="C120" s="61"/>
      <c r="D120" s="63" t="str">
        <f t="shared" si="9"/>
        <v>Optional</v>
      </c>
      <c r="E120" s="143" t="str">
        <f>IF(ISBLANK(Inputs[[#This Row],[Applicant ID]]),"",IFERROR(VLOOKUP(Inputs[[#This Row],[Applicant ID]],$C$15:$E119,3,FALSE),MAX($E$15:$E119)+1))</f>
        <v/>
      </c>
      <c r="F120" s="61"/>
      <c r="G120" s="63" t="str">
        <f t="shared" si="10"/>
        <v>Optional</v>
      </c>
      <c r="H120" s="61"/>
      <c r="I120" s="62" t="str">
        <f t="shared" si="11"/>
        <v>Optional</v>
      </c>
      <c r="J120" s="61"/>
      <c r="K120" s="163" t="str">
        <f t="shared" si="12"/>
        <v>Optional</v>
      </c>
      <c r="L120" s="170">
        <f t="array" ref="L120">Inputs[[#This Row],[Acres]]*IFERROR(VLOOKUP(Inputs[[#This Row],[County]]&amp;Inputs[[#This Row],[Healthy Soils Practice]],'Defaults &lt;HIDE&gt;'!$C$29:$Q$1246,2,FALSE),0)</f>
        <v>0</v>
      </c>
      <c r="M120" s="166">
        <f t="array" ref="M120">Inputs[[#This Row],[Acres]]*IFERROR(VLOOKUP(Inputs[[#This Row],[County]]&amp;Inputs[[#This Row],[Healthy Soils Practice]],'Defaults &lt;HIDE&gt;'!$C$29:$Q$1246,3,FALSE),0)</f>
        <v>0</v>
      </c>
      <c r="N120" s="166">
        <f t="array" ref="N120">Inputs[[#This Row],[Acres]]*IFERROR(VLOOKUP(Inputs[[#This Row],[County]]&amp;Inputs[[#This Row],[Healthy Soils Practice]],'Defaults &lt;HIDE&gt;'!$C$29:$Q$1246,4,FALSE),0)</f>
        <v>0</v>
      </c>
      <c r="O120" s="166">
        <f t="array" ref="O120">Inputs[[#This Row],[Acres]]*IFERROR(VLOOKUP(Inputs[[#This Row],[County]]&amp;Inputs[[#This Row],[Healthy Soils Practice]],'Defaults &lt;HIDE&gt;'!$C$29:$Q$1246,5,FALSE),0)</f>
        <v>0</v>
      </c>
      <c r="P120" s="166">
        <f t="array" ref="P120">Inputs[[#This Row],[Acres]]*IFERROR(VLOOKUP(Inputs[[#This Row],[County]]&amp;Inputs[[#This Row],[Healthy Soils Practice]],'Defaults &lt;HIDE&gt;'!$C$29:$Q$1246,6,FALSE),0)</f>
        <v>0</v>
      </c>
      <c r="Q120" s="166">
        <f t="array" ref="Q120">Inputs[[#This Row],[Acres]]*IFERROR(VLOOKUP(Inputs[[#This Row],[County]]&amp;Inputs[[#This Row],[Healthy Soils Practice]],'Defaults &lt;HIDE&gt;'!$C$29:$Q$1246,7,FALSE),0)</f>
        <v>0</v>
      </c>
      <c r="R120" s="171">
        <f t="array" ref="R120">Inputs[[#This Row],[Acres]]*IFERROR(VLOOKUP(Inputs[[#This Row],[County]]&amp;Inputs[[#This Row],[Healthy Soils Practice]],'Defaults &lt;HIDE&gt;'!$C$29:$Q$1246,8,FALSE),0)</f>
        <v>0</v>
      </c>
      <c r="T120" s="66"/>
      <c r="U120" s="30"/>
      <c r="V120" s="30"/>
      <c r="W120" s="30"/>
      <c r="X120" s="30"/>
    </row>
    <row r="121" spans="2:24" s="141" customFormat="1" x14ac:dyDescent="0.25">
      <c r="B121" s="141" t="str">
        <f>Inputs[[#This Row],['#]]</f>
        <v/>
      </c>
      <c r="C121" s="61"/>
      <c r="D121" s="63" t="str">
        <f t="shared" si="9"/>
        <v>Optional</v>
      </c>
      <c r="E121" s="143" t="str">
        <f>IF(ISBLANK(Inputs[[#This Row],[Applicant ID]]),"",IFERROR(VLOOKUP(Inputs[[#This Row],[Applicant ID]],$C$15:$E120,3,FALSE),MAX($E$15:$E120)+1))</f>
        <v/>
      </c>
      <c r="F121" s="61"/>
      <c r="G121" s="63" t="str">
        <f t="shared" si="10"/>
        <v>Optional</v>
      </c>
      <c r="H121" s="61"/>
      <c r="I121" s="62" t="str">
        <f t="shared" si="11"/>
        <v>Optional</v>
      </c>
      <c r="J121" s="61"/>
      <c r="K121" s="163" t="str">
        <f t="shared" si="12"/>
        <v>Optional</v>
      </c>
      <c r="L121" s="170">
        <f t="array" ref="L121">Inputs[[#This Row],[Acres]]*IFERROR(VLOOKUP(Inputs[[#This Row],[County]]&amp;Inputs[[#This Row],[Healthy Soils Practice]],'Defaults &lt;HIDE&gt;'!$C$29:$Q$1246,2,FALSE),0)</f>
        <v>0</v>
      </c>
      <c r="M121" s="166">
        <f t="array" ref="M121">Inputs[[#This Row],[Acres]]*IFERROR(VLOOKUP(Inputs[[#This Row],[County]]&amp;Inputs[[#This Row],[Healthy Soils Practice]],'Defaults &lt;HIDE&gt;'!$C$29:$Q$1246,3,FALSE),0)</f>
        <v>0</v>
      </c>
      <c r="N121" s="166">
        <f t="array" ref="N121">Inputs[[#This Row],[Acres]]*IFERROR(VLOOKUP(Inputs[[#This Row],[County]]&amp;Inputs[[#This Row],[Healthy Soils Practice]],'Defaults &lt;HIDE&gt;'!$C$29:$Q$1246,4,FALSE),0)</f>
        <v>0</v>
      </c>
      <c r="O121" s="166">
        <f t="array" ref="O121">Inputs[[#This Row],[Acres]]*IFERROR(VLOOKUP(Inputs[[#This Row],[County]]&amp;Inputs[[#This Row],[Healthy Soils Practice]],'Defaults &lt;HIDE&gt;'!$C$29:$Q$1246,5,FALSE),0)</f>
        <v>0</v>
      </c>
      <c r="P121" s="166">
        <f t="array" ref="P121">Inputs[[#This Row],[Acres]]*IFERROR(VLOOKUP(Inputs[[#This Row],[County]]&amp;Inputs[[#This Row],[Healthy Soils Practice]],'Defaults &lt;HIDE&gt;'!$C$29:$Q$1246,6,FALSE),0)</f>
        <v>0</v>
      </c>
      <c r="Q121" s="166">
        <f t="array" ref="Q121">Inputs[[#This Row],[Acres]]*IFERROR(VLOOKUP(Inputs[[#This Row],[County]]&amp;Inputs[[#This Row],[Healthy Soils Practice]],'Defaults &lt;HIDE&gt;'!$C$29:$Q$1246,7,FALSE),0)</f>
        <v>0</v>
      </c>
      <c r="R121" s="171">
        <f t="array" ref="R121">Inputs[[#This Row],[Acres]]*IFERROR(VLOOKUP(Inputs[[#This Row],[County]]&amp;Inputs[[#This Row],[Healthy Soils Practice]],'Defaults &lt;HIDE&gt;'!$C$29:$Q$1246,8,FALSE),0)</f>
        <v>0</v>
      </c>
      <c r="T121" s="66"/>
      <c r="U121" s="30"/>
      <c r="V121" s="30"/>
      <c r="W121" s="30"/>
      <c r="X121" s="30"/>
    </row>
    <row r="122" spans="2:24" s="141" customFormat="1" x14ac:dyDescent="0.25">
      <c r="B122" s="141" t="str">
        <f>Inputs[[#This Row],['#]]</f>
        <v/>
      </c>
      <c r="C122" s="61"/>
      <c r="D122" s="63" t="str">
        <f t="shared" si="9"/>
        <v>Optional</v>
      </c>
      <c r="E122" s="143" t="str">
        <f>IF(ISBLANK(Inputs[[#This Row],[Applicant ID]]),"",IFERROR(VLOOKUP(Inputs[[#This Row],[Applicant ID]],$C$15:$E121,3,FALSE),MAX($E$15:$E121)+1))</f>
        <v/>
      </c>
      <c r="F122" s="61"/>
      <c r="G122" s="63" t="str">
        <f t="shared" si="10"/>
        <v>Optional</v>
      </c>
      <c r="H122" s="61"/>
      <c r="I122" s="62" t="str">
        <f t="shared" si="11"/>
        <v>Optional</v>
      </c>
      <c r="J122" s="61"/>
      <c r="K122" s="163" t="str">
        <f t="shared" si="12"/>
        <v>Optional</v>
      </c>
      <c r="L122" s="170">
        <f t="array" ref="L122">Inputs[[#This Row],[Acres]]*IFERROR(VLOOKUP(Inputs[[#This Row],[County]]&amp;Inputs[[#This Row],[Healthy Soils Practice]],'Defaults &lt;HIDE&gt;'!$C$29:$Q$1246,2,FALSE),0)</f>
        <v>0</v>
      </c>
      <c r="M122" s="166">
        <f t="array" ref="M122">Inputs[[#This Row],[Acres]]*IFERROR(VLOOKUP(Inputs[[#This Row],[County]]&amp;Inputs[[#This Row],[Healthy Soils Practice]],'Defaults &lt;HIDE&gt;'!$C$29:$Q$1246,3,FALSE),0)</f>
        <v>0</v>
      </c>
      <c r="N122" s="166">
        <f t="array" ref="N122">Inputs[[#This Row],[Acres]]*IFERROR(VLOOKUP(Inputs[[#This Row],[County]]&amp;Inputs[[#This Row],[Healthy Soils Practice]],'Defaults &lt;HIDE&gt;'!$C$29:$Q$1246,4,FALSE),0)</f>
        <v>0</v>
      </c>
      <c r="O122" s="166">
        <f t="array" ref="O122">Inputs[[#This Row],[Acres]]*IFERROR(VLOOKUP(Inputs[[#This Row],[County]]&amp;Inputs[[#This Row],[Healthy Soils Practice]],'Defaults &lt;HIDE&gt;'!$C$29:$Q$1246,5,FALSE),0)</f>
        <v>0</v>
      </c>
      <c r="P122" s="166">
        <f t="array" ref="P122">Inputs[[#This Row],[Acres]]*IFERROR(VLOOKUP(Inputs[[#This Row],[County]]&amp;Inputs[[#This Row],[Healthy Soils Practice]],'Defaults &lt;HIDE&gt;'!$C$29:$Q$1246,6,FALSE),0)</f>
        <v>0</v>
      </c>
      <c r="Q122" s="166">
        <f t="array" ref="Q122">Inputs[[#This Row],[Acres]]*IFERROR(VLOOKUP(Inputs[[#This Row],[County]]&amp;Inputs[[#This Row],[Healthy Soils Practice]],'Defaults &lt;HIDE&gt;'!$C$29:$Q$1246,7,FALSE),0)</f>
        <v>0</v>
      </c>
      <c r="R122" s="171">
        <f t="array" ref="R122">Inputs[[#This Row],[Acres]]*IFERROR(VLOOKUP(Inputs[[#This Row],[County]]&amp;Inputs[[#This Row],[Healthy Soils Practice]],'Defaults &lt;HIDE&gt;'!$C$29:$Q$1246,8,FALSE),0)</f>
        <v>0</v>
      </c>
      <c r="T122" s="66"/>
      <c r="U122" s="30"/>
      <c r="V122" s="30"/>
      <c r="W122" s="30"/>
      <c r="X122" s="30"/>
    </row>
    <row r="123" spans="2:24" s="141" customFormat="1" x14ac:dyDescent="0.25">
      <c r="B123" s="141" t="str">
        <f>Inputs[[#This Row],['#]]</f>
        <v/>
      </c>
      <c r="C123" s="61"/>
      <c r="D123" s="63" t="str">
        <f t="shared" si="9"/>
        <v>Optional</v>
      </c>
      <c r="E123" s="143" t="str">
        <f>IF(ISBLANK(Inputs[[#This Row],[Applicant ID]]),"",IFERROR(VLOOKUP(Inputs[[#This Row],[Applicant ID]],$C$15:$E122,3,FALSE),MAX($E$15:$E122)+1))</f>
        <v/>
      </c>
      <c r="F123" s="61"/>
      <c r="G123" s="63" t="str">
        <f t="shared" si="10"/>
        <v>Optional</v>
      </c>
      <c r="H123" s="61"/>
      <c r="I123" s="62" t="str">
        <f t="shared" si="11"/>
        <v>Optional</v>
      </c>
      <c r="J123" s="61"/>
      <c r="K123" s="163" t="str">
        <f t="shared" si="12"/>
        <v>Optional</v>
      </c>
      <c r="L123" s="170">
        <f t="array" ref="L123">Inputs[[#This Row],[Acres]]*IFERROR(VLOOKUP(Inputs[[#This Row],[County]]&amp;Inputs[[#This Row],[Healthy Soils Practice]],'Defaults &lt;HIDE&gt;'!$C$29:$Q$1246,2,FALSE),0)</f>
        <v>0</v>
      </c>
      <c r="M123" s="166">
        <f t="array" ref="M123">Inputs[[#This Row],[Acres]]*IFERROR(VLOOKUP(Inputs[[#This Row],[County]]&amp;Inputs[[#This Row],[Healthy Soils Practice]],'Defaults &lt;HIDE&gt;'!$C$29:$Q$1246,3,FALSE),0)</f>
        <v>0</v>
      </c>
      <c r="N123" s="166">
        <f t="array" ref="N123">Inputs[[#This Row],[Acres]]*IFERROR(VLOOKUP(Inputs[[#This Row],[County]]&amp;Inputs[[#This Row],[Healthy Soils Practice]],'Defaults &lt;HIDE&gt;'!$C$29:$Q$1246,4,FALSE),0)</f>
        <v>0</v>
      </c>
      <c r="O123" s="166">
        <f t="array" ref="O123">Inputs[[#This Row],[Acres]]*IFERROR(VLOOKUP(Inputs[[#This Row],[County]]&amp;Inputs[[#This Row],[Healthy Soils Practice]],'Defaults &lt;HIDE&gt;'!$C$29:$Q$1246,5,FALSE),0)</f>
        <v>0</v>
      </c>
      <c r="P123" s="166">
        <f t="array" ref="P123">Inputs[[#This Row],[Acres]]*IFERROR(VLOOKUP(Inputs[[#This Row],[County]]&amp;Inputs[[#This Row],[Healthy Soils Practice]],'Defaults &lt;HIDE&gt;'!$C$29:$Q$1246,6,FALSE),0)</f>
        <v>0</v>
      </c>
      <c r="Q123" s="166">
        <f t="array" ref="Q123">Inputs[[#This Row],[Acres]]*IFERROR(VLOOKUP(Inputs[[#This Row],[County]]&amp;Inputs[[#This Row],[Healthy Soils Practice]],'Defaults &lt;HIDE&gt;'!$C$29:$Q$1246,7,FALSE),0)</f>
        <v>0</v>
      </c>
      <c r="R123" s="171">
        <f t="array" ref="R123">Inputs[[#This Row],[Acres]]*IFERROR(VLOOKUP(Inputs[[#This Row],[County]]&amp;Inputs[[#This Row],[Healthy Soils Practice]],'Defaults &lt;HIDE&gt;'!$C$29:$Q$1246,8,FALSE),0)</f>
        <v>0</v>
      </c>
      <c r="T123" s="66"/>
      <c r="U123" s="30"/>
      <c r="V123" s="30"/>
      <c r="W123" s="30"/>
      <c r="X123" s="30"/>
    </row>
    <row r="124" spans="2:24" s="141" customFormat="1" x14ac:dyDescent="0.25">
      <c r="B124" s="141" t="str">
        <f>Inputs[[#This Row],['#]]</f>
        <v/>
      </c>
      <c r="C124" s="61"/>
      <c r="D124" s="63" t="str">
        <f t="shared" si="9"/>
        <v>Optional</v>
      </c>
      <c r="E124" s="143" t="str">
        <f>IF(ISBLANK(Inputs[[#This Row],[Applicant ID]]),"",IFERROR(VLOOKUP(Inputs[[#This Row],[Applicant ID]],$C$15:$E123,3,FALSE),MAX($E$15:$E123)+1))</f>
        <v/>
      </c>
      <c r="F124" s="61"/>
      <c r="G124" s="63" t="str">
        <f t="shared" si="10"/>
        <v>Optional</v>
      </c>
      <c r="H124" s="61"/>
      <c r="I124" s="62" t="str">
        <f t="shared" si="11"/>
        <v>Optional</v>
      </c>
      <c r="J124" s="61"/>
      <c r="K124" s="163" t="str">
        <f t="shared" si="12"/>
        <v>Optional</v>
      </c>
      <c r="L124" s="170">
        <f t="array" ref="L124">Inputs[[#This Row],[Acres]]*IFERROR(VLOOKUP(Inputs[[#This Row],[County]]&amp;Inputs[[#This Row],[Healthy Soils Practice]],'Defaults &lt;HIDE&gt;'!$C$29:$Q$1246,2,FALSE),0)</f>
        <v>0</v>
      </c>
      <c r="M124" s="166">
        <f t="array" ref="M124">Inputs[[#This Row],[Acres]]*IFERROR(VLOOKUP(Inputs[[#This Row],[County]]&amp;Inputs[[#This Row],[Healthy Soils Practice]],'Defaults &lt;HIDE&gt;'!$C$29:$Q$1246,3,FALSE),0)</f>
        <v>0</v>
      </c>
      <c r="N124" s="166">
        <f t="array" ref="N124">Inputs[[#This Row],[Acres]]*IFERROR(VLOOKUP(Inputs[[#This Row],[County]]&amp;Inputs[[#This Row],[Healthy Soils Practice]],'Defaults &lt;HIDE&gt;'!$C$29:$Q$1246,4,FALSE),0)</f>
        <v>0</v>
      </c>
      <c r="O124" s="166">
        <f t="array" ref="O124">Inputs[[#This Row],[Acres]]*IFERROR(VLOOKUP(Inputs[[#This Row],[County]]&amp;Inputs[[#This Row],[Healthy Soils Practice]],'Defaults &lt;HIDE&gt;'!$C$29:$Q$1246,5,FALSE),0)</f>
        <v>0</v>
      </c>
      <c r="P124" s="166">
        <f t="array" ref="P124">Inputs[[#This Row],[Acres]]*IFERROR(VLOOKUP(Inputs[[#This Row],[County]]&amp;Inputs[[#This Row],[Healthy Soils Practice]],'Defaults &lt;HIDE&gt;'!$C$29:$Q$1246,6,FALSE),0)</f>
        <v>0</v>
      </c>
      <c r="Q124" s="166">
        <f t="array" ref="Q124">Inputs[[#This Row],[Acres]]*IFERROR(VLOOKUP(Inputs[[#This Row],[County]]&amp;Inputs[[#This Row],[Healthy Soils Practice]],'Defaults &lt;HIDE&gt;'!$C$29:$Q$1246,7,FALSE),0)</f>
        <v>0</v>
      </c>
      <c r="R124" s="171">
        <f t="array" ref="R124">Inputs[[#This Row],[Acres]]*IFERROR(VLOOKUP(Inputs[[#This Row],[County]]&amp;Inputs[[#This Row],[Healthy Soils Practice]],'Defaults &lt;HIDE&gt;'!$C$29:$Q$1246,8,FALSE),0)</f>
        <v>0</v>
      </c>
      <c r="T124" s="66"/>
      <c r="U124" s="30"/>
      <c r="V124" s="30"/>
      <c r="W124" s="30"/>
      <c r="X124" s="30"/>
    </row>
    <row r="125" spans="2:24" s="141" customFormat="1" x14ac:dyDescent="0.25">
      <c r="B125" s="141" t="str">
        <f>Inputs[[#This Row],['#]]</f>
        <v/>
      </c>
      <c r="C125" s="61"/>
      <c r="D125" s="63" t="str">
        <f t="shared" si="9"/>
        <v>Optional</v>
      </c>
      <c r="E125" s="143" t="str">
        <f>IF(ISBLANK(Inputs[[#This Row],[Applicant ID]]),"",IFERROR(VLOOKUP(Inputs[[#This Row],[Applicant ID]],$C$15:$E124,3,FALSE),MAX($E$15:$E124)+1))</f>
        <v/>
      </c>
      <c r="F125" s="61"/>
      <c r="G125" s="63" t="str">
        <f t="shared" si="10"/>
        <v>Optional</v>
      </c>
      <c r="H125" s="61"/>
      <c r="I125" s="62" t="str">
        <f t="shared" si="11"/>
        <v>Optional</v>
      </c>
      <c r="J125" s="61"/>
      <c r="K125" s="163" t="str">
        <f t="shared" si="12"/>
        <v>Optional</v>
      </c>
      <c r="L125" s="170">
        <f t="array" ref="L125">Inputs[[#This Row],[Acres]]*IFERROR(VLOOKUP(Inputs[[#This Row],[County]]&amp;Inputs[[#This Row],[Healthy Soils Practice]],'Defaults &lt;HIDE&gt;'!$C$29:$Q$1246,2,FALSE),0)</f>
        <v>0</v>
      </c>
      <c r="M125" s="166">
        <f t="array" ref="M125">Inputs[[#This Row],[Acres]]*IFERROR(VLOOKUP(Inputs[[#This Row],[County]]&amp;Inputs[[#This Row],[Healthy Soils Practice]],'Defaults &lt;HIDE&gt;'!$C$29:$Q$1246,3,FALSE),0)</f>
        <v>0</v>
      </c>
      <c r="N125" s="166">
        <f t="array" ref="N125">Inputs[[#This Row],[Acres]]*IFERROR(VLOOKUP(Inputs[[#This Row],[County]]&amp;Inputs[[#This Row],[Healthy Soils Practice]],'Defaults &lt;HIDE&gt;'!$C$29:$Q$1246,4,FALSE),0)</f>
        <v>0</v>
      </c>
      <c r="O125" s="166">
        <f t="array" ref="O125">Inputs[[#This Row],[Acres]]*IFERROR(VLOOKUP(Inputs[[#This Row],[County]]&amp;Inputs[[#This Row],[Healthy Soils Practice]],'Defaults &lt;HIDE&gt;'!$C$29:$Q$1246,5,FALSE),0)</f>
        <v>0</v>
      </c>
      <c r="P125" s="166">
        <f t="array" ref="P125">Inputs[[#This Row],[Acres]]*IFERROR(VLOOKUP(Inputs[[#This Row],[County]]&amp;Inputs[[#This Row],[Healthy Soils Practice]],'Defaults &lt;HIDE&gt;'!$C$29:$Q$1246,6,FALSE),0)</f>
        <v>0</v>
      </c>
      <c r="Q125" s="166">
        <f t="array" ref="Q125">Inputs[[#This Row],[Acres]]*IFERROR(VLOOKUP(Inputs[[#This Row],[County]]&amp;Inputs[[#This Row],[Healthy Soils Practice]],'Defaults &lt;HIDE&gt;'!$C$29:$Q$1246,7,FALSE),0)</f>
        <v>0</v>
      </c>
      <c r="R125" s="171">
        <f t="array" ref="R125">Inputs[[#This Row],[Acres]]*IFERROR(VLOOKUP(Inputs[[#This Row],[County]]&amp;Inputs[[#This Row],[Healthy Soils Practice]],'Defaults &lt;HIDE&gt;'!$C$29:$Q$1246,8,FALSE),0)</f>
        <v>0</v>
      </c>
      <c r="T125" s="66"/>
      <c r="U125" s="30"/>
      <c r="V125" s="30"/>
      <c r="W125" s="30"/>
      <c r="X125" s="30"/>
    </row>
    <row r="126" spans="2:24" s="141" customFormat="1" x14ac:dyDescent="0.25">
      <c r="B126" s="141" t="str">
        <f>Inputs[[#This Row],['#]]</f>
        <v/>
      </c>
      <c r="C126" s="61"/>
      <c r="D126" s="63" t="str">
        <f t="shared" si="9"/>
        <v>Optional</v>
      </c>
      <c r="E126" s="143" t="str">
        <f>IF(ISBLANK(Inputs[[#This Row],[Applicant ID]]),"",IFERROR(VLOOKUP(Inputs[[#This Row],[Applicant ID]],$C$15:$E125,3,FALSE),MAX($E$15:$E125)+1))</f>
        <v/>
      </c>
      <c r="F126" s="61"/>
      <c r="G126" s="63" t="str">
        <f t="shared" si="10"/>
        <v>Optional</v>
      </c>
      <c r="H126" s="61"/>
      <c r="I126" s="62" t="str">
        <f t="shared" si="11"/>
        <v>Optional</v>
      </c>
      <c r="J126" s="61"/>
      <c r="K126" s="163" t="str">
        <f t="shared" si="12"/>
        <v>Optional</v>
      </c>
      <c r="L126" s="170">
        <f t="array" ref="L126">Inputs[[#This Row],[Acres]]*IFERROR(VLOOKUP(Inputs[[#This Row],[County]]&amp;Inputs[[#This Row],[Healthy Soils Practice]],'Defaults &lt;HIDE&gt;'!$C$29:$Q$1246,2,FALSE),0)</f>
        <v>0</v>
      </c>
      <c r="M126" s="166">
        <f t="array" ref="M126">Inputs[[#This Row],[Acres]]*IFERROR(VLOOKUP(Inputs[[#This Row],[County]]&amp;Inputs[[#This Row],[Healthy Soils Practice]],'Defaults &lt;HIDE&gt;'!$C$29:$Q$1246,3,FALSE),0)</f>
        <v>0</v>
      </c>
      <c r="N126" s="166">
        <f t="array" ref="N126">Inputs[[#This Row],[Acres]]*IFERROR(VLOOKUP(Inputs[[#This Row],[County]]&amp;Inputs[[#This Row],[Healthy Soils Practice]],'Defaults &lt;HIDE&gt;'!$C$29:$Q$1246,4,FALSE),0)</f>
        <v>0</v>
      </c>
      <c r="O126" s="166">
        <f t="array" ref="O126">Inputs[[#This Row],[Acres]]*IFERROR(VLOOKUP(Inputs[[#This Row],[County]]&amp;Inputs[[#This Row],[Healthy Soils Practice]],'Defaults &lt;HIDE&gt;'!$C$29:$Q$1246,5,FALSE),0)</f>
        <v>0</v>
      </c>
      <c r="P126" s="166">
        <f t="array" ref="P126">Inputs[[#This Row],[Acres]]*IFERROR(VLOOKUP(Inputs[[#This Row],[County]]&amp;Inputs[[#This Row],[Healthy Soils Practice]],'Defaults &lt;HIDE&gt;'!$C$29:$Q$1246,6,FALSE),0)</f>
        <v>0</v>
      </c>
      <c r="Q126" s="166">
        <f t="array" ref="Q126">Inputs[[#This Row],[Acres]]*IFERROR(VLOOKUP(Inputs[[#This Row],[County]]&amp;Inputs[[#This Row],[Healthy Soils Practice]],'Defaults &lt;HIDE&gt;'!$C$29:$Q$1246,7,FALSE),0)</f>
        <v>0</v>
      </c>
      <c r="R126" s="171">
        <f t="array" ref="R126">Inputs[[#This Row],[Acres]]*IFERROR(VLOOKUP(Inputs[[#This Row],[County]]&amp;Inputs[[#This Row],[Healthy Soils Practice]],'Defaults &lt;HIDE&gt;'!$C$29:$Q$1246,8,FALSE),0)</f>
        <v>0</v>
      </c>
      <c r="T126" s="66"/>
      <c r="U126" s="30"/>
      <c r="V126" s="30"/>
      <c r="W126" s="30"/>
      <c r="X126" s="30"/>
    </row>
    <row r="127" spans="2:24" s="141" customFormat="1" x14ac:dyDescent="0.25">
      <c r="B127" s="141" t="str">
        <f>Inputs[[#This Row],['#]]</f>
        <v/>
      </c>
      <c r="C127" s="61"/>
      <c r="D127" s="63" t="str">
        <f t="shared" si="9"/>
        <v>Optional</v>
      </c>
      <c r="E127" s="143" t="str">
        <f>IF(ISBLANK(Inputs[[#This Row],[Applicant ID]]),"",IFERROR(VLOOKUP(Inputs[[#This Row],[Applicant ID]],$C$15:$E126,3,FALSE),MAX($E$15:$E126)+1))</f>
        <v/>
      </c>
      <c r="F127" s="61"/>
      <c r="G127" s="63" t="str">
        <f t="shared" si="10"/>
        <v>Optional</v>
      </c>
      <c r="H127" s="61"/>
      <c r="I127" s="62" t="str">
        <f t="shared" si="11"/>
        <v>Optional</v>
      </c>
      <c r="J127" s="61"/>
      <c r="K127" s="163" t="str">
        <f t="shared" si="12"/>
        <v>Optional</v>
      </c>
      <c r="L127" s="170">
        <f t="array" ref="L127">Inputs[[#This Row],[Acres]]*IFERROR(VLOOKUP(Inputs[[#This Row],[County]]&amp;Inputs[[#This Row],[Healthy Soils Practice]],'Defaults &lt;HIDE&gt;'!$C$29:$Q$1246,2,FALSE),0)</f>
        <v>0</v>
      </c>
      <c r="M127" s="166">
        <f t="array" ref="M127">Inputs[[#This Row],[Acres]]*IFERROR(VLOOKUP(Inputs[[#This Row],[County]]&amp;Inputs[[#This Row],[Healthy Soils Practice]],'Defaults &lt;HIDE&gt;'!$C$29:$Q$1246,3,FALSE),0)</f>
        <v>0</v>
      </c>
      <c r="N127" s="166">
        <f t="array" ref="N127">Inputs[[#This Row],[Acres]]*IFERROR(VLOOKUP(Inputs[[#This Row],[County]]&amp;Inputs[[#This Row],[Healthy Soils Practice]],'Defaults &lt;HIDE&gt;'!$C$29:$Q$1246,4,FALSE),0)</f>
        <v>0</v>
      </c>
      <c r="O127" s="166">
        <f t="array" ref="O127">Inputs[[#This Row],[Acres]]*IFERROR(VLOOKUP(Inputs[[#This Row],[County]]&amp;Inputs[[#This Row],[Healthy Soils Practice]],'Defaults &lt;HIDE&gt;'!$C$29:$Q$1246,5,FALSE),0)</f>
        <v>0</v>
      </c>
      <c r="P127" s="166">
        <f t="array" ref="P127">Inputs[[#This Row],[Acres]]*IFERROR(VLOOKUP(Inputs[[#This Row],[County]]&amp;Inputs[[#This Row],[Healthy Soils Practice]],'Defaults &lt;HIDE&gt;'!$C$29:$Q$1246,6,FALSE),0)</f>
        <v>0</v>
      </c>
      <c r="Q127" s="166">
        <f t="array" ref="Q127">Inputs[[#This Row],[Acres]]*IFERROR(VLOOKUP(Inputs[[#This Row],[County]]&amp;Inputs[[#This Row],[Healthy Soils Practice]],'Defaults &lt;HIDE&gt;'!$C$29:$Q$1246,7,FALSE),0)</f>
        <v>0</v>
      </c>
      <c r="R127" s="171">
        <f t="array" ref="R127">Inputs[[#This Row],[Acres]]*IFERROR(VLOOKUP(Inputs[[#This Row],[County]]&amp;Inputs[[#This Row],[Healthy Soils Practice]],'Defaults &lt;HIDE&gt;'!$C$29:$Q$1246,8,FALSE),0)</f>
        <v>0</v>
      </c>
      <c r="T127" s="66"/>
      <c r="U127" s="30"/>
      <c r="V127" s="30"/>
      <c r="W127" s="30"/>
      <c r="X127" s="30"/>
    </row>
    <row r="128" spans="2:24" s="141" customFormat="1" x14ac:dyDescent="0.25">
      <c r="B128" s="141" t="str">
        <f>Inputs[[#This Row],['#]]</f>
        <v/>
      </c>
      <c r="C128" s="61"/>
      <c r="D128" s="63" t="str">
        <f t="shared" si="9"/>
        <v>Optional</v>
      </c>
      <c r="E128" s="143" t="str">
        <f>IF(ISBLANK(Inputs[[#This Row],[Applicant ID]]),"",IFERROR(VLOOKUP(Inputs[[#This Row],[Applicant ID]],$C$15:$E127,3,FALSE),MAX($E$15:$E127)+1))</f>
        <v/>
      </c>
      <c r="F128" s="61"/>
      <c r="G128" s="63" t="str">
        <f t="shared" si="10"/>
        <v>Optional</v>
      </c>
      <c r="H128" s="61"/>
      <c r="I128" s="62" t="str">
        <f t="shared" si="11"/>
        <v>Optional</v>
      </c>
      <c r="J128" s="61"/>
      <c r="K128" s="163" t="str">
        <f t="shared" si="12"/>
        <v>Optional</v>
      </c>
      <c r="L128" s="170">
        <f t="array" ref="L128">Inputs[[#This Row],[Acres]]*IFERROR(VLOOKUP(Inputs[[#This Row],[County]]&amp;Inputs[[#This Row],[Healthy Soils Practice]],'Defaults &lt;HIDE&gt;'!$C$29:$Q$1246,2,FALSE),0)</f>
        <v>0</v>
      </c>
      <c r="M128" s="166">
        <f t="array" ref="M128">Inputs[[#This Row],[Acres]]*IFERROR(VLOOKUP(Inputs[[#This Row],[County]]&amp;Inputs[[#This Row],[Healthy Soils Practice]],'Defaults &lt;HIDE&gt;'!$C$29:$Q$1246,3,FALSE),0)</f>
        <v>0</v>
      </c>
      <c r="N128" s="166">
        <f t="array" ref="N128">Inputs[[#This Row],[Acres]]*IFERROR(VLOOKUP(Inputs[[#This Row],[County]]&amp;Inputs[[#This Row],[Healthy Soils Practice]],'Defaults &lt;HIDE&gt;'!$C$29:$Q$1246,4,FALSE),0)</f>
        <v>0</v>
      </c>
      <c r="O128" s="166">
        <f t="array" ref="O128">Inputs[[#This Row],[Acres]]*IFERROR(VLOOKUP(Inputs[[#This Row],[County]]&amp;Inputs[[#This Row],[Healthy Soils Practice]],'Defaults &lt;HIDE&gt;'!$C$29:$Q$1246,5,FALSE),0)</f>
        <v>0</v>
      </c>
      <c r="P128" s="166">
        <f t="array" ref="P128">Inputs[[#This Row],[Acres]]*IFERROR(VLOOKUP(Inputs[[#This Row],[County]]&amp;Inputs[[#This Row],[Healthy Soils Practice]],'Defaults &lt;HIDE&gt;'!$C$29:$Q$1246,6,FALSE),0)</f>
        <v>0</v>
      </c>
      <c r="Q128" s="166">
        <f t="array" ref="Q128">Inputs[[#This Row],[Acres]]*IFERROR(VLOOKUP(Inputs[[#This Row],[County]]&amp;Inputs[[#This Row],[Healthy Soils Practice]],'Defaults &lt;HIDE&gt;'!$C$29:$Q$1246,7,FALSE),0)</f>
        <v>0</v>
      </c>
      <c r="R128" s="171">
        <f t="array" ref="R128">Inputs[[#This Row],[Acres]]*IFERROR(VLOOKUP(Inputs[[#This Row],[County]]&amp;Inputs[[#This Row],[Healthy Soils Practice]],'Defaults &lt;HIDE&gt;'!$C$29:$Q$1246,8,FALSE),0)</f>
        <v>0</v>
      </c>
      <c r="T128" s="66"/>
      <c r="U128" s="30"/>
      <c r="V128" s="30"/>
      <c r="W128" s="30"/>
      <c r="X128" s="30"/>
    </row>
    <row r="129" spans="2:24" s="141" customFormat="1" x14ac:dyDescent="0.25">
      <c r="B129" s="141" t="str">
        <f>Inputs[[#This Row],['#]]</f>
        <v/>
      </c>
      <c r="C129" s="61"/>
      <c r="D129" s="63" t="str">
        <f t="shared" si="9"/>
        <v>Optional</v>
      </c>
      <c r="E129" s="143" t="str">
        <f>IF(ISBLANK(Inputs[[#This Row],[Applicant ID]]),"",IFERROR(VLOOKUP(Inputs[[#This Row],[Applicant ID]],$C$15:$E128,3,FALSE),MAX($E$15:$E128)+1))</f>
        <v/>
      </c>
      <c r="F129" s="61"/>
      <c r="G129" s="63" t="str">
        <f t="shared" si="10"/>
        <v>Optional</v>
      </c>
      <c r="H129" s="61"/>
      <c r="I129" s="62" t="str">
        <f t="shared" si="11"/>
        <v>Optional</v>
      </c>
      <c r="J129" s="61"/>
      <c r="K129" s="163" t="str">
        <f t="shared" si="12"/>
        <v>Optional</v>
      </c>
      <c r="L129" s="170">
        <f t="array" ref="L129">Inputs[[#This Row],[Acres]]*IFERROR(VLOOKUP(Inputs[[#This Row],[County]]&amp;Inputs[[#This Row],[Healthy Soils Practice]],'Defaults &lt;HIDE&gt;'!$C$29:$Q$1246,2,FALSE),0)</f>
        <v>0</v>
      </c>
      <c r="M129" s="166">
        <f t="array" ref="M129">Inputs[[#This Row],[Acres]]*IFERROR(VLOOKUP(Inputs[[#This Row],[County]]&amp;Inputs[[#This Row],[Healthy Soils Practice]],'Defaults &lt;HIDE&gt;'!$C$29:$Q$1246,3,FALSE),0)</f>
        <v>0</v>
      </c>
      <c r="N129" s="166">
        <f t="array" ref="N129">Inputs[[#This Row],[Acres]]*IFERROR(VLOOKUP(Inputs[[#This Row],[County]]&amp;Inputs[[#This Row],[Healthy Soils Practice]],'Defaults &lt;HIDE&gt;'!$C$29:$Q$1246,4,FALSE),0)</f>
        <v>0</v>
      </c>
      <c r="O129" s="166">
        <f t="array" ref="O129">Inputs[[#This Row],[Acres]]*IFERROR(VLOOKUP(Inputs[[#This Row],[County]]&amp;Inputs[[#This Row],[Healthy Soils Practice]],'Defaults &lt;HIDE&gt;'!$C$29:$Q$1246,5,FALSE),0)</f>
        <v>0</v>
      </c>
      <c r="P129" s="166">
        <f t="array" ref="P129">Inputs[[#This Row],[Acres]]*IFERROR(VLOOKUP(Inputs[[#This Row],[County]]&amp;Inputs[[#This Row],[Healthy Soils Practice]],'Defaults &lt;HIDE&gt;'!$C$29:$Q$1246,6,FALSE),0)</f>
        <v>0</v>
      </c>
      <c r="Q129" s="166">
        <f t="array" ref="Q129">Inputs[[#This Row],[Acres]]*IFERROR(VLOOKUP(Inputs[[#This Row],[County]]&amp;Inputs[[#This Row],[Healthy Soils Practice]],'Defaults &lt;HIDE&gt;'!$C$29:$Q$1246,7,FALSE),0)</f>
        <v>0</v>
      </c>
      <c r="R129" s="171">
        <f t="array" ref="R129">Inputs[[#This Row],[Acres]]*IFERROR(VLOOKUP(Inputs[[#This Row],[County]]&amp;Inputs[[#This Row],[Healthy Soils Practice]],'Defaults &lt;HIDE&gt;'!$C$29:$Q$1246,8,FALSE),0)</f>
        <v>0</v>
      </c>
      <c r="T129" s="67"/>
      <c r="U129" s="13"/>
      <c r="V129" s="13"/>
      <c r="W129" s="13"/>
      <c r="X129" s="13"/>
    </row>
    <row r="130" spans="2:24" s="141" customFormat="1" x14ac:dyDescent="0.25">
      <c r="B130" s="141" t="str">
        <f>Inputs[[#This Row],['#]]</f>
        <v/>
      </c>
      <c r="C130" s="61"/>
      <c r="D130" s="63" t="str">
        <f t="shared" si="9"/>
        <v>Optional</v>
      </c>
      <c r="E130" s="143" t="str">
        <f>IF(ISBLANK(Inputs[[#This Row],[Applicant ID]]),"",IFERROR(VLOOKUP(Inputs[[#This Row],[Applicant ID]],$C$15:$E129,3,FALSE),MAX($E$15:$E129)+1))</f>
        <v/>
      </c>
      <c r="F130" s="61"/>
      <c r="G130" s="63" t="str">
        <f t="shared" si="10"/>
        <v>Optional</v>
      </c>
      <c r="H130" s="61"/>
      <c r="I130" s="62" t="str">
        <f t="shared" si="11"/>
        <v>Optional</v>
      </c>
      <c r="J130" s="61"/>
      <c r="K130" s="163" t="str">
        <f t="shared" si="12"/>
        <v>Optional</v>
      </c>
      <c r="L130" s="170">
        <f t="array" ref="L130">Inputs[[#This Row],[Acres]]*IFERROR(VLOOKUP(Inputs[[#This Row],[County]]&amp;Inputs[[#This Row],[Healthy Soils Practice]],'Defaults &lt;HIDE&gt;'!$C$29:$Q$1246,2,FALSE),0)</f>
        <v>0</v>
      </c>
      <c r="M130" s="166">
        <f t="array" ref="M130">Inputs[[#This Row],[Acres]]*IFERROR(VLOOKUP(Inputs[[#This Row],[County]]&amp;Inputs[[#This Row],[Healthy Soils Practice]],'Defaults &lt;HIDE&gt;'!$C$29:$Q$1246,3,FALSE),0)</f>
        <v>0</v>
      </c>
      <c r="N130" s="166">
        <f t="array" ref="N130">Inputs[[#This Row],[Acres]]*IFERROR(VLOOKUP(Inputs[[#This Row],[County]]&amp;Inputs[[#This Row],[Healthy Soils Practice]],'Defaults &lt;HIDE&gt;'!$C$29:$Q$1246,4,FALSE),0)</f>
        <v>0</v>
      </c>
      <c r="O130" s="166">
        <f t="array" ref="O130">Inputs[[#This Row],[Acres]]*IFERROR(VLOOKUP(Inputs[[#This Row],[County]]&amp;Inputs[[#This Row],[Healthy Soils Practice]],'Defaults &lt;HIDE&gt;'!$C$29:$Q$1246,5,FALSE),0)</f>
        <v>0</v>
      </c>
      <c r="P130" s="166">
        <f t="array" ref="P130">Inputs[[#This Row],[Acres]]*IFERROR(VLOOKUP(Inputs[[#This Row],[County]]&amp;Inputs[[#This Row],[Healthy Soils Practice]],'Defaults &lt;HIDE&gt;'!$C$29:$Q$1246,6,FALSE),0)</f>
        <v>0</v>
      </c>
      <c r="Q130" s="166">
        <f t="array" ref="Q130">Inputs[[#This Row],[Acres]]*IFERROR(VLOOKUP(Inputs[[#This Row],[County]]&amp;Inputs[[#This Row],[Healthy Soils Practice]],'Defaults &lt;HIDE&gt;'!$C$29:$Q$1246,7,FALSE),0)</f>
        <v>0</v>
      </c>
      <c r="R130" s="171">
        <f t="array" ref="R130">Inputs[[#This Row],[Acres]]*IFERROR(VLOOKUP(Inputs[[#This Row],[County]]&amp;Inputs[[#This Row],[Healthy Soils Practice]],'Defaults &lt;HIDE&gt;'!$C$29:$Q$1246,8,FALSE),0)</f>
        <v>0</v>
      </c>
      <c r="T130" s="68"/>
      <c r="U130" s="39"/>
      <c r="V130" s="39"/>
      <c r="W130" s="39"/>
      <c r="X130" s="39"/>
    </row>
    <row r="131" spans="2:24" s="141" customFormat="1" x14ac:dyDescent="0.25">
      <c r="B131" s="141" t="str">
        <f>Inputs[[#This Row],['#]]</f>
        <v/>
      </c>
      <c r="C131" s="61"/>
      <c r="D131" s="63" t="str">
        <f t="shared" si="9"/>
        <v>Optional</v>
      </c>
      <c r="E131" s="143" t="str">
        <f>IF(ISBLANK(Inputs[[#This Row],[Applicant ID]]),"",IFERROR(VLOOKUP(Inputs[[#This Row],[Applicant ID]],$C$15:$E130,3,FALSE),MAX($E$15:$E130)+1))</f>
        <v/>
      </c>
      <c r="F131" s="61"/>
      <c r="G131" s="63" t="str">
        <f t="shared" si="10"/>
        <v>Optional</v>
      </c>
      <c r="H131" s="61"/>
      <c r="I131" s="62" t="str">
        <f t="shared" si="11"/>
        <v>Optional</v>
      </c>
      <c r="J131" s="61"/>
      <c r="K131" s="163" t="str">
        <f t="shared" si="12"/>
        <v>Optional</v>
      </c>
      <c r="L131" s="170">
        <f t="array" ref="L131">Inputs[[#This Row],[Acres]]*IFERROR(VLOOKUP(Inputs[[#This Row],[County]]&amp;Inputs[[#This Row],[Healthy Soils Practice]],'Defaults &lt;HIDE&gt;'!$C$29:$Q$1246,2,FALSE),0)</f>
        <v>0</v>
      </c>
      <c r="M131" s="166">
        <f t="array" ref="M131">Inputs[[#This Row],[Acres]]*IFERROR(VLOOKUP(Inputs[[#This Row],[County]]&amp;Inputs[[#This Row],[Healthy Soils Practice]],'Defaults &lt;HIDE&gt;'!$C$29:$Q$1246,3,FALSE),0)</f>
        <v>0</v>
      </c>
      <c r="N131" s="166">
        <f t="array" ref="N131">Inputs[[#This Row],[Acres]]*IFERROR(VLOOKUP(Inputs[[#This Row],[County]]&amp;Inputs[[#This Row],[Healthy Soils Practice]],'Defaults &lt;HIDE&gt;'!$C$29:$Q$1246,4,FALSE),0)</f>
        <v>0</v>
      </c>
      <c r="O131" s="166">
        <f t="array" ref="O131">Inputs[[#This Row],[Acres]]*IFERROR(VLOOKUP(Inputs[[#This Row],[County]]&amp;Inputs[[#This Row],[Healthy Soils Practice]],'Defaults &lt;HIDE&gt;'!$C$29:$Q$1246,5,FALSE),0)</f>
        <v>0</v>
      </c>
      <c r="P131" s="166">
        <f t="array" ref="P131">Inputs[[#This Row],[Acres]]*IFERROR(VLOOKUP(Inputs[[#This Row],[County]]&amp;Inputs[[#This Row],[Healthy Soils Practice]],'Defaults &lt;HIDE&gt;'!$C$29:$Q$1246,6,FALSE),0)</f>
        <v>0</v>
      </c>
      <c r="Q131" s="166">
        <f t="array" ref="Q131">Inputs[[#This Row],[Acres]]*IFERROR(VLOOKUP(Inputs[[#This Row],[County]]&amp;Inputs[[#This Row],[Healthy Soils Practice]],'Defaults &lt;HIDE&gt;'!$C$29:$Q$1246,7,FALSE),0)</f>
        <v>0</v>
      </c>
      <c r="R131" s="171">
        <f t="array" ref="R131">Inputs[[#This Row],[Acres]]*IFERROR(VLOOKUP(Inputs[[#This Row],[County]]&amp;Inputs[[#This Row],[Healthy Soils Practice]],'Defaults &lt;HIDE&gt;'!$C$29:$Q$1246,8,FALSE),0)</f>
        <v>0</v>
      </c>
      <c r="T131" s="39"/>
      <c r="U131" s="39"/>
      <c r="V131" s="39"/>
      <c r="W131" s="39"/>
      <c r="X131" s="39"/>
    </row>
    <row r="132" spans="2:24" s="141" customFormat="1" x14ac:dyDescent="0.25">
      <c r="B132" s="141" t="str">
        <f>Inputs[[#This Row],['#]]</f>
        <v/>
      </c>
      <c r="C132" s="61"/>
      <c r="D132" s="63" t="str">
        <f t="shared" si="9"/>
        <v>Optional</v>
      </c>
      <c r="E132" s="143" t="str">
        <f>IF(ISBLANK(Inputs[[#This Row],[Applicant ID]]),"",IFERROR(VLOOKUP(Inputs[[#This Row],[Applicant ID]],$C$15:$E131,3,FALSE),MAX($E$15:$E131)+1))</f>
        <v/>
      </c>
      <c r="F132" s="61"/>
      <c r="G132" s="63" t="str">
        <f t="shared" si="10"/>
        <v>Optional</v>
      </c>
      <c r="H132" s="61"/>
      <c r="I132" s="62" t="str">
        <f t="shared" si="11"/>
        <v>Optional</v>
      </c>
      <c r="J132" s="61"/>
      <c r="K132" s="163" t="str">
        <f t="shared" si="12"/>
        <v>Optional</v>
      </c>
      <c r="L132" s="170">
        <f t="array" ref="L132">Inputs[[#This Row],[Acres]]*IFERROR(VLOOKUP(Inputs[[#This Row],[County]]&amp;Inputs[[#This Row],[Healthy Soils Practice]],'Defaults &lt;HIDE&gt;'!$C$29:$Q$1246,2,FALSE),0)</f>
        <v>0</v>
      </c>
      <c r="M132" s="166">
        <f t="array" ref="M132">Inputs[[#This Row],[Acres]]*IFERROR(VLOOKUP(Inputs[[#This Row],[County]]&amp;Inputs[[#This Row],[Healthy Soils Practice]],'Defaults &lt;HIDE&gt;'!$C$29:$Q$1246,3,FALSE),0)</f>
        <v>0</v>
      </c>
      <c r="N132" s="166">
        <f t="array" ref="N132">Inputs[[#This Row],[Acres]]*IFERROR(VLOOKUP(Inputs[[#This Row],[County]]&amp;Inputs[[#This Row],[Healthy Soils Practice]],'Defaults &lt;HIDE&gt;'!$C$29:$Q$1246,4,FALSE),0)</f>
        <v>0</v>
      </c>
      <c r="O132" s="166">
        <f t="array" ref="O132">Inputs[[#This Row],[Acres]]*IFERROR(VLOOKUP(Inputs[[#This Row],[County]]&amp;Inputs[[#This Row],[Healthy Soils Practice]],'Defaults &lt;HIDE&gt;'!$C$29:$Q$1246,5,FALSE),0)</f>
        <v>0</v>
      </c>
      <c r="P132" s="166">
        <f t="array" ref="P132">Inputs[[#This Row],[Acres]]*IFERROR(VLOOKUP(Inputs[[#This Row],[County]]&amp;Inputs[[#This Row],[Healthy Soils Practice]],'Defaults &lt;HIDE&gt;'!$C$29:$Q$1246,6,FALSE),0)</f>
        <v>0</v>
      </c>
      <c r="Q132" s="166">
        <f t="array" ref="Q132">Inputs[[#This Row],[Acres]]*IFERROR(VLOOKUP(Inputs[[#This Row],[County]]&amp;Inputs[[#This Row],[Healthy Soils Practice]],'Defaults &lt;HIDE&gt;'!$C$29:$Q$1246,7,FALSE),0)</f>
        <v>0</v>
      </c>
      <c r="R132" s="171">
        <f t="array" ref="R132">Inputs[[#This Row],[Acres]]*IFERROR(VLOOKUP(Inputs[[#This Row],[County]]&amp;Inputs[[#This Row],[Healthy Soils Practice]],'Defaults &lt;HIDE&gt;'!$C$29:$Q$1246,8,FALSE),0)</f>
        <v>0</v>
      </c>
      <c r="T132" s="39"/>
      <c r="U132" s="39"/>
      <c r="V132" s="39"/>
      <c r="W132" s="39"/>
      <c r="X132" s="39"/>
    </row>
    <row r="133" spans="2:24" s="141" customFormat="1" x14ac:dyDescent="0.25">
      <c r="B133" s="141" t="str">
        <f>Inputs[[#This Row],['#]]</f>
        <v/>
      </c>
      <c r="C133" s="61"/>
      <c r="D133" s="63" t="str">
        <f t="shared" si="9"/>
        <v>Optional</v>
      </c>
      <c r="E133" s="143" t="str">
        <f>IF(ISBLANK(Inputs[[#This Row],[Applicant ID]]),"",IFERROR(VLOOKUP(Inputs[[#This Row],[Applicant ID]],$C$15:$E132,3,FALSE),MAX($E$15:$E132)+1))</f>
        <v/>
      </c>
      <c r="F133" s="61"/>
      <c r="G133" s="63" t="str">
        <f t="shared" si="10"/>
        <v>Optional</v>
      </c>
      <c r="H133" s="61"/>
      <c r="I133" s="62" t="str">
        <f t="shared" si="11"/>
        <v>Optional</v>
      </c>
      <c r="J133" s="61"/>
      <c r="K133" s="163" t="str">
        <f t="shared" si="12"/>
        <v>Optional</v>
      </c>
      <c r="L133" s="170">
        <f t="array" ref="L133">Inputs[[#This Row],[Acres]]*IFERROR(VLOOKUP(Inputs[[#This Row],[County]]&amp;Inputs[[#This Row],[Healthy Soils Practice]],'Defaults &lt;HIDE&gt;'!$C$29:$Q$1246,2,FALSE),0)</f>
        <v>0</v>
      </c>
      <c r="M133" s="166">
        <f t="array" ref="M133">Inputs[[#This Row],[Acres]]*IFERROR(VLOOKUP(Inputs[[#This Row],[County]]&amp;Inputs[[#This Row],[Healthy Soils Practice]],'Defaults &lt;HIDE&gt;'!$C$29:$Q$1246,3,FALSE),0)</f>
        <v>0</v>
      </c>
      <c r="N133" s="166">
        <f t="array" ref="N133">Inputs[[#This Row],[Acres]]*IFERROR(VLOOKUP(Inputs[[#This Row],[County]]&amp;Inputs[[#This Row],[Healthy Soils Practice]],'Defaults &lt;HIDE&gt;'!$C$29:$Q$1246,4,FALSE),0)</f>
        <v>0</v>
      </c>
      <c r="O133" s="166">
        <f t="array" ref="O133">Inputs[[#This Row],[Acres]]*IFERROR(VLOOKUP(Inputs[[#This Row],[County]]&amp;Inputs[[#This Row],[Healthy Soils Practice]],'Defaults &lt;HIDE&gt;'!$C$29:$Q$1246,5,FALSE),0)</f>
        <v>0</v>
      </c>
      <c r="P133" s="166">
        <f t="array" ref="P133">Inputs[[#This Row],[Acres]]*IFERROR(VLOOKUP(Inputs[[#This Row],[County]]&amp;Inputs[[#This Row],[Healthy Soils Practice]],'Defaults &lt;HIDE&gt;'!$C$29:$Q$1246,6,FALSE),0)</f>
        <v>0</v>
      </c>
      <c r="Q133" s="166">
        <f t="array" ref="Q133">Inputs[[#This Row],[Acres]]*IFERROR(VLOOKUP(Inputs[[#This Row],[County]]&amp;Inputs[[#This Row],[Healthy Soils Practice]],'Defaults &lt;HIDE&gt;'!$C$29:$Q$1246,7,FALSE),0)</f>
        <v>0</v>
      </c>
      <c r="R133" s="171">
        <f t="array" ref="R133">Inputs[[#This Row],[Acres]]*IFERROR(VLOOKUP(Inputs[[#This Row],[County]]&amp;Inputs[[#This Row],[Healthy Soils Practice]],'Defaults &lt;HIDE&gt;'!$C$29:$Q$1246,8,FALSE),0)</f>
        <v>0</v>
      </c>
      <c r="T133" s="39"/>
      <c r="U133" s="39"/>
      <c r="V133" s="39"/>
      <c r="W133" s="39"/>
      <c r="X133" s="39"/>
    </row>
    <row r="134" spans="2:24" s="141" customFormat="1" x14ac:dyDescent="0.25">
      <c r="B134" s="141" t="str">
        <f>Inputs[[#This Row],['#]]</f>
        <v/>
      </c>
      <c r="C134" s="61"/>
      <c r="D134" s="63" t="str">
        <f t="shared" si="9"/>
        <v>Optional</v>
      </c>
      <c r="E134" s="143" t="str">
        <f>IF(ISBLANK(Inputs[[#This Row],[Applicant ID]]),"",IFERROR(VLOOKUP(Inputs[[#This Row],[Applicant ID]],$C$15:$E133,3,FALSE),MAX($E$15:$E133)+1))</f>
        <v/>
      </c>
      <c r="F134" s="61"/>
      <c r="G134" s="63" t="str">
        <f t="shared" si="10"/>
        <v>Optional</v>
      </c>
      <c r="H134" s="61"/>
      <c r="I134" s="62" t="str">
        <f t="shared" si="11"/>
        <v>Optional</v>
      </c>
      <c r="J134" s="61"/>
      <c r="K134" s="163" t="str">
        <f t="shared" si="12"/>
        <v>Optional</v>
      </c>
      <c r="L134" s="170">
        <f t="array" ref="L134">Inputs[[#This Row],[Acres]]*IFERROR(VLOOKUP(Inputs[[#This Row],[County]]&amp;Inputs[[#This Row],[Healthy Soils Practice]],'Defaults &lt;HIDE&gt;'!$C$29:$Q$1246,2,FALSE),0)</f>
        <v>0</v>
      </c>
      <c r="M134" s="166">
        <f t="array" ref="M134">Inputs[[#This Row],[Acres]]*IFERROR(VLOOKUP(Inputs[[#This Row],[County]]&amp;Inputs[[#This Row],[Healthy Soils Practice]],'Defaults &lt;HIDE&gt;'!$C$29:$Q$1246,3,FALSE),0)</f>
        <v>0</v>
      </c>
      <c r="N134" s="166">
        <f t="array" ref="N134">Inputs[[#This Row],[Acres]]*IFERROR(VLOOKUP(Inputs[[#This Row],[County]]&amp;Inputs[[#This Row],[Healthy Soils Practice]],'Defaults &lt;HIDE&gt;'!$C$29:$Q$1246,4,FALSE),0)</f>
        <v>0</v>
      </c>
      <c r="O134" s="166">
        <f t="array" ref="O134">Inputs[[#This Row],[Acres]]*IFERROR(VLOOKUP(Inputs[[#This Row],[County]]&amp;Inputs[[#This Row],[Healthy Soils Practice]],'Defaults &lt;HIDE&gt;'!$C$29:$Q$1246,5,FALSE),0)</f>
        <v>0</v>
      </c>
      <c r="P134" s="166">
        <f t="array" ref="P134">Inputs[[#This Row],[Acres]]*IFERROR(VLOOKUP(Inputs[[#This Row],[County]]&amp;Inputs[[#This Row],[Healthy Soils Practice]],'Defaults &lt;HIDE&gt;'!$C$29:$Q$1246,6,FALSE),0)</f>
        <v>0</v>
      </c>
      <c r="Q134" s="166">
        <f t="array" ref="Q134">Inputs[[#This Row],[Acres]]*IFERROR(VLOOKUP(Inputs[[#This Row],[County]]&amp;Inputs[[#This Row],[Healthy Soils Practice]],'Defaults &lt;HIDE&gt;'!$C$29:$Q$1246,7,FALSE),0)</f>
        <v>0</v>
      </c>
      <c r="R134" s="171">
        <f t="array" ref="R134">Inputs[[#This Row],[Acres]]*IFERROR(VLOOKUP(Inputs[[#This Row],[County]]&amp;Inputs[[#This Row],[Healthy Soils Practice]],'Defaults &lt;HIDE&gt;'!$C$29:$Q$1246,8,FALSE),0)</f>
        <v>0</v>
      </c>
      <c r="T134" s="39"/>
      <c r="U134" s="39"/>
      <c r="V134" s="39"/>
      <c r="W134" s="39"/>
      <c r="X134" s="39"/>
    </row>
    <row r="135" spans="2:24" s="141" customFormat="1" x14ac:dyDescent="0.25">
      <c r="B135" s="141" t="str">
        <f>Inputs[[#This Row],['#]]</f>
        <v/>
      </c>
      <c r="C135" s="61"/>
      <c r="D135" s="63" t="str">
        <f t="shared" si="9"/>
        <v>Optional</v>
      </c>
      <c r="E135" s="143" t="str">
        <f>IF(ISBLANK(Inputs[[#This Row],[Applicant ID]]),"",IFERROR(VLOOKUP(Inputs[[#This Row],[Applicant ID]],$C$15:$E134,3,FALSE),MAX($E$15:$E134)+1))</f>
        <v/>
      </c>
      <c r="F135" s="61"/>
      <c r="G135" s="63" t="str">
        <f t="shared" si="10"/>
        <v>Optional</v>
      </c>
      <c r="H135" s="61"/>
      <c r="I135" s="62" t="str">
        <f t="shared" si="11"/>
        <v>Optional</v>
      </c>
      <c r="J135" s="61"/>
      <c r="K135" s="163" t="str">
        <f t="shared" si="12"/>
        <v>Optional</v>
      </c>
      <c r="L135" s="170">
        <f t="array" ref="L135">Inputs[[#This Row],[Acres]]*IFERROR(VLOOKUP(Inputs[[#This Row],[County]]&amp;Inputs[[#This Row],[Healthy Soils Practice]],'Defaults &lt;HIDE&gt;'!$C$29:$Q$1246,2,FALSE),0)</f>
        <v>0</v>
      </c>
      <c r="M135" s="166">
        <f t="array" ref="M135">Inputs[[#This Row],[Acres]]*IFERROR(VLOOKUP(Inputs[[#This Row],[County]]&amp;Inputs[[#This Row],[Healthy Soils Practice]],'Defaults &lt;HIDE&gt;'!$C$29:$Q$1246,3,FALSE),0)</f>
        <v>0</v>
      </c>
      <c r="N135" s="166">
        <f t="array" ref="N135">Inputs[[#This Row],[Acres]]*IFERROR(VLOOKUP(Inputs[[#This Row],[County]]&amp;Inputs[[#This Row],[Healthy Soils Practice]],'Defaults &lt;HIDE&gt;'!$C$29:$Q$1246,4,FALSE),0)</f>
        <v>0</v>
      </c>
      <c r="O135" s="166">
        <f t="array" ref="O135">Inputs[[#This Row],[Acres]]*IFERROR(VLOOKUP(Inputs[[#This Row],[County]]&amp;Inputs[[#This Row],[Healthy Soils Practice]],'Defaults &lt;HIDE&gt;'!$C$29:$Q$1246,5,FALSE),0)</f>
        <v>0</v>
      </c>
      <c r="P135" s="166">
        <f t="array" ref="P135">Inputs[[#This Row],[Acres]]*IFERROR(VLOOKUP(Inputs[[#This Row],[County]]&amp;Inputs[[#This Row],[Healthy Soils Practice]],'Defaults &lt;HIDE&gt;'!$C$29:$Q$1246,6,FALSE),0)</f>
        <v>0</v>
      </c>
      <c r="Q135" s="166">
        <f t="array" ref="Q135">Inputs[[#This Row],[Acres]]*IFERROR(VLOOKUP(Inputs[[#This Row],[County]]&amp;Inputs[[#This Row],[Healthy Soils Practice]],'Defaults &lt;HIDE&gt;'!$C$29:$Q$1246,7,FALSE),0)</f>
        <v>0</v>
      </c>
      <c r="R135" s="171">
        <f t="array" ref="R135">Inputs[[#This Row],[Acres]]*IFERROR(VLOOKUP(Inputs[[#This Row],[County]]&amp;Inputs[[#This Row],[Healthy Soils Practice]],'Defaults &lt;HIDE&gt;'!$C$29:$Q$1246,8,FALSE),0)</f>
        <v>0</v>
      </c>
      <c r="T135" s="39"/>
      <c r="U135" s="39"/>
      <c r="V135" s="39"/>
      <c r="W135" s="39"/>
      <c r="X135" s="39"/>
    </row>
    <row r="136" spans="2:24" s="141" customFormat="1" x14ac:dyDescent="0.25">
      <c r="B136" s="141" t="str">
        <f>Inputs[[#This Row],['#]]</f>
        <v/>
      </c>
      <c r="C136" s="61"/>
      <c r="D136" s="63" t="str">
        <f t="shared" si="9"/>
        <v>Optional</v>
      </c>
      <c r="E136" s="143" t="str">
        <f>IF(ISBLANK(Inputs[[#This Row],[Applicant ID]]),"",IFERROR(VLOOKUP(Inputs[[#This Row],[Applicant ID]],$C$15:$E135,3,FALSE),MAX($E$15:$E135)+1))</f>
        <v/>
      </c>
      <c r="F136" s="61"/>
      <c r="G136" s="63" t="str">
        <f t="shared" si="10"/>
        <v>Optional</v>
      </c>
      <c r="H136" s="61"/>
      <c r="I136" s="62" t="str">
        <f t="shared" si="11"/>
        <v>Optional</v>
      </c>
      <c r="J136" s="61"/>
      <c r="K136" s="163" t="str">
        <f t="shared" si="12"/>
        <v>Optional</v>
      </c>
      <c r="L136" s="170">
        <f t="array" ref="L136">Inputs[[#This Row],[Acres]]*IFERROR(VLOOKUP(Inputs[[#This Row],[County]]&amp;Inputs[[#This Row],[Healthy Soils Practice]],'Defaults &lt;HIDE&gt;'!$C$29:$Q$1246,2,FALSE),0)</f>
        <v>0</v>
      </c>
      <c r="M136" s="166">
        <f t="array" ref="M136">Inputs[[#This Row],[Acres]]*IFERROR(VLOOKUP(Inputs[[#This Row],[County]]&amp;Inputs[[#This Row],[Healthy Soils Practice]],'Defaults &lt;HIDE&gt;'!$C$29:$Q$1246,3,FALSE),0)</f>
        <v>0</v>
      </c>
      <c r="N136" s="166">
        <f t="array" ref="N136">Inputs[[#This Row],[Acres]]*IFERROR(VLOOKUP(Inputs[[#This Row],[County]]&amp;Inputs[[#This Row],[Healthy Soils Practice]],'Defaults &lt;HIDE&gt;'!$C$29:$Q$1246,4,FALSE),0)</f>
        <v>0</v>
      </c>
      <c r="O136" s="166">
        <f t="array" ref="O136">Inputs[[#This Row],[Acres]]*IFERROR(VLOOKUP(Inputs[[#This Row],[County]]&amp;Inputs[[#This Row],[Healthy Soils Practice]],'Defaults &lt;HIDE&gt;'!$C$29:$Q$1246,5,FALSE),0)</f>
        <v>0</v>
      </c>
      <c r="P136" s="166">
        <f t="array" ref="P136">Inputs[[#This Row],[Acres]]*IFERROR(VLOOKUP(Inputs[[#This Row],[County]]&amp;Inputs[[#This Row],[Healthy Soils Practice]],'Defaults &lt;HIDE&gt;'!$C$29:$Q$1246,6,FALSE),0)</f>
        <v>0</v>
      </c>
      <c r="Q136" s="166">
        <f t="array" ref="Q136">Inputs[[#This Row],[Acres]]*IFERROR(VLOOKUP(Inputs[[#This Row],[County]]&amp;Inputs[[#This Row],[Healthy Soils Practice]],'Defaults &lt;HIDE&gt;'!$C$29:$Q$1246,7,FALSE),0)</f>
        <v>0</v>
      </c>
      <c r="R136" s="171">
        <f t="array" ref="R136">Inputs[[#This Row],[Acres]]*IFERROR(VLOOKUP(Inputs[[#This Row],[County]]&amp;Inputs[[#This Row],[Healthy Soils Practice]],'Defaults &lt;HIDE&gt;'!$C$29:$Q$1246,8,FALSE),0)</f>
        <v>0</v>
      </c>
      <c r="T136" s="39"/>
      <c r="U136" s="39"/>
      <c r="V136" s="39"/>
      <c r="W136" s="39"/>
      <c r="X136" s="39"/>
    </row>
    <row r="137" spans="2:24" s="141" customFormat="1" x14ac:dyDescent="0.25">
      <c r="B137" s="141" t="str">
        <f>Inputs[[#This Row],['#]]</f>
        <v/>
      </c>
      <c r="C137" s="61"/>
      <c r="D137" s="63" t="str">
        <f t="shared" si="9"/>
        <v>Optional</v>
      </c>
      <c r="E137" s="143" t="str">
        <f>IF(ISBLANK(Inputs[[#This Row],[Applicant ID]]),"",IFERROR(VLOOKUP(Inputs[[#This Row],[Applicant ID]],$C$15:$E136,3,FALSE),MAX($E$15:$E136)+1))</f>
        <v/>
      </c>
      <c r="F137" s="61"/>
      <c r="G137" s="63" t="str">
        <f t="shared" si="10"/>
        <v>Optional</v>
      </c>
      <c r="H137" s="61"/>
      <c r="I137" s="62" t="str">
        <f t="shared" si="11"/>
        <v>Optional</v>
      </c>
      <c r="J137" s="61"/>
      <c r="K137" s="163" t="str">
        <f t="shared" si="12"/>
        <v>Optional</v>
      </c>
      <c r="L137" s="170">
        <f t="array" ref="L137">Inputs[[#This Row],[Acres]]*IFERROR(VLOOKUP(Inputs[[#This Row],[County]]&amp;Inputs[[#This Row],[Healthy Soils Practice]],'Defaults &lt;HIDE&gt;'!$C$29:$Q$1246,2,FALSE),0)</f>
        <v>0</v>
      </c>
      <c r="M137" s="166">
        <f t="array" ref="M137">Inputs[[#This Row],[Acres]]*IFERROR(VLOOKUP(Inputs[[#This Row],[County]]&amp;Inputs[[#This Row],[Healthy Soils Practice]],'Defaults &lt;HIDE&gt;'!$C$29:$Q$1246,3,FALSE),0)</f>
        <v>0</v>
      </c>
      <c r="N137" s="166">
        <f t="array" ref="N137">Inputs[[#This Row],[Acres]]*IFERROR(VLOOKUP(Inputs[[#This Row],[County]]&amp;Inputs[[#This Row],[Healthy Soils Practice]],'Defaults &lt;HIDE&gt;'!$C$29:$Q$1246,4,FALSE),0)</f>
        <v>0</v>
      </c>
      <c r="O137" s="166">
        <f t="array" ref="O137">Inputs[[#This Row],[Acres]]*IFERROR(VLOOKUP(Inputs[[#This Row],[County]]&amp;Inputs[[#This Row],[Healthy Soils Practice]],'Defaults &lt;HIDE&gt;'!$C$29:$Q$1246,5,FALSE),0)</f>
        <v>0</v>
      </c>
      <c r="P137" s="166">
        <f t="array" ref="P137">Inputs[[#This Row],[Acres]]*IFERROR(VLOOKUP(Inputs[[#This Row],[County]]&amp;Inputs[[#This Row],[Healthy Soils Practice]],'Defaults &lt;HIDE&gt;'!$C$29:$Q$1246,6,FALSE),0)</f>
        <v>0</v>
      </c>
      <c r="Q137" s="166">
        <f t="array" ref="Q137">Inputs[[#This Row],[Acres]]*IFERROR(VLOOKUP(Inputs[[#This Row],[County]]&amp;Inputs[[#This Row],[Healthy Soils Practice]],'Defaults &lt;HIDE&gt;'!$C$29:$Q$1246,7,FALSE),0)</f>
        <v>0</v>
      </c>
      <c r="R137" s="171">
        <f t="array" ref="R137">Inputs[[#This Row],[Acres]]*IFERROR(VLOOKUP(Inputs[[#This Row],[County]]&amp;Inputs[[#This Row],[Healthy Soils Practice]],'Defaults &lt;HIDE&gt;'!$C$29:$Q$1246,8,FALSE),0)</f>
        <v>0</v>
      </c>
      <c r="T137" s="39"/>
      <c r="U137" s="39"/>
      <c r="V137" s="39"/>
      <c r="W137" s="39"/>
      <c r="X137" s="39"/>
    </row>
    <row r="138" spans="2:24" s="141" customFormat="1" x14ac:dyDescent="0.25">
      <c r="B138" s="141" t="str">
        <f>Inputs[[#This Row],['#]]</f>
        <v/>
      </c>
      <c r="C138" s="61"/>
      <c r="D138" s="63" t="str">
        <f t="shared" si="9"/>
        <v>Optional</v>
      </c>
      <c r="E138" s="143" t="str">
        <f>IF(ISBLANK(Inputs[[#This Row],[Applicant ID]]),"",IFERROR(VLOOKUP(Inputs[[#This Row],[Applicant ID]],$C$15:$E137,3,FALSE),MAX($E$15:$E137)+1))</f>
        <v/>
      </c>
      <c r="F138" s="61"/>
      <c r="G138" s="63" t="str">
        <f t="shared" si="10"/>
        <v>Optional</v>
      </c>
      <c r="H138" s="61"/>
      <c r="I138" s="62" t="str">
        <f t="shared" si="11"/>
        <v>Optional</v>
      </c>
      <c r="J138" s="61"/>
      <c r="K138" s="163" t="str">
        <f t="shared" si="12"/>
        <v>Optional</v>
      </c>
      <c r="L138" s="170">
        <f t="array" ref="L138">Inputs[[#This Row],[Acres]]*IFERROR(VLOOKUP(Inputs[[#This Row],[County]]&amp;Inputs[[#This Row],[Healthy Soils Practice]],'Defaults &lt;HIDE&gt;'!$C$29:$Q$1246,2,FALSE),0)</f>
        <v>0</v>
      </c>
      <c r="M138" s="166">
        <f t="array" ref="M138">Inputs[[#This Row],[Acres]]*IFERROR(VLOOKUP(Inputs[[#This Row],[County]]&amp;Inputs[[#This Row],[Healthy Soils Practice]],'Defaults &lt;HIDE&gt;'!$C$29:$Q$1246,3,FALSE),0)</f>
        <v>0</v>
      </c>
      <c r="N138" s="166">
        <f t="array" ref="N138">Inputs[[#This Row],[Acres]]*IFERROR(VLOOKUP(Inputs[[#This Row],[County]]&amp;Inputs[[#This Row],[Healthy Soils Practice]],'Defaults &lt;HIDE&gt;'!$C$29:$Q$1246,4,FALSE),0)</f>
        <v>0</v>
      </c>
      <c r="O138" s="166">
        <f t="array" ref="O138">Inputs[[#This Row],[Acres]]*IFERROR(VLOOKUP(Inputs[[#This Row],[County]]&amp;Inputs[[#This Row],[Healthy Soils Practice]],'Defaults &lt;HIDE&gt;'!$C$29:$Q$1246,5,FALSE),0)</f>
        <v>0</v>
      </c>
      <c r="P138" s="166">
        <f t="array" ref="P138">Inputs[[#This Row],[Acres]]*IFERROR(VLOOKUP(Inputs[[#This Row],[County]]&amp;Inputs[[#This Row],[Healthy Soils Practice]],'Defaults &lt;HIDE&gt;'!$C$29:$Q$1246,6,FALSE),0)</f>
        <v>0</v>
      </c>
      <c r="Q138" s="166">
        <f t="array" ref="Q138">Inputs[[#This Row],[Acres]]*IFERROR(VLOOKUP(Inputs[[#This Row],[County]]&amp;Inputs[[#This Row],[Healthy Soils Practice]],'Defaults &lt;HIDE&gt;'!$C$29:$Q$1246,7,FALSE),0)</f>
        <v>0</v>
      </c>
      <c r="R138" s="171">
        <f t="array" ref="R138">Inputs[[#This Row],[Acres]]*IFERROR(VLOOKUP(Inputs[[#This Row],[County]]&amp;Inputs[[#This Row],[Healthy Soils Practice]],'Defaults &lt;HIDE&gt;'!$C$29:$Q$1246,8,FALSE),0)</f>
        <v>0</v>
      </c>
      <c r="T138" s="39"/>
      <c r="U138" s="39"/>
      <c r="V138" s="39"/>
      <c r="W138" s="39"/>
      <c r="X138" s="39"/>
    </row>
    <row r="139" spans="2:24" s="141" customFormat="1" x14ac:dyDescent="0.25">
      <c r="B139" s="141" t="str">
        <f>Inputs[[#This Row],['#]]</f>
        <v/>
      </c>
      <c r="C139" s="61"/>
      <c r="D139" s="63" t="str">
        <f t="shared" si="9"/>
        <v>Optional</v>
      </c>
      <c r="E139" s="143" t="str">
        <f>IF(ISBLANK(Inputs[[#This Row],[Applicant ID]]),"",IFERROR(VLOOKUP(Inputs[[#This Row],[Applicant ID]],$C$15:$E138,3,FALSE),MAX($E$15:$E138)+1))</f>
        <v/>
      </c>
      <c r="F139" s="61"/>
      <c r="G139" s="63" t="str">
        <f t="shared" si="10"/>
        <v>Optional</v>
      </c>
      <c r="H139" s="61"/>
      <c r="I139" s="62" t="str">
        <f t="shared" si="11"/>
        <v>Optional</v>
      </c>
      <c r="J139" s="61"/>
      <c r="K139" s="163" t="str">
        <f t="shared" si="12"/>
        <v>Optional</v>
      </c>
      <c r="L139" s="170">
        <f t="array" ref="L139">Inputs[[#This Row],[Acres]]*IFERROR(VLOOKUP(Inputs[[#This Row],[County]]&amp;Inputs[[#This Row],[Healthy Soils Practice]],'Defaults &lt;HIDE&gt;'!$C$29:$Q$1246,2,FALSE),0)</f>
        <v>0</v>
      </c>
      <c r="M139" s="166">
        <f t="array" ref="M139">Inputs[[#This Row],[Acres]]*IFERROR(VLOOKUP(Inputs[[#This Row],[County]]&amp;Inputs[[#This Row],[Healthy Soils Practice]],'Defaults &lt;HIDE&gt;'!$C$29:$Q$1246,3,FALSE),0)</f>
        <v>0</v>
      </c>
      <c r="N139" s="166">
        <f t="array" ref="N139">Inputs[[#This Row],[Acres]]*IFERROR(VLOOKUP(Inputs[[#This Row],[County]]&amp;Inputs[[#This Row],[Healthy Soils Practice]],'Defaults &lt;HIDE&gt;'!$C$29:$Q$1246,4,FALSE),0)</f>
        <v>0</v>
      </c>
      <c r="O139" s="166">
        <f t="array" ref="O139">Inputs[[#This Row],[Acres]]*IFERROR(VLOOKUP(Inputs[[#This Row],[County]]&amp;Inputs[[#This Row],[Healthy Soils Practice]],'Defaults &lt;HIDE&gt;'!$C$29:$Q$1246,5,FALSE),0)</f>
        <v>0</v>
      </c>
      <c r="P139" s="166">
        <f t="array" ref="P139">Inputs[[#This Row],[Acres]]*IFERROR(VLOOKUP(Inputs[[#This Row],[County]]&amp;Inputs[[#This Row],[Healthy Soils Practice]],'Defaults &lt;HIDE&gt;'!$C$29:$Q$1246,6,FALSE),0)</f>
        <v>0</v>
      </c>
      <c r="Q139" s="166">
        <f t="array" ref="Q139">Inputs[[#This Row],[Acres]]*IFERROR(VLOOKUP(Inputs[[#This Row],[County]]&amp;Inputs[[#This Row],[Healthy Soils Practice]],'Defaults &lt;HIDE&gt;'!$C$29:$Q$1246,7,FALSE),0)</f>
        <v>0</v>
      </c>
      <c r="R139" s="171">
        <f t="array" ref="R139">Inputs[[#This Row],[Acres]]*IFERROR(VLOOKUP(Inputs[[#This Row],[County]]&amp;Inputs[[#This Row],[Healthy Soils Practice]],'Defaults &lt;HIDE&gt;'!$C$29:$Q$1246,8,FALSE),0)</f>
        <v>0</v>
      </c>
      <c r="T139" s="39"/>
      <c r="U139" s="39"/>
      <c r="V139" s="39"/>
      <c r="W139" s="39"/>
      <c r="X139" s="39"/>
    </row>
    <row r="140" spans="2:24" s="141" customFormat="1" x14ac:dyDescent="0.25">
      <c r="B140" s="141" t="str">
        <f>Inputs[[#This Row],['#]]</f>
        <v/>
      </c>
      <c r="C140" s="61"/>
      <c r="D140" s="63" t="str">
        <f t="shared" si="9"/>
        <v>Optional</v>
      </c>
      <c r="E140" s="143" t="str">
        <f>IF(ISBLANK(Inputs[[#This Row],[Applicant ID]]),"",IFERROR(VLOOKUP(Inputs[[#This Row],[Applicant ID]],$C$15:$E139,3,FALSE),MAX($E$15:$E139)+1))</f>
        <v/>
      </c>
      <c r="F140" s="61"/>
      <c r="G140" s="63" t="str">
        <f t="shared" si="10"/>
        <v>Optional</v>
      </c>
      <c r="H140" s="61"/>
      <c r="I140" s="62" t="str">
        <f t="shared" si="11"/>
        <v>Optional</v>
      </c>
      <c r="J140" s="61"/>
      <c r="K140" s="163" t="str">
        <f t="shared" si="12"/>
        <v>Optional</v>
      </c>
      <c r="L140" s="170">
        <f t="array" ref="L140">Inputs[[#This Row],[Acres]]*IFERROR(VLOOKUP(Inputs[[#This Row],[County]]&amp;Inputs[[#This Row],[Healthy Soils Practice]],'Defaults &lt;HIDE&gt;'!$C$29:$Q$1246,2,FALSE),0)</f>
        <v>0</v>
      </c>
      <c r="M140" s="166">
        <f t="array" ref="M140">Inputs[[#This Row],[Acres]]*IFERROR(VLOOKUP(Inputs[[#This Row],[County]]&amp;Inputs[[#This Row],[Healthy Soils Practice]],'Defaults &lt;HIDE&gt;'!$C$29:$Q$1246,3,FALSE),0)</f>
        <v>0</v>
      </c>
      <c r="N140" s="166">
        <f t="array" ref="N140">Inputs[[#This Row],[Acres]]*IFERROR(VLOOKUP(Inputs[[#This Row],[County]]&amp;Inputs[[#This Row],[Healthy Soils Practice]],'Defaults &lt;HIDE&gt;'!$C$29:$Q$1246,4,FALSE),0)</f>
        <v>0</v>
      </c>
      <c r="O140" s="166">
        <f t="array" ref="O140">Inputs[[#This Row],[Acres]]*IFERROR(VLOOKUP(Inputs[[#This Row],[County]]&amp;Inputs[[#This Row],[Healthy Soils Practice]],'Defaults &lt;HIDE&gt;'!$C$29:$Q$1246,5,FALSE),0)</f>
        <v>0</v>
      </c>
      <c r="P140" s="166">
        <f t="array" ref="P140">Inputs[[#This Row],[Acres]]*IFERROR(VLOOKUP(Inputs[[#This Row],[County]]&amp;Inputs[[#This Row],[Healthy Soils Practice]],'Defaults &lt;HIDE&gt;'!$C$29:$Q$1246,6,FALSE),0)</f>
        <v>0</v>
      </c>
      <c r="Q140" s="166">
        <f t="array" ref="Q140">Inputs[[#This Row],[Acres]]*IFERROR(VLOOKUP(Inputs[[#This Row],[County]]&amp;Inputs[[#This Row],[Healthy Soils Practice]],'Defaults &lt;HIDE&gt;'!$C$29:$Q$1246,7,FALSE),0)</f>
        <v>0</v>
      </c>
      <c r="R140" s="171">
        <f t="array" ref="R140">Inputs[[#This Row],[Acres]]*IFERROR(VLOOKUP(Inputs[[#This Row],[County]]&amp;Inputs[[#This Row],[Healthy Soils Practice]],'Defaults &lt;HIDE&gt;'!$C$29:$Q$1246,8,FALSE),0)</f>
        <v>0</v>
      </c>
      <c r="T140" s="39"/>
      <c r="U140" s="39"/>
      <c r="V140" s="39"/>
      <c r="W140" s="39"/>
      <c r="X140" s="39"/>
    </row>
    <row r="141" spans="2:24" s="141" customFormat="1" x14ac:dyDescent="0.25">
      <c r="B141" s="141" t="str">
        <f>Inputs[[#This Row],['#]]</f>
        <v/>
      </c>
      <c r="C141" s="61"/>
      <c r="D141" s="63" t="str">
        <f t="shared" si="9"/>
        <v>Optional</v>
      </c>
      <c r="E141" s="143" t="str">
        <f>IF(ISBLANK(Inputs[[#This Row],[Applicant ID]]),"",IFERROR(VLOOKUP(Inputs[[#This Row],[Applicant ID]],$C$15:$E140,3,FALSE),MAX($E$15:$E140)+1))</f>
        <v/>
      </c>
      <c r="F141" s="61"/>
      <c r="G141" s="63" t="str">
        <f t="shared" si="10"/>
        <v>Optional</v>
      </c>
      <c r="H141" s="61"/>
      <c r="I141" s="62" t="str">
        <f t="shared" si="11"/>
        <v>Optional</v>
      </c>
      <c r="J141" s="61"/>
      <c r="K141" s="163" t="str">
        <f t="shared" si="12"/>
        <v>Optional</v>
      </c>
      <c r="L141" s="170">
        <f t="array" ref="L141">Inputs[[#This Row],[Acres]]*IFERROR(VLOOKUP(Inputs[[#This Row],[County]]&amp;Inputs[[#This Row],[Healthy Soils Practice]],'Defaults &lt;HIDE&gt;'!$C$29:$Q$1246,2,FALSE),0)</f>
        <v>0</v>
      </c>
      <c r="M141" s="166">
        <f t="array" ref="M141">Inputs[[#This Row],[Acres]]*IFERROR(VLOOKUP(Inputs[[#This Row],[County]]&amp;Inputs[[#This Row],[Healthy Soils Practice]],'Defaults &lt;HIDE&gt;'!$C$29:$Q$1246,3,FALSE),0)</f>
        <v>0</v>
      </c>
      <c r="N141" s="166">
        <f t="array" ref="N141">Inputs[[#This Row],[Acres]]*IFERROR(VLOOKUP(Inputs[[#This Row],[County]]&amp;Inputs[[#This Row],[Healthy Soils Practice]],'Defaults &lt;HIDE&gt;'!$C$29:$Q$1246,4,FALSE),0)</f>
        <v>0</v>
      </c>
      <c r="O141" s="166">
        <f t="array" ref="O141">Inputs[[#This Row],[Acres]]*IFERROR(VLOOKUP(Inputs[[#This Row],[County]]&amp;Inputs[[#This Row],[Healthy Soils Practice]],'Defaults &lt;HIDE&gt;'!$C$29:$Q$1246,5,FALSE),0)</f>
        <v>0</v>
      </c>
      <c r="P141" s="166">
        <f t="array" ref="P141">Inputs[[#This Row],[Acres]]*IFERROR(VLOOKUP(Inputs[[#This Row],[County]]&amp;Inputs[[#This Row],[Healthy Soils Practice]],'Defaults &lt;HIDE&gt;'!$C$29:$Q$1246,6,FALSE),0)</f>
        <v>0</v>
      </c>
      <c r="Q141" s="166">
        <f t="array" ref="Q141">Inputs[[#This Row],[Acres]]*IFERROR(VLOOKUP(Inputs[[#This Row],[County]]&amp;Inputs[[#This Row],[Healthy Soils Practice]],'Defaults &lt;HIDE&gt;'!$C$29:$Q$1246,7,FALSE),0)</f>
        <v>0</v>
      </c>
      <c r="R141" s="171">
        <f t="array" ref="R141">Inputs[[#This Row],[Acres]]*IFERROR(VLOOKUP(Inputs[[#This Row],[County]]&amp;Inputs[[#This Row],[Healthy Soils Practice]],'Defaults &lt;HIDE&gt;'!$C$29:$Q$1246,8,FALSE),0)</f>
        <v>0</v>
      </c>
      <c r="T141" s="39"/>
      <c r="U141" s="39"/>
      <c r="V141" s="39"/>
      <c r="W141" s="39"/>
      <c r="X141" s="39"/>
    </row>
    <row r="142" spans="2:24" s="141" customFormat="1" x14ac:dyDescent="0.25">
      <c r="B142" s="141" t="str">
        <f>Inputs[[#This Row],['#]]</f>
        <v/>
      </c>
      <c r="C142" s="61"/>
      <c r="D142" s="63" t="str">
        <f t="shared" si="9"/>
        <v>Optional</v>
      </c>
      <c r="E142" s="143" t="str">
        <f>IF(ISBLANK(Inputs[[#This Row],[Applicant ID]]),"",IFERROR(VLOOKUP(Inputs[[#This Row],[Applicant ID]],$C$15:$E141,3,FALSE),MAX($E$15:$E141)+1))</f>
        <v/>
      </c>
      <c r="F142" s="61"/>
      <c r="G142" s="63" t="str">
        <f t="shared" si="10"/>
        <v>Optional</v>
      </c>
      <c r="H142" s="61"/>
      <c r="I142" s="62" t="str">
        <f t="shared" si="11"/>
        <v>Optional</v>
      </c>
      <c r="J142" s="61"/>
      <c r="K142" s="163" t="str">
        <f t="shared" si="12"/>
        <v>Optional</v>
      </c>
      <c r="L142" s="170">
        <f t="array" ref="L142">Inputs[[#This Row],[Acres]]*IFERROR(VLOOKUP(Inputs[[#This Row],[County]]&amp;Inputs[[#This Row],[Healthy Soils Practice]],'Defaults &lt;HIDE&gt;'!$C$29:$Q$1246,2,FALSE),0)</f>
        <v>0</v>
      </c>
      <c r="M142" s="166">
        <f t="array" ref="M142">Inputs[[#This Row],[Acres]]*IFERROR(VLOOKUP(Inputs[[#This Row],[County]]&amp;Inputs[[#This Row],[Healthy Soils Practice]],'Defaults &lt;HIDE&gt;'!$C$29:$Q$1246,3,FALSE),0)</f>
        <v>0</v>
      </c>
      <c r="N142" s="166">
        <f t="array" ref="N142">Inputs[[#This Row],[Acres]]*IFERROR(VLOOKUP(Inputs[[#This Row],[County]]&amp;Inputs[[#This Row],[Healthy Soils Practice]],'Defaults &lt;HIDE&gt;'!$C$29:$Q$1246,4,FALSE),0)</f>
        <v>0</v>
      </c>
      <c r="O142" s="166">
        <f t="array" ref="O142">Inputs[[#This Row],[Acres]]*IFERROR(VLOOKUP(Inputs[[#This Row],[County]]&amp;Inputs[[#This Row],[Healthy Soils Practice]],'Defaults &lt;HIDE&gt;'!$C$29:$Q$1246,5,FALSE),0)</f>
        <v>0</v>
      </c>
      <c r="P142" s="166">
        <f t="array" ref="P142">Inputs[[#This Row],[Acres]]*IFERROR(VLOOKUP(Inputs[[#This Row],[County]]&amp;Inputs[[#This Row],[Healthy Soils Practice]],'Defaults &lt;HIDE&gt;'!$C$29:$Q$1246,6,FALSE),0)</f>
        <v>0</v>
      </c>
      <c r="Q142" s="166">
        <f t="array" ref="Q142">Inputs[[#This Row],[Acres]]*IFERROR(VLOOKUP(Inputs[[#This Row],[County]]&amp;Inputs[[#This Row],[Healthy Soils Practice]],'Defaults &lt;HIDE&gt;'!$C$29:$Q$1246,7,FALSE),0)</f>
        <v>0</v>
      </c>
      <c r="R142" s="171">
        <f t="array" ref="R142">Inputs[[#This Row],[Acres]]*IFERROR(VLOOKUP(Inputs[[#This Row],[County]]&amp;Inputs[[#This Row],[Healthy Soils Practice]],'Defaults &lt;HIDE&gt;'!$C$29:$Q$1246,8,FALSE),0)</f>
        <v>0</v>
      </c>
      <c r="T142" s="39"/>
      <c r="U142" s="39"/>
      <c r="V142" s="39"/>
      <c r="W142" s="39"/>
      <c r="X142" s="39"/>
    </row>
    <row r="143" spans="2:24" s="141" customFormat="1" x14ac:dyDescent="0.25">
      <c r="B143" s="141" t="str">
        <f>Inputs[[#This Row],['#]]</f>
        <v/>
      </c>
      <c r="C143" s="61"/>
      <c r="D143" s="63" t="str">
        <f t="shared" si="9"/>
        <v>Optional</v>
      </c>
      <c r="E143" s="143" t="str">
        <f>IF(ISBLANK(Inputs[[#This Row],[Applicant ID]]),"",IFERROR(VLOOKUP(Inputs[[#This Row],[Applicant ID]],$C$15:$E142,3,FALSE),MAX($E$15:$E142)+1))</f>
        <v/>
      </c>
      <c r="F143" s="61"/>
      <c r="G143" s="63" t="str">
        <f t="shared" si="10"/>
        <v>Optional</v>
      </c>
      <c r="H143" s="61"/>
      <c r="I143" s="62" t="str">
        <f t="shared" si="11"/>
        <v>Optional</v>
      </c>
      <c r="J143" s="61"/>
      <c r="K143" s="163" t="str">
        <f t="shared" si="12"/>
        <v>Optional</v>
      </c>
      <c r="L143" s="170">
        <f t="array" ref="L143">Inputs[[#This Row],[Acres]]*IFERROR(VLOOKUP(Inputs[[#This Row],[County]]&amp;Inputs[[#This Row],[Healthy Soils Practice]],'Defaults &lt;HIDE&gt;'!$C$29:$Q$1246,2,FALSE),0)</f>
        <v>0</v>
      </c>
      <c r="M143" s="166">
        <f t="array" ref="M143">Inputs[[#This Row],[Acres]]*IFERROR(VLOOKUP(Inputs[[#This Row],[County]]&amp;Inputs[[#This Row],[Healthy Soils Practice]],'Defaults &lt;HIDE&gt;'!$C$29:$Q$1246,3,FALSE),0)</f>
        <v>0</v>
      </c>
      <c r="N143" s="166">
        <f t="array" ref="N143">Inputs[[#This Row],[Acres]]*IFERROR(VLOOKUP(Inputs[[#This Row],[County]]&amp;Inputs[[#This Row],[Healthy Soils Practice]],'Defaults &lt;HIDE&gt;'!$C$29:$Q$1246,4,FALSE),0)</f>
        <v>0</v>
      </c>
      <c r="O143" s="166">
        <f t="array" ref="O143">Inputs[[#This Row],[Acres]]*IFERROR(VLOOKUP(Inputs[[#This Row],[County]]&amp;Inputs[[#This Row],[Healthy Soils Practice]],'Defaults &lt;HIDE&gt;'!$C$29:$Q$1246,5,FALSE),0)</f>
        <v>0</v>
      </c>
      <c r="P143" s="166">
        <f t="array" ref="P143">Inputs[[#This Row],[Acres]]*IFERROR(VLOOKUP(Inputs[[#This Row],[County]]&amp;Inputs[[#This Row],[Healthy Soils Practice]],'Defaults &lt;HIDE&gt;'!$C$29:$Q$1246,6,FALSE),0)</f>
        <v>0</v>
      </c>
      <c r="Q143" s="166">
        <f t="array" ref="Q143">Inputs[[#This Row],[Acres]]*IFERROR(VLOOKUP(Inputs[[#This Row],[County]]&amp;Inputs[[#This Row],[Healthy Soils Practice]],'Defaults &lt;HIDE&gt;'!$C$29:$Q$1246,7,FALSE),0)</f>
        <v>0</v>
      </c>
      <c r="R143" s="171">
        <f t="array" ref="R143">Inputs[[#This Row],[Acres]]*IFERROR(VLOOKUP(Inputs[[#This Row],[County]]&amp;Inputs[[#This Row],[Healthy Soils Practice]],'Defaults &lt;HIDE&gt;'!$C$29:$Q$1246,8,FALSE),0)</f>
        <v>0</v>
      </c>
      <c r="T143" s="39"/>
      <c r="U143" s="39"/>
      <c r="V143" s="39"/>
      <c r="W143" s="39"/>
      <c r="X143" s="39"/>
    </row>
    <row r="144" spans="2:24" s="141" customFormat="1" x14ac:dyDescent="0.25">
      <c r="B144" s="141" t="str">
        <f>Inputs[[#This Row],['#]]</f>
        <v/>
      </c>
      <c r="C144" s="61"/>
      <c r="D144" s="63" t="str">
        <f t="shared" si="9"/>
        <v>Optional</v>
      </c>
      <c r="E144" s="143" t="str">
        <f>IF(ISBLANK(Inputs[[#This Row],[Applicant ID]]),"",IFERROR(VLOOKUP(Inputs[[#This Row],[Applicant ID]],$C$15:$E143,3,FALSE),MAX($E$15:$E143)+1))</f>
        <v/>
      </c>
      <c r="F144" s="61"/>
      <c r="G144" s="63" t="str">
        <f t="shared" si="10"/>
        <v>Optional</v>
      </c>
      <c r="H144" s="61"/>
      <c r="I144" s="62" t="str">
        <f t="shared" si="11"/>
        <v>Optional</v>
      </c>
      <c r="J144" s="61"/>
      <c r="K144" s="163" t="str">
        <f t="shared" si="12"/>
        <v>Optional</v>
      </c>
      <c r="L144" s="170">
        <f t="array" ref="L144">Inputs[[#This Row],[Acres]]*IFERROR(VLOOKUP(Inputs[[#This Row],[County]]&amp;Inputs[[#This Row],[Healthy Soils Practice]],'Defaults &lt;HIDE&gt;'!$C$29:$Q$1246,2,FALSE),0)</f>
        <v>0</v>
      </c>
      <c r="M144" s="166">
        <f t="array" ref="M144">Inputs[[#This Row],[Acres]]*IFERROR(VLOOKUP(Inputs[[#This Row],[County]]&amp;Inputs[[#This Row],[Healthy Soils Practice]],'Defaults &lt;HIDE&gt;'!$C$29:$Q$1246,3,FALSE),0)</f>
        <v>0</v>
      </c>
      <c r="N144" s="166">
        <f t="array" ref="N144">Inputs[[#This Row],[Acres]]*IFERROR(VLOOKUP(Inputs[[#This Row],[County]]&amp;Inputs[[#This Row],[Healthy Soils Practice]],'Defaults &lt;HIDE&gt;'!$C$29:$Q$1246,4,FALSE),0)</f>
        <v>0</v>
      </c>
      <c r="O144" s="166">
        <f t="array" ref="O144">Inputs[[#This Row],[Acres]]*IFERROR(VLOOKUP(Inputs[[#This Row],[County]]&amp;Inputs[[#This Row],[Healthy Soils Practice]],'Defaults &lt;HIDE&gt;'!$C$29:$Q$1246,5,FALSE),0)</f>
        <v>0</v>
      </c>
      <c r="P144" s="166">
        <f t="array" ref="P144">Inputs[[#This Row],[Acres]]*IFERROR(VLOOKUP(Inputs[[#This Row],[County]]&amp;Inputs[[#This Row],[Healthy Soils Practice]],'Defaults &lt;HIDE&gt;'!$C$29:$Q$1246,6,FALSE),0)</f>
        <v>0</v>
      </c>
      <c r="Q144" s="166">
        <f t="array" ref="Q144">Inputs[[#This Row],[Acres]]*IFERROR(VLOOKUP(Inputs[[#This Row],[County]]&amp;Inputs[[#This Row],[Healthy Soils Practice]],'Defaults &lt;HIDE&gt;'!$C$29:$Q$1246,7,FALSE),0)</f>
        <v>0</v>
      </c>
      <c r="R144" s="171">
        <f t="array" ref="R144">Inputs[[#This Row],[Acres]]*IFERROR(VLOOKUP(Inputs[[#This Row],[County]]&amp;Inputs[[#This Row],[Healthy Soils Practice]],'Defaults &lt;HIDE&gt;'!$C$29:$Q$1246,8,FALSE),0)</f>
        <v>0</v>
      </c>
      <c r="T144" s="39"/>
      <c r="U144" s="39"/>
      <c r="V144" s="39"/>
      <c r="W144" s="39"/>
      <c r="X144" s="39"/>
    </row>
    <row r="145" spans="2:24" s="141" customFormat="1" x14ac:dyDescent="0.25">
      <c r="B145" s="141" t="str">
        <f>Inputs[[#This Row],['#]]</f>
        <v/>
      </c>
      <c r="C145" s="61"/>
      <c r="D145" s="63" t="str">
        <f t="shared" si="9"/>
        <v>Optional</v>
      </c>
      <c r="E145" s="143" t="str">
        <f>IF(ISBLANK(Inputs[[#This Row],[Applicant ID]]),"",IFERROR(VLOOKUP(Inputs[[#This Row],[Applicant ID]],$C$15:$E144,3,FALSE),MAX($E$15:$E144)+1))</f>
        <v/>
      </c>
      <c r="F145" s="61"/>
      <c r="G145" s="63" t="str">
        <f t="shared" si="10"/>
        <v>Optional</v>
      </c>
      <c r="H145" s="61"/>
      <c r="I145" s="62" t="str">
        <f t="shared" si="11"/>
        <v>Optional</v>
      </c>
      <c r="J145" s="61"/>
      <c r="K145" s="163" t="str">
        <f t="shared" si="12"/>
        <v>Optional</v>
      </c>
      <c r="L145" s="170">
        <f t="array" ref="L145">Inputs[[#This Row],[Acres]]*IFERROR(VLOOKUP(Inputs[[#This Row],[County]]&amp;Inputs[[#This Row],[Healthy Soils Practice]],'Defaults &lt;HIDE&gt;'!$C$29:$Q$1246,2,FALSE),0)</f>
        <v>0</v>
      </c>
      <c r="M145" s="166">
        <f t="array" ref="M145">Inputs[[#This Row],[Acres]]*IFERROR(VLOOKUP(Inputs[[#This Row],[County]]&amp;Inputs[[#This Row],[Healthy Soils Practice]],'Defaults &lt;HIDE&gt;'!$C$29:$Q$1246,3,FALSE),0)</f>
        <v>0</v>
      </c>
      <c r="N145" s="166">
        <f t="array" ref="N145">Inputs[[#This Row],[Acres]]*IFERROR(VLOOKUP(Inputs[[#This Row],[County]]&amp;Inputs[[#This Row],[Healthy Soils Practice]],'Defaults &lt;HIDE&gt;'!$C$29:$Q$1246,4,FALSE),0)</f>
        <v>0</v>
      </c>
      <c r="O145" s="166">
        <f t="array" ref="O145">Inputs[[#This Row],[Acres]]*IFERROR(VLOOKUP(Inputs[[#This Row],[County]]&amp;Inputs[[#This Row],[Healthy Soils Practice]],'Defaults &lt;HIDE&gt;'!$C$29:$Q$1246,5,FALSE),0)</f>
        <v>0</v>
      </c>
      <c r="P145" s="166">
        <f t="array" ref="P145">Inputs[[#This Row],[Acres]]*IFERROR(VLOOKUP(Inputs[[#This Row],[County]]&amp;Inputs[[#This Row],[Healthy Soils Practice]],'Defaults &lt;HIDE&gt;'!$C$29:$Q$1246,6,FALSE),0)</f>
        <v>0</v>
      </c>
      <c r="Q145" s="166">
        <f t="array" ref="Q145">Inputs[[#This Row],[Acres]]*IFERROR(VLOOKUP(Inputs[[#This Row],[County]]&amp;Inputs[[#This Row],[Healthy Soils Practice]],'Defaults &lt;HIDE&gt;'!$C$29:$Q$1246,7,FALSE),0)</f>
        <v>0</v>
      </c>
      <c r="R145" s="171">
        <f t="array" ref="R145">Inputs[[#This Row],[Acres]]*IFERROR(VLOOKUP(Inputs[[#This Row],[County]]&amp;Inputs[[#This Row],[Healthy Soils Practice]],'Defaults &lt;HIDE&gt;'!$C$29:$Q$1246,8,FALSE),0)</f>
        <v>0</v>
      </c>
      <c r="T145" s="39"/>
      <c r="U145" s="39"/>
      <c r="V145" s="39"/>
      <c r="W145" s="39"/>
      <c r="X145" s="39"/>
    </row>
    <row r="146" spans="2:24" s="141" customFormat="1" x14ac:dyDescent="0.25">
      <c r="B146" s="141" t="str">
        <f>Inputs[[#This Row],['#]]</f>
        <v/>
      </c>
      <c r="C146" s="61"/>
      <c r="D146" s="63" t="str">
        <f t="shared" ref="D146:D209" si="13">IF(NOT(ISBLANK(C146)),"",IF(OR(NOT(ISBLANK(C146)),NOT(ISBLANK(F146)),NOT(ISBLANK(H146)),NOT(ISBLANK(J146))),"Required","Optional"))</f>
        <v>Optional</v>
      </c>
      <c r="E146" s="143" t="str">
        <f>IF(ISBLANK(Inputs[[#This Row],[Applicant ID]]),"",IFERROR(VLOOKUP(Inputs[[#This Row],[Applicant ID]],$C$15:$E145,3,FALSE),MAX($E$15:$E145)+1))</f>
        <v/>
      </c>
      <c r="F146" s="61"/>
      <c r="G146" s="63" t="str">
        <f t="shared" ref="G146:G209" si="14">IF(NOT(ISBLANK(F146)),"",IF(OR(NOT(ISBLANK(C146)),NOT(ISBLANK(F146)),NOT(ISBLANK(H146)),NOT(ISBLANK(J146))),"Required","Optional"))</f>
        <v>Optional</v>
      </c>
      <c r="H146" s="61"/>
      <c r="I146" s="62" t="str">
        <f t="shared" ref="I146:I209" si="15">IF(NOT(ISBLANK(H146)),"",IF(OR(NOT(ISBLANK(C146)),NOT(ISBLANK(F146)),NOT(ISBLANK(H146)),NOT(ISBLANK(J146))),"Required","Optional"))</f>
        <v>Optional</v>
      </c>
      <c r="J146" s="61"/>
      <c r="K146" s="163" t="str">
        <f t="shared" ref="K146:K209" si="16">IF(NOT(ISBLANK(J146)),"",IF(OR(NOT(ISBLANK(C146)),NOT(ISBLANK(F146)),NOT(ISBLANK(H146)),NOT(ISBLANK(J146))),"Required","Optional"))</f>
        <v>Optional</v>
      </c>
      <c r="L146" s="170">
        <f t="array" ref="L146">Inputs[[#This Row],[Acres]]*IFERROR(VLOOKUP(Inputs[[#This Row],[County]]&amp;Inputs[[#This Row],[Healthy Soils Practice]],'Defaults &lt;HIDE&gt;'!$C$29:$Q$1246,2,FALSE),0)</f>
        <v>0</v>
      </c>
      <c r="M146" s="166">
        <f t="array" ref="M146">Inputs[[#This Row],[Acres]]*IFERROR(VLOOKUP(Inputs[[#This Row],[County]]&amp;Inputs[[#This Row],[Healthy Soils Practice]],'Defaults &lt;HIDE&gt;'!$C$29:$Q$1246,3,FALSE),0)</f>
        <v>0</v>
      </c>
      <c r="N146" s="166">
        <f t="array" ref="N146">Inputs[[#This Row],[Acres]]*IFERROR(VLOOKUP(Inputs[[#This Row],[County]]&amp;Inputs[[#This Row],[Healthy Soils Practice]],'Defaults &lt;HIDE&gt;'!$C$29:$Q$1246,4,FALSE),0)</f>
        <v>0</v>
      </c>
      <c r="O146" s="166">
        <f t="array" ref="O146">Inputs[[#This Row],[Acres]]*IFERROR(VLOOKUP(Inputs[[#This Row],[County]]&amp;Inputs[[#This Row],[Healthy Soils Practice]],'Defaults &lt;HIDE&gt;'!$C$29:$Q$1246,5,FALSE),0)</f>
        <v>0</v>
      </c>
      <c r="P146" s="166">
        <f t="array" ref="P146">Inputs[[#This Row],[Acres]]*IFERROR(VLOOKUP(Inputs[[#This Row],[County]]&amp;Inputs[[#This Row],[Healthy Soils Practice]],'Defaults &lt;HIDE&gt;'!$C$29:$Q$1246,6,FALSE),0)</f>
        <v>0</v>
      </c>
      <c r="Q146" s="166">
        <f t="array" ref="Q146">Inputs[[#This Row],[Acres]]*IFERROR(VLOOKUP(Inputs[[#This Row],[County]]&amp;Inputs[[#This Row],[Healthy Soils Practice]],'Defaults &lt;HIDE&gt;'!$C$29:$Q$1246,7,FALSE),0)</f>
        <v>0</v>
      </c>
      <c r="R146" s="171">
        <f t="array" ref="R146">Inputs[[#This Row],[Acres]]*IFERROR(VLOOKUP(Inputs[[#This Row],[County]]&amp;Inputs[[#This Row],[Healthy Soils Practice]],'Defaults &lt;HIDE&gt;'!$C$29:$Q$1246,8,FALSE),0)</f>
        <v>0</v>
      </c>
      <c r="T146" s="39"/>
      <c r="U146" s="39"/>
      <c r="V146" s="39"/>
      <c r="W146" s="39"/>
      <c r="X146" s="39"/>
    </row>
    <row r="147" spans="2:24" s="141" customFormat="1" x14ac:dyDescent="0.25">
      <c r="B147" s="141" t="str">
        <f>Inputs[[#This Row],['#]]</f>
        <v/>
      </c>
      <c r="C147" s="61"/>
      <c r="D147" s="63" t="str">
        <f t="shared" si="13"/>
        <v>Optional</v>
      </c>
      <c r="E147" s="143" t="str">
        <f>IF(ISBLANK(Inputs[[#This Row],[Applicant ID]]),"",IFERROR(VLOOKUP(Inputs[[#This Row],[Applicant ID]],$C$15:$E146,3,FALSE),MAX($E$15:$E146)+1))</f>
        <v/>
      </c>
      <c r="F147" s="61"/>
      <c r="G147" s="63" t="str">
        <f t="shared" si="14"/>
        <v>Optional</v>
      </c>
      <c r="H147" s="61"/>
      <c r="I147" s="62" t="str">
        <f t="shared" si="15"/>
        <v>Optional</v>
      </c>
      <c r="J147" s="61"/>
      <c r="K147" s="163" t="str">
        <f t="shared" si="16"/>
        <v>Optional</v>
      </c>
      <c r="L147" s="170">
        <f t="array" ref="L147">Inputs[[#This Row],[Acres]]*IFERROR(VLOOKUP(Inputs[[#This Row],[County]]&amp;Inputs[[#This Row],[Healthy Soils Practice]],'Defaults &lt;HIDE&gt;'!$C$29:$Q$1246,2,FALSE),0)</f>
        <v>0</v>
      </c>
      <c r="M147" s="166">
        <f t="array" ref="M147">Inputs[[#This Row],[Acres]]*IFERROR(VLOOKUP(Inputs[[#This Row],[County]]&amp;Inputs[[#This Row],[Healthy Soils Practice]],'Defaults &lt;HIDE&gt;'!$C$29:$Q$1246,3,FALSE),0)</f>
        <v>0</v>
      </c>
      <c r="N147" s="166">
        <f t="array" ref="N147">Inputs[[#This Row],[Acres]]*IFERROR(VLOOKUP(Inputs[[#This Row],[County]]&amp;Inputs[[#This Row],[Healthy Soils Practice]],'Defaults &lt;HIDE&gt;'!$C$29:$Q$1246,4,FALSE),0)</f>
        <v>0</v>
      </c>
      <c r="O147" s="166">
        <f t="array" ref="O147">Inputs[[#This Row],[Acres]]*IFERROR(VLOOKUP(Inputs[[#This Row],[County]]&amp;Inputs[[#This Row],[Healthy Soils Practice]],'Defaults &lt;HIDE&gt;'!$C$29:$Q$1246,5,FALSE),0)</f>
        <v>0</v>
      </c>
      <c r="P147" s="166">
        <f t="array" ref="P147">Inputs[[#This Row],[Acres]]*IFERROR(VLOOKUP(Inputs[[#This Row],[County]]&amp;Inputs[[#This Row],[Healthy Soils Practice]],'Defaults &lt;HIDE&gt;'!$C$29:$Q$1246,6,FALSE),0)</f>
        <v>0</v>
      </c>
      <c r="Q147" s="166">
        <f t="array" ref="Q147">Inputs[[#This Row],[Acres]]*IFERROR(VLOOKUP(Inputs[[#This Row],[County]]&amp;Inputs[[#This Row],[Healthy Soils Practice]],'Defaults &lt;HIDE&gt;'!$C$29:$Q$1246,7,FALSE),0)</f>
        <v>0</v>
      </c>
      <c r="R147" s="171">
        <f t="array" ref="R147">Inputs[[#This Row],[Acres]]*IFERROR(VLOOKUP(Inputs[[#This Row],[County]]&amp;Inputs[[#This Row],[Healthy Soils Practice]],'Defaults &lt;HIDE&gt;'!$C$29:$Q$1246,8,FALSE),0)</f>
        <v>0</v>
      </c>
      <c r="T147" s="39"/>
      <c r="U147" s="39"/>
      <c r="V147" s="39"/>
      <c r="W147" s="39"/>
      <c r="X147" s="39"/>
    </row>
    <row r="148" spans="2:24" s="141" customFormat="1" x14ac:dyDescent="0.25">
      <c r="B148" s="141" t="str">
        <f>Inputs[[#This Row],['#]]</f>
        <v/>
      </c>
      <c r="C148" s="61"/>
      <c r="D148" s="63" t="str">
        <f t="shared" si="13"/>
        <v>Optional</v>
      </c>
      <c r="E148" s="143" t="str">
        <f>IF(ISBLANK(Inputs[[#This Row],[Applicant ID]]),"",IFERROR(VLOOKUP(Inputs[[#This Row],[Applicant ID]],$C$15:$E147,3,FALSE),MAX($E$15:$E147)+1))</f>
        <v/>
      </c>
      <c r="F148" s="61"/>
      <c r="G148" s="63" t="str">
        <f t="shared" si="14"/>
        <v>Optional</v>
      </c>
      <c r="H148" s="61"/>
      <c r="I148" s="62" t="str">
        <f t="shared" si="15"/>
        <v>Optional</v>
      </c>
      <c r="J148" s="61"/>
      <c r="K148" s="163" t="str">
        <f t="shared" si="16"/>
        <v>Optional</v>
      </c>
      <c r="L148" s="170">
        <f t="array" ref="L148">Inputs[[#This Row],[Acres]]*IFERROR(VLOOKUP(Inputs[[#This Row],[County]]&amp;Inputs[[#This Row],[Healthy Soils Practice]],'Defaults &lt;HIDE&gt;'!$C$29:$Q$1246,2,FALSE),0)</f>
        <v>0</v>
      </c>
      <c r="M148" s="166">
        <f t="array" ref="M148">Inputs[[#This Row],[Acres]]*IFERROR(VLOOKUP(Inputs[[#This Row],[County]]&amp;Inputs[[#This Row],[Healthy Soils Practice]],'Defaults &lt;HIDE&gt;'!$C$29:$Q$1246,3,FALSE),0)</f>
        <v>0</v>
      </c>
      <c r="N148" s="166">
        <f t="array" ref="N148">Inputs[[#This Row],[Acres]]*IFERROR(VLOOKUP(Inputs[[#This Row],[County]]&amp;Inputs[[#This Row],[Healthy Soils Practice]],'Defaults &lt;HIDE&gt;'!$C$29:$Q$1246,4,FALSE),0)</f>
        <v>0</v>
      </c>
      <c r="O148" s="166">
        <f t="array" ref="O148">Inputs[[#This Row],[Acres]]*IFERROR(VLOOKUP(Inputs[[#This Row],[County]]&amp;Inputs[[#This Row],[Healthy Soils Practice]],'Defaults &lt;HIDE&gt;'!$C$29:$Q$1246,5,FALSE),0)</f>
        <v>0</v>
      </c>
      <c r="P148" s="166">
        <f t="array" ref="P148">Inputs[[#This Row],[Acres]]*IFERROR(VLOOKUP(Inputs[[#This Row],[County]]&amp;Inputs[[#This Row],[Healthy Soils Practice]],'Defaults &lt;HIDE&gt;'!$C$29:$Q$1246,6,FALSE),0)</f>
        <v>0</v>
      </c>
      <c r="Q148" s="166">
        <f t="array" ref="Q148">Inputs[[#This Row],[Acres]]*IFERROR(VLOOKUP(Inputs[[#This Row],[County]]&amp;Inputs[[#This Row],[Healthy Soils Practice]],'Defaults &lt;HIDE&gt;'!$C$29:$Q$1246,7,FALSE),0)</f>
        <v>0</v>
      </c>
      <c r="R148" s="171">
        <f t="array" ref="R148">Inputs[[#This Row],[Acres]]*IFERROR(VLOOKUP(Inputs[[#This Row],[County]]&amp;Inputs[[#This Row],[Healthy Soils Practice]],'Defaults &lt;HIDE&gt;'!$C$29:$Q$1246,8,FALSE),0)</f>
        <v>0</v>
      </c>
      <c r="T148" s="39"/>
      <c r="U148" s="39"/>
      <c r="V148" s="39"/>
      <c r="W148" s="39"/>
      <c r="X148" s="39"/>
    </row>
    <row r="149" spans="2:24" s="141" customFormat="1" x14ac:dyDescent="0.25">
      <c r="B149" s="141" t="str">
        <f>Inputs[[#This Row],['#]]</f>
        <v/>
      </c>
      <c r="C149" s="61"/>
      <c r="D149" s="63" t="str">
        <f t="shared" si="13"/>
        <v>Optional</v>
      </c>
      <c r="E149" s="143" t="str">
        <f>IF(ISBLANK(Inputs[[#This Row],[Applicant ID]]),"",IFERROR(VLOOKUP(Inputs[[#This Row],[Applicant ID]],$C$15:$E148,3,FALSE),MAX($E$15:$E148)+1))</f>
        <v/>
      </c>
      <c r="F149" s="61"/>
      <c r="G149" s="63" t="str">
        <f t="shared" si="14"/>
        <v>Optional</v>
      </c>
      <c r="H149" s="61"/>
      <c r="I149" s="62" t="str">
        <f t="shared" si="15"/>
        <v>Optional</v>
      </c>
      <c r="J149" s="61"/>
      <c r="K149" s="163" t="str">
        <f t="shared" si="16"/>
        <v>Optional</v>
      </c>
      <c r="L149" s="170">
        <f t="array" ref="L149">Inputs[[#This Row],[Acres]]*IFERROR(VLOOKUP(Inputs[[#This Row],[County]]&amp;Inputs[[#This Row],[Healthy Soils Practice]],'Defaults &lt;HIDE&gt;'!$C$29:$Q$1246,2,FALSE),0)</f>
        <v>0</v>
      </c>
      <c r="M149" s="166">
        <f t="array" ref="M149">Inputs[[#This Row],[Acres]]*IFERROR(VLOOKUP(Inputs[[#This Row],[County]]&amp;Inputs[[#This Row],[Healthy Soils Practice]],'Defaults &lt;HIDE&gt;'!$C$29:$Q$1246,3,FALSE),0)</f>
        <v>0</v>
      </c>
      <c r="N149" s="166">
        <f t="array" ref="N149">Inputs[[#This Row],[Acres]]*IFERROR(VLOOKUP(Inputs[[#This Row],[County]]&amp;Inputs[[#This Row],[Healthy Soils Practice]],'Defaults &lt;HIDE&gt;'!$C$29:$Q$1246,4,FALSE),0)</f>
        <v>0</v>
      </c>
      <c r="O149" s="166">
        <f t="array" ref="O149">Inputs[[#This Row],[Acres]]*IFERROR(VLOOKUP(Inputs[[#This Row],[County]]&amp;Inputs[[#This Row],[Healthy Soils Practice]],'Defaults &lt;HIDE&gt;'!$C$29:$Q$1246,5,FALSE),0)</f>
        <v>0</v>
      </c>
      <c r="P149" s="166">
        <f t="array" ref="P149">Inputs[[#This Row],[Acres]]*IFERROR(VLOOKUP(Inputs[[#This Row],[County]]&amp;Inputs[[#This Row],[Healthy Soils Practice]],'Defaults &lt;HIDE&gt;'!$C$29:$Q$1246,6,FALSE),0)</f>
        <v>0</v>
      </c>
      <c r="Q149" s="166">
        <f t="array" ref="Q149">Inputs[[#This Row],[Acres]]*IFERROR(VLOOKUP(Inputs[[#This Row],[County]]&amp;Inputs[[#This Row],[Healthy Soils Practice]],'Defaults &lt;HIDE&gt;'!$C$29:$Q$1246,7,FALSE),0)</f>
        <v>0</v>
      </c>
      <c r="R149" s="171">
        <f t="array" ref="R149">Inputs[[#This Row],[Acres]]*IFERROR(VLOOKUP(Inputs[[#This Row],[County]]&amp;Inputs[[#This Row],[Healthy Soils Practice]],'Defaults &lt;HIDE&gt;'!$C$29:$Q$1246,8,FALSE),0)</f>
        <v>0</v>
      </c>
      <c r="T149" s="39"/>
      <c r="U149" s="39"/>
      <c r="V149" s="39"/>
      <c r="W149" s="39"/>
      <c r="X149" s="39"/>
    </row>
    <row r="150" spans="2:24" s="141" customFormat="1" x14ac:dyDescent="0.25">
      <c r="B150" s="141" t="str">
        <f>Inputs[[#This Row],['#]]</f>
        <v/>
      </c>
      <c r="C150" s="61"/>
      <c r="D150" s="63" t="str">
        <f t="shared" si="13"/>
        <v>Optional</v>
      </c>
      <c r="E150" s="143" t="str">
        <f>IF(ISBLANK(Inputs[[#This Row],[Applicant ID]]),"",IFERROR(VLOOKUP(Inputs[[#This Row],[Applicant ID]],$C$15:$E149,3,FALSE),MAX($E$15:$E149)+1))</f>
        <v/>
      </c>
      <c r="F150" s="61"/>
      <c r="G150" s="63" t="str">
        <f t="shared" si="14"/>
        <v>Optional</v>
      </c>
      <c r="H150" s="61"/>
      <c r="I150" s="62" t="str">
        <f t="shared" si="15"/>
        <v>Optional</v>
      </c>
      <c r="J150" s="61"/>
      <c r="K150" s="163" t="str">
        <f t="shared" si="16"/>
        <v>Optional</v>
      </c>
      <c r="L150" s="170">
        <f t="array" ref="L150">Inputs[[#This Row],[Acres]]*IFERROR(VLOOKUP(Inputs[[#This Row],[County]]&amp;Inputs[[#This Row],[Healthy Soils Practice]],'Defaults &lt;HIDE&gt;'!$C$29:$Q$1246,2,FALSE),0)</f>
        <v>0</v>
      </c>
      <c r="M150" s="166">
        <f t="array" ref="M150">Inputs[[#This Row],[Acres]]*IFERROR(VLOOKUP(Inputs[[#This Row],[County]]&amp;Inputs[[#This Row],[Healthy Soils Practice]],'Defaults &lt;HIDE&gt;'!$C$29:$Q$1246,3,FALSE),0)</f>
        <v>0</v>
      </c>
      <c r="N150" s="166">
        <f t="array" ref="N150">Inputs[[#This Row],[Acres]]*IFERROR(VLOOKUP(Inputs[[#This Row],[County]]&amp;Inputs[[#This Row],[Healthy Soils Practice]],'Defaults &lt;HIDE&gt;'!$C$29:$Q$1246,4,FALSE),0)</f>
        <v>0</v>
      </c>
      <c r="O150" s="166">
        <f t="array" ref="O150">Inputs[[#This Row],[Acres]]*IFERROR(VLOOKUP(Inputs[[#This Row],[County]]&amp;Inputs[[#This Row],[Healthy Soils Practice]],'Defaults &lt;HIDE&gt;'!$C$29:$Q$1246,5,FALSE),0)</f>
        <v>0</v>
      </c>
      <c r="P150" s="166">
        <f t="array" ref="P150">Inputs[[#This Row],[Acres]]*IFERROR(VLOOKUP(Inputs[[#This Row],[County]]&amp;Inputs[[#This Row],[Healthy Soils Practice]],'Defaults &lt;HIDE&gt;'!$C$29:$Q$1246,6,FALSE),0)</f>
        <v>0</v>
      </c>
      <c r="Q150" s="166">
        <f t="array" ref="Q150">Inputs[[#This Row],[Acres]]*IFERROR(VLOOKUP(Inputs[[#This Row],[County]]&amp;Inputs[[#This Row],[Healthy Soils Practice]],'Defaults &lt;HIDE&gt;'!$C$29:$Q$1246,7,FALSE),0)</f>
        <v>0</v>
      </c>
      <c r="R150" s="171">
        <f t="array" ref="R150">Inputs[[#This Row],[Acres]]*IFERROR(VLOOKUP(Inputs[[#This Row],[County]]&amp;Inputs[[#This Row],[Healthy Soils Practice]],'Defaults &lt;HIDE&gt;'!$C$29:$Q$1246,8,FALSE),0)</f>
        <v>0</v>
      </c>
      <c r="T150" s="39"/>
      <c r="U150" s="39"/>
      <c r="V150" s="39"/>
      <c r="W150" s="39"/>
      <c r="X150" s="39"/>
    </row>
    <row r="151" spans="2:24" s="141" customFormat="1" x14ac:dyDescent="0.25">
      <c r="B151" s="141" t="str">
        <f>Inputs[[#This Row],['#]]</f>
        <v/>
      </c>
      <c r="C151" s="61"/>
      <c r="D151" s="63" t="str">
        <f t="shared" si="13"/>
        <v>Optional</v>
      </c>
      <c r="E151" s="143" t="str">
        <f>IF(ISBLANK(Inputs[[#This Row],[Applicant ID]]),"",IFERROR(VLOOKUP(Inputs[[#This Row],[Applicant ID]],$C$15:$E150,3,FALSE),MAX($E$15:$E150)+1))</f>
        <v/>
      </c>
      <c r="F151" s="61"/>
      <c r="G151" s="63" t="str">
        <f t="shared" si="14"/>
        <v>Optional</v>
      </c>
      <c r="H151" s="61"/>
      <c r="I151" s="62" t="str">
        <f t="shared" si="15"/>
        <v>Optional</v>
      </c>
      <c r="J151" s="61"/>
      <c r="K151" s="163" t="str">
        <f t="shared" si="16"/>
        <v>Optional</v>
      </c>
      <c r="L151" s="170">
        <f t="array" ref="L151">Inputs[[#This Row],[Acres]]*IFERROR(VLOOKUP(Inputs[[#This Row],[County]]&amp;Inputs[[#This Row],[Healthy Soils Practice]],'Defaults &lt;HIDE&gt;'!$C$29:$Q$1246,2,FALSE),0)</f>
        <v>0</v>
      </c>
      <c r="M151" s="166">
        <f t="array" ref="M151">Inputs[[#This Row],[Acres]]*IFERROR(VLOOKUP(Inputs[[#This Row],[County]]&amp;Inputs[[#This Row],[Healthy Soils Practice]],'Defaults &lt;HIDE&gt;'!$C$29:$Q$1246,3,FALSE),0)</f>
        <v>0</v>
      </c>
      <c r="N151" s="166">
        <f t="array" ref="N151">Inputs[[#This Row],[Acres]]*IFERROR(VLOOKUP(Inputs[[#This Row],[County]]&amp;Inputs[[#This Row],[Healthy Soils Practice]],'Defaults &lt;HIDE&gt;'!$C$29:$Q$1246,4,FALSE),0)</f>
        <v>0</v>
      </c>
      <c r="O151" s="166">
        <f t="array" ref="O151">Inputs[[#This Row],[Acres]]*IFERROR(VLOOKUP(Inputs[[#This Row],[County]]&amp;Inputs[[#This Row],[Healthy Soils Practice]],'Defaults &lt;HIDE&gt;'!$C$29:$Q$1246,5,FALSE),0)</f>
        <v>0</v>
      </c>
      <c r="P151" s="166">
        <f t="array" ref="P151">Inputs[[#This Row],[Acres]]*IFERROR(VLOOKUP(Inputs[[#This Row],[County]]&amp;Inputs[[#This Row],[Healthy Soils Practice]],'Defaults &lt;HIDE&gt;'!$C$29:$Q$1246,6,FALSE),0)</f>
        <v>0</v>
      </c>
      <c r="Q151" s="166">
        <f t="array" ref="Q151">Inputs[[#This Row],[Acres]]*IFERROR(VLOOKUP(Inputs[[#This Row],[County]]&amp;Inputs[[#This Row],[Healthy Soils Practice]],'Defaults &lt;HIDE&gt;'!$C$29:$Q$1246,7,FALSE),0)</f>
        <v>0</v>
      </c>
      <c r="R151" s="171">
        <f t="array" ref="R151">Inputs[[#This Row],[Acres]]*IFERROR(VLOOKUP(Inputs[[#This Row],[County]]&amp;Inputs[[#This Row],[Healthy Soils Practice]],'Defaults &lt;HIDE&gt;'!$C$29:$Q$1246,8,FALSE),0)</f>
        <v>0</v>
      </c>
      <c r="T151" s="39"/>
      <c r="U151" s="39"/>
      <c r="V151" s="39"/>
      <c r="W151" s="39"/>
      <c r="X151" s="39"/>
    </row>
    <row r="152" spans="2:24" s="141" customFormat="1" x14ac:dyDescent="0.25">
      <c r="B152" s="141" t="str">
        <f>Inputs[[#This Row],['#]]</f>
        <v/>
      </c>
      <c r="C152" s="61"/>
      <c r="D152" s="63" t="str">
        <f t="shared" si="13"/>
        <v>Optional</v>
      </c>
      <c r="E152" s="143" t="str">
        <f>IF(ISBLANK(Inputs[[#This Row],[Applicant ID]]),"",IFERROR(VLOOKUP(Inputs[[#This Row],[Applicant ID]],$C$15:$E151,3,FALSE),MAX($E$15:$E151)+1))</f>
        <v/>
      </c>
      <c r="F152" s="61"/>
      <c r="G152" s="63" t="str">
        <f t="shared" si="14"/>
        <v>Optional</v>
      </c>
      <c r="H152" s="61"/>
      <c r="I152" s="62" t="str">
        <f t="shared" si="15"/>
        <v>Optional</v>
      </c>
      <c r="J152" s="61"/>
      <c r="K152" s="163" t="str">
        <f t="shared" si="16"/>
        <v>Optional</v>
      </c>
      <c r="L152" s="170">
        <f t="array" ref="L152">Inputs[[#This Row],[Acres]]*IFERROR(VLOOKUP(Inputs[[#This Row],[County]]&amp;Inputs[[#This Row],[Healthy Soils Practice]],'Defaults &lt;HIDE&gt;'!$C$29:$Q$1246,2,FALSE),0)</f>
        <v>0</v>
      </c>
      <c r="M152" s="166">
        <f t="array" ref="M152">Inputs[[#This Row],[Acres]]*IFERROR(VLOOKUP(Inputs[[#This Row],[County]]&amp;Inputs[[#This Row],[Healthy Soils Practice]],'Defaults &lt;HIDE&gt;'!$C$29:$Q$1246,3,FALSE),0)</f>
        <v>0</v>
      </c>
      <c r="N152" s="166">
        <f t="array" ref="N152">Inputs[[#This Row],[Acres]]*IFERROR(VLOOKUP(Inputs[[#This Row],[County]]&amp;Inputs[[#This Row],[Healthy Soils Practice]],'Defaults &lt;HIDE&gt;'!$C$29:$Q$1246,4,FALSE),0)</f>
        <v>0</v>
      </c>
      <c r="O152" s="166">
        <f t="array" ref="O152">Inputs[[#This Row],[Acres]]*IFERROR(VLOOKUP(Inputs[[#This Row],[County]]&amp;Inputs[[#This Row],[Healthy Soils Practice]],'Defaults &lt;HIDE&gt;'!$C$29:$Q$1246,5,FALSE),0)</f>
        <v>0</v>
      </c>
      <c r="P152" s="166">
        <f t="array" ref="P152">Inputs[[#This Row],[Acres]]*IFERROR(VLOOKUP(Inputs[[#This Row],[County]]&amp;Inputs[[#This Row],[Healthy Soils Practice]],'Defaults &lt;HIDE&gt;'!$C$29:$Q$1246,6,FALSE),0)</f>
        <v>0</v>
      </c>
      <c r="Q152" s="166">
        <f t="array" ref="Q152">Inputs[[#This Row],[Acres]]*IFERROR(VLOOKUP(Inputs[[#This Row],[County]]&amp;Inputs[[#This Row],[Healthy Soils Practice]],'Defaults &lt;HIDE&gt;'!$C$29:$Q$1246,7,FALSE),0)</f>
        <v>0</v>
      </c>
      <c r="R152" s="171">
        <f t="array" ref="R152">Inputs[[#This Row],[Acres]]*IFERROR(VLOOKUP(Inputs[[#This Row],[County]]&amp;Inputs[[#This Row],[Healthy Soils Practice]],'Defaults &lt;HIDE&gt;'!$C$29:$Q$1246,8,FALSE),0)</f>
        <v>0</v>
      </c>
      <c r="T152" s="39"/>
      <c r="U152" s="39"/>
      <c r="V152" s="39"/>
      <c r="W152" s="39"/>
      <c r="X152" s="39"/>
    </row>
    <row r="153" spans="2:24" s="141" customFormat="1" x14ac:dyDescent="0.25">
      <c r="B153" s="141" t="str">
        <f>Inputs[[#This Row],['#]]</f>
        <v/>
      </c>
      <c r="C153" s="61"/>
      <c r="D153" s="63" t="str">
        <f t="shared" si="13"/>
        <v>Optional</v>
      </c>
      <c r="E153" s="143" t="str">
        <f>IF(ISBLANK(Inputs[[#This Row],[Applicant ID]]),"",IFERROR(VLOOKUP(Inputs[[#This Row],[Applicant ID]],$C$15:$E152,3,FALSE),MAX($E$15:$E152)+1))</f>
        <v/>
      </c>
      <c r="F153" s="61"/>
      <c r="G153" s="63" t="str">
        <f t="shared" si="14"/>
        <v>Optional</v>
      </c>
      <c r="H153" s="61"/>
      <c r="I153" s="62" t="str">
        <f t="shared" si="15"/>
        <v>Optional</v>
      </c>
      <c r="J153" s="61"/>
      <c r="K153" s="163" t="str">
        <f t="shared" si="16"/>
        <v>Optional</v>
      </c>
      <c r="L153" s="170">
        <f t="array" ref="L153">Inputs[[#This Row],[Acres]]*IFERROR(VLOOKUP(Inputs[[#This Row],[County]]&amp;Inputs[[#This Row],[Healthy Soils Practice]],'Defaults &lt;HIDE&gt;'!$C$29:$Q$1246,2,FALSE),0)</f>
        <v>0</v>
      </c>
      <c r="M153" s="166">
        <f t="array" ref="M153">Inputs[[#This Row],[Acres]]*IFERROR(VLOOKUP(Inputs[[#This Row],[County]]&amp;Inputs[[#This Row],[Healthy Soils Practice]],'Defaults &lt;HIDE&gt;'!$C$29:$Q$1246,3,FALSE),0)</f>
        <v>0</v>
      </c>
      <c r="N153" s="166">
        <f t="array" ref="N153">Inputs[[#This Row],[Acres]]*IFERROR(VLOOKUP(Inputs[[#This Row],[County]]&amp;Inputs[[#This Row],[Healthy Soils Practice]],'Defaults &lt;HIDE&gt;'!$C$29:$Q$1246,4,FALSE),0)</f>
        <v>0</v>
      </c>
      <c r="O153" s="166">
        <f t="array" ref="O153">Inputs[[#This Row],[Acres]]*IFERROR(VLOOKUP(Inputs[[#This Row],[County]]&amp;Inputs[[#This Row],[Healthy Soils Practice]],'Defaults &lt;HIDE&gt;'!$C$29:$Q$1246,5,FALSE),0)</f>
        <v>0</v>
      </c>
      <c r="P153" s="166">
        <f t="array" ref="P153">Inputs[[#This Row],[Acres]]*IFERROR(VLOOKUP(Inputs[[#This Row],[County]]&amp;Inputs[[#This Row],[Healthy Soils Practice]],'Defaults &lt;HIDE&gt;'!$C$29:$Q$1246,6,FALSE),0)</f>
        <v>0</v>
      </c>
      <c r="Q153" s="166">
        <f t="array" ref="Q153">Inputs[[#This Row],[Acres]]*IFERROR(VLOOKUP(Inputs[[#This Row],[County]]&amp;Inputs[[#This Row],[Healthy Soils Practice]],'Defaults &lt;HIDE&gt;'!$C$29:$Q$1246,7,FALSE),0)</f>
        <v>0</v>
      </c>
      <c r="R153" s="171">
        <f t="array" ref="R153">Inputs[[#This Row],[Acres]]*IFERROR(VLOOKUP(Inputs[[#This Row],[County]]&amp;Inputs[[#This Row],[Healthy Soils Practice]],'Defaults &lt;HIDE&gt;'!$C$29:$Q$1246,8,FALSE),0)</f>
        <v>0</v>
      </c>
      <c r="T153" s="39"/>
      <c r="U153" s="39"/>
      <c r="V153" s="39"/>
      <c r="W153" s="39"/>
      <c r="X153" s="39"/>
    </row>
    <row r="154" spans="2:24" s="141" customFormat="1" x14ac:dyDescent="0.25">
      <c r="B154" s="141" t="str">
        <f>Inputs[[#This Row],['#]]</f>
        <v/>
      </c>
      <c r="C154" s="61"/>
      <c r="D154" s="63" t="str">
        <f t="shared" si="13"/>
        <v>Optional</v>
      </c>
      <c r="E154" s="143" t="str">
        <f>IF(ISBLANK(Inputs[[#This Row],[Applicant ID]]),"",IFERROR(VLOOKUP(Inputs[[#This Row],[Applicant ID]],$C$15:$E153,3,FALSE),MAX($E$15:$E153)+1))</f>
        <v/>
      </c>
      <c r="F154" s="61"/>
      <c r="G154" s="63" t="str">
        <f t="shared" si="14"/>
        <v>Optional</v>
      </c>
      <c r="H154" s="61"/>
      <c r="I154" s="62" t="str">
        <f t="shared" si="15"/>
        <v>Optional</v>
      </c>
      <c r="J154" s="61"/>
      <c r="K154" s="163" t="str">
        <f t="shared" si="16"/>
        <v>Optional</v>
      </c>
      <c r="L154" s="170">
        <f t="array" ref="L154">Inputs[[#This Row],[Acres]]*IFERROR(VLOOKUP(Inputs[[#This Row],[County]]&amp;Inputs[[#This Row],[Healthy Soils Practice]],'Defaults &lt;HIDE&gt;'!$C$29:$Q$1246,2,FALSE),0)</f>
        <v>0</v>
      </c>
      <c r="M154" s="166">
        <f t="array" ref="M154">Inputs[[#This Row],[Acres]]*IFERROR(VLOOKUP(Inputs[[#This Row],[County]]&amp;Inputs[[#This Row],[Healthy Soils Practice]],'Defaults &lt;HIDE&gt;'!$C$29:$Q$1246,3,FALSE),0)</f>
        <v>0</v>
      </c>
      <c r="N154" s="166">
        <f t="array" ref="N154">Inputs[[#This Row],[Acres]]*IFERROR(VLOOKUP(Inputs[[#This Row],[County]]&amp;Inputs[[#This Row],[Healthy Soils Practice]],'Defaults &lt;HIDE&gt;'!$C$29:$Q$1246,4,FALSE),0)</f>
        <v>0</v>
      </c>
      <c r="O154" s="166">
        <f t="array" ref="O154">Inputs[[#This Row],[Acres]]*IFERROR(VLOOKUP(Inputs[[#This Row],[County]]&amp;Inputs[[#This Row],[Healthy Soils Practice]],'Defaults &lt;HIDE&gt;'!$C$29:$Q$1246,5,FALSE),0)</f>
        <v>0</v>
      </c>
      <c r="P154" s="166">
        <f t="array" ref="P154">Inputs[[#This Row],[Acres]]*IFERROR(VLOOKUP(Inputs[[#This Row],[County]]&amp;Inputs[[#This Row],[Healthy Soils Practice]],'Defaults &lt;HIDE&gt;'!$C$29:$Q$1246,6,FALSE),0)</f>
        <v>0</v>
      </c>
      <c r="Q154" s="166">
        <f t="array" ref="Q154">Inputs[[#This Row],[Acres]]*IFERROR(VLOOKUP(Inputs[[#This Row],[County]]&amp;Inputs[[#This Row],[Healthy Soils Practice]],'Defaults &lt;HIDE&gt;'!$C$29:$Q$1246,7,FALSE),0)</f>
        <v>0</v>
      </c>
      <c r="R154" s="171">
        <f t="array" ref="R154">Inputs[[#This Row],[Acres]]*IFERROR(VLOOKUP(Inputs[[#This Row],[County]]&amp;Inputs[[#This Row],[Healthy Soils Practice]],'Defaults &lt;HIDE&gt;'!$C$29:$Q$1246,8,FALSE),0)</f>
        <v>0</v>
      </c>
      <c r="T154" s="39"/>
      <c r="U154" s="39"/>
      <c r="V154" s="39"/>
      <c r="W154" s="39"/>
      <c r="X154" s="39"/>
    </row>
    <row r="155" spans="2:24" s="141" customFormat="1" x14ac:dyDescent="0.25">
      <c r="B155" s="141" t="str">
        <f>Inputs[[#This Row],['#]]</f>
        <v/>
      </c>
      <c r="C155" s="61"/>
      <c r="D155" s="63" t="str">
        <f t="shared" si="13"/>
        <v>Optional</v>
      </c>
      <c r="E155" s="143" t="str">
        <f>IF(ISBLANK(Inputs[[#This Row],[Applicant ID]]),"",IFERROR(VLOOKUP(Inputs[[#This Row],[Applicant ID]],$C$15:$E154,3,FALSE),MAX($E$15:$E154)+1))</f>
        <v/>
      </c>
      <c r="F155" s="61"/>
      <c r="G155" s="63" t="str">
        <f t="shared" si="14"/>
        <v>Optional</v>
      </c>
      <c r="H155" s="61"/>
      <c r="I155" s="62" t="str">
        <f t="shared" si="15"/>
        <v>Optional</v>
      </c>
      <c r="J155" s="61"/>
      <c r="K155" s="163" t="str">
        <f t="shared" si="16"/>
        <v>Optional</v>
      </c>
      <c r="L155" s="170">
        <f t="array" ref="L155">Inputs[[#This Row],[Acres]]*IFERROR(VLOOKUP(Inputs[[#This Row],[County]]&amp;Inputs[[#This Row],[Healthy Soils Practice]],'Defaults &lt;HIDE&gt;'!$C$29:$Q$1246,2,FALSE),0)</f>
        <v>0</v>
      </c>
      <c r="M155" s="166">
        <f t="array" ref="M155">Inputs[[#This Row],[Acres]]*IFERROR(VLOOKUP(Inputs[[#This Row],[County]]&amp;Inputs[[#This Row],[Healthy Soils Practice]],'Defaults &lt;HIDE&gt;'!$C$29:$Q$1246,3,FALSE),0)</f>
        <v>0</v>
      </c>
      <c r="N155" s="166">
        <f t="array" ref="N155">Inputs[[#This Row],[Acres]]*IFERROR(VLOOKUP(Inputs[[#This Row],[County]]&amp;Inputs[[#This Row],[Healthy Soils Practice]],'Defaults &lt;HIDE&gt;'!$C$29:$Q$1246,4,FALSE),0)</f>
        <v>0</v>
      </c>
      <c r="O155" s="166">
        <f t="array" ref="O155">Inputs[[#This Row],[Acres]]*IFERROR(VLOOKUP(Inputs[[#This Row],[County]]&amp;Inputs[[#This Row],[Healthy Soils Practice]],'Defaults &lt;HIDE&gt;'!$C$29:$Q$1246,5,FALSE),0)</f>
        <v>0</v>
      </c>
      <c r="P155" s="166">
        <f t="array" ref="P155">Inputs[[#This Row],[Acres]]*IFERROR(VLOOKUP(Inputs[[#This Row],[County]]&amp;Inputs[[#This Row],[Healthy Soils Practice]],'Defaults &lt;HIDE&gt;'!$C$29:$Q$1246,6,FALSE),0)</f>
        <v>0</v>
      </c>
      <c r="Q155" s="166">
        <f t="array" ref="Q155">Inputs[[#This Row],[Acres]]*IFERROR(VLOOKUP(Inputs[[#This Row],[County]]&amp;Inputs[[#This Row],[Healthy Soils Practice]],'Defaults &lt;HIDE&gt;'!$C$29:$Q$1246,7,FALSE),0)</f>
        <v>0</v>
      </c>
      <c r="R155" s="171">
        <f t="array" ref="R155">Inputs[[#This Row],[Acres]]*IFERROR(VLOOKUP(Inputs[[#This Row],[County]]&amp;Inputs[[#This Row],[Healthy Soils Practice]],'Defaults &lt;HIDE&gt;'!$C$29:$Q$1246,8,FALSE),0)</f>
        <v>0</v>
      </c>
      <c r="T155" s="39"/>
      <c r="U155" s="39"/>
      <c r="V155" s="39"/>
      <c r="W155" s="39"/>
      <c r="X155" s="39"/>
    </row>
    <row r="156" spans="2:24" s="141" customFormat="1" x14ac:dyDescent="0.25">
      <c r="B156" s="141" t="str">
        <f>Inputs[[#This Row],['#]]</f>
        <v/>
      </c>
      <c r="C156" s="61"/>
      <c r="D156" s="63" t="str">
        <f t="shared" si="13"/>
        <v>Optional</v>
      </c>
      <c r="E156" s="143" t="str">
        <f>IF(ISBLANK(Inputs[[#This Row],[Applicant ID]]),"",IFERROR(VLOOKUP(Inputs[[#This Row],[Applicant ID]],$C$15:$E155,3,FALSE),MAX($E$15:$E155)+1))</f>
        <v/>
      </c>
      <c r="F156" s="61"/>
      <c r="G156" s="63" t="str">
        <f t="shared" si="14"/>
        <v>Optional</v>
      </c>
      <c r="H156" s="61"/>
      <c r="I156" s="62" t="str">
        <f t="shared" si="15"/>
        <v>Optional</v>
      </c>
      <c r="J156" s="61"/>
      <c r="K156" s="163" t="str">
        <f t="shared" si="16"/>
        <v>Optional</v>
      </c>
      <c r="L156" s="170">
        <f t="array" ref="L156">Inputs[[#This Row],[Acres]]*IFERROR(VLOOKUP(Inputs[[#This Row],[County]]&amp;Inputs[[#This Row],[Healthy Soils Practice]],'Defaults &lt;HIDE&gt;'!$C$29:$Q$1246,2,FALSE),0)</f>
        <v>0</v>
      </c>
      <c r="M156" s="166">
        <f t="array" ref="M156">Inputs[[#This Row],[Acres]]*IFERROR(VLOOKUP(Inputs[[#This Row],[County]]&amp;Inputs[[#This Row],[Healthy Soils Practice]],'Defaults &lt;HIDE&gt;'!$C$29:$Q$1246,3,FALSE),0)</f>
        <v>0</v>
      </c>
      <c r="N156" s="166">
        <f t="array" ref="N156">Inputs[[#This Row],[Acres]]*IFERROR(VLOOKUP(Inputs[[#This Row],[County]]&amp;Inputs[[#This Row],[Healthy Soils Practice]],'Defaults &lt;HIDE&gt;'!$C$29:$Q$1246,4,FALSE),0)</f>
        <v>0</v>
      </c>
      <c r="O156" s="166">
        <f t="array" ref="O156">Inputs[[#This Row],[Acres]]*IFERROR(VLOOKUP(Inputs[[#This Row],[County]]&amp;Inputs[[#This Row],[Healthy Soils Practice]],'Defaults &lt;HIDE&gt;'!$C$29:$Q$1246,5,FALSE),0)</f>
        <v>0</v>
      </c>
      <c r="P156" s="166">
        <f t="array" ref="P156">Inputs[[#This Row],[Acres]]*IFERROR(VLOOKUP(Inputs[[#This Row],[County]]&amp;Inputs[[#This Row],[Healthy Soils Practice]],'Defaults &lt;HIDE&gt;'!$C$29:$Q$1246,6,FALSE),0)</f>
        <v>0</v>
      </c>
      <c r="Q156" s="166">
        <f t="array" ref="Q156">Inputs[[#This Row],[Acres]]*IFERROR(VLOOKUP(Inputs[[#This Row],[County]]&amp;Inputs[[#This Row],[Healthy Soils Practice]],'Defaults &lt;HIDE&gt;'!$C$29:$Q$1246,7,FALSE),0)</f>
        <v>0</v>
      </c>
      <c r="R156" s="171">
        <f t="array" ref="R156">Inputs[[#This Row],[Acres]]*IFERROR(VLOOKUP(Inputs[[#This Row],[County]]&amp;Inputs[[#This Row],[Healthy Soils Practice]],'Defaults &lt;HIDE&gt;'!$C$29:$Q$1246,8,FALSE),0)</f>
        <v>0</v>
      </c>
      <c r="T156" s="39"/>
      <c r="U156" s="39"/>
      <c r="V156" s="39"/>
      <c r="W156" s="39"/>
      <c r="X156" s="39"/>
    </row>
    <row r="157" spans="2:24" s="141" customFormat="1" x14ac:dyDescent="0.25">
      <c r="B157" s="141" t="str">
        <f>Inputs[[#This Row],['#]]</f>
        <v/>
      </c>
      <c r="C157" s="61"/>
      <c r="D157" s="63" t="str">
        <f t="shared" si="13"/>
        <v>Optional</v>
      </c>
      <c r="E157" s="143" t="str">
        <f>IF(ISBLANK(Inputs[[#This Row],[Applicant ID]]),"",IFERROR(VLOOKUP(Inputs[[#This Row],[Applicant ID]],$C$15:$E156,3,FALSE),MAX($E$15:$E156)+1))</f>
        <v/>
      </c>
      <c r="F157" s="61"/>
      <c r="G157" s="63" t="str">
        <f t="shared" si="14"/>
        <v>Optional</v>
      </c>
      <c r="H157" s="61"/>
      <c r="I157" s="62" t="str">
        <f t="shared" si="15"/>
        <v>Optional</v>
      </c>
      <c r="J157" s="61"/>
      <c r="K157" s="163" t="str">
        <f t="shared" si="16"/>
        <v>Optional</v>
      </c>
      <c r="L157" s="170">
        <f t="array" ref="L157">Inputs[[#This Row],[Acres]]*IFERROR(VLOOKUP(Inputs[[#This Row],[County]]&amp;Inputs[[#This Row],[Healthy Soils Practice]],'Defaults &lt;HIDE&gt;'!$C$29:$Q$1246,2,FALSE),0)</f>
        <v>0</v>
      </c>
      <c r="M157" s="166">
        <f t="array" ref="M157">Inputs[[#This Row],[Acres]]*IFERROR(VLOOKUP(Inputs[[#This Row],[County]]&amp;Inputs[[#This Row],[Healthy Soils Practice]],'Defaults &lt;HIDE&gt;'!$C$29:$Q$1246,3,FALSE),0)</f>
        <v>0</v>
      </c>
      <c r="N157" s="166">
        <f t="array" ref="N157">Inputs[[#This Row],[Acres]]*IFERROR(VLOOKUP(Inputs[[#This Row],[County]]&amp;Inputs[[#This Row],[Healthy Soils Practice]],'Defaults &lt;HIDE&gt;'!$C$29:$Q$1246,4,FALSE),0)</f>
        <v>0</v>
      </c>
      <c r="O157" s="166">
        <f t="array" ref="O157">Inputs[[#This Row],[Acres]]*IFERROR(VLOOKUP(Inputs[[#This Row],[County]]&amp;Inputs[[#This Row],[Healthy Soils Practice]],'Defaults &lt;HIDE&gt;'!$C$29:$Q$1246,5,FALSE),0)</f>
        <v>0</v>
      </c>
      <c r="P157" s="166">
        <f t="array" ref="P157">Inputs[[#This Row],[Acres]]*IFERROR(VLOOKUP(Inputs[[#This Row],[County]]&amp;Inputs[[#This Row],[Healthy Soils Practice]],'Defaults &lt;HIDE&gt;'!$C$29:$Q$1246,6,FALSE),0)</f>
        <v>0</v>
      </c>
      <c r="Q157" s="166">
        <f t="array" ref="Q157">Inputs[[#This Row],[Acres]]*IFERROR(VLOOKUP(Inputs[[#This Row],[County]]&amp;Inputs[[#This Row],[Healthy Soils Practice]],'Defaults &lt;HIDE&gt;'!$C$29:$Q$1246,7,FALSE),0)</f>
        <v>0</v>
      </c>
      <c r="R157" s="171">
        <f t="array" ref="R157">Inputs[[#This Row],[Acres]]*IFERROR(VLOOKUP(Inputs[[#This Row],[County]]&amp;Inputs[[#This Row],[Healthy Soils Practice]],'Defaults &lt;HIDE&gt;'!$C$29:$Q$1246,8,FALSE),0)</f>
        <v>0</v>
      </c>
      <c r="T157" s="39"/>
      <c r="U157" s="39"/>
      <c r="V157" s="39"/>
      <c r="W157" s="39"/>
      <c r="X157" s="39"/>
    </row>
    <row r="158" spans="2:24" s="141" customFormat="1" x14ac:dyDescent="0.25">
      <c r="B158" s="141" t="str">
        <f>Inputs[[#This Row],['#]]</f>
        <v/>
      </c>
      <c r="C158" s="61"/>
      <c r="D158" s="63" t="str">
        <f t="shared" si="13"/>
        <v>Optional</v>
      </c>
      <c r="E158" s="143" t="str">
        <f>IF(ISBLANK(Inputs[[#This Row],[Applicant ID]]),"",IFERROR(VLOOKUP(Inputs[[#This Row],[Applicant ID]],$C$15:$E157,3,FALSE),MAX($E$15:$E157)+1))</f>
        <v/>
      </c>
      <c r="F158" s="61"/>
      <c r="G158" s="63" t="str">
        <f t="shared" si="14"/>
        <v>Optional</v>
      </c>
      <c r="H158" s="61"/>
      <c r="I158" s="62" t="str">
        <f t="shared" si="15"/>
        <v>Optional</v>
      </c>
      <c r="J158" s="61"/>
      <c r="K158" s="163" t="str">
        <f t="shared" si="16"/>
        <v>Optional</v>
      </c>
      <c r="L158" s="170">
        <f t="array" ref="L158">Inputs[[#This Row],[Acres]]*IFERROR(VLOOKUP(Inputs[[#This Row],[County]]&amp;Inputs[[#This Row],[Healthy Soils Practice]],'Defaults &lt;HIDE&gt;'!$C$29:$Q$1246,2,FALSE),0)</f>
        <v>0</v>
      </c>
      <c r="M158" s="166">
        <f t="array" ref="M158">Inputs[[#This Row],[Acres]]*IFERROR(VLOOKUP(Inputs[[#This Row],[County]]&amp;Inputs[[#This Row],[Healthy Soils Practice]],'Defaults &lt;HIDE&gt;'!$C$29:$Q$1246,3,FALSE),0)</f>
        <v>0</v>
      </c>
      <c r="N158" s="166">
        <f t="array" ref="N158">Inputs[[#This Row],[Acres]]*IFERROR(VLOOKUP(Inputs[[#This Row],[County]]&amp;Inputs[[#This Row],[Healthy Soils Practice]],'Defaults &lt;HIDE&gt;'!$C$29:$Q$1246,4,FALSE),0)</f>
        <v>0</v>
      </c>
      <c r="O158" s="166">
        <f t="array" ref="O158">Inputs[[#This Row],[Acres]]*IFERROR(VLOOKUP(Inputs[[#This Row],[County]]&amp;Inputs[[#This Row],[Healthy Soils Practice]],'Defaults &lt;HIDE&gt;'!$C$29:$Q$1246,5,FALSE),0)</f>
        <v>0</v>
      </c>
      <c r="P158" s="166">
        <f t="array" ref="P158">Inputs[[#This Row],[Acres]]*IFERROR(VLOOKUP(Inputs[[#This Row],[County]]&amp;Inputs[[#This Row],[Healthy Soils Practice]],'Defaults &lt;HIDE&gt;'!$C$29:$Q$1246,6,FALSE),0)</f>
        <v>0</v>
      </c>
      <c r="Q158" s="166">
        <f t="array" ref="Q158">Inputs[[#This Row],[Acres]]*IFERROR(VLOOKUP(Inputs[[#This Row],[County]]&amp;Inputs[[#This Row],[Healthy Soils Practice]],'Defaults &lt;HIDE&gt;'!$C$29:$Q$1246,7,FALSE),0)</f>
        <v>0</v>
      </c>
      <c r="R158" s="171">
        <f t="array" ref="R158">Inputs[[#This Row],[Acres]]*IFERROR(VLOOKUP(Inputs[[#This Row],[County]]&amp;Inputs[[#This Row],[Healthy Soils Practice]],'Defaults &lt;HIDE&gt;'!$C$29:$Q$1246,8,FALSE),0)</f>
        <v>0</v>
      </c>
      <c r="T158" s="39"/>
      <c r="U158" s="39"/>
      <c r="V158" s="39"/>
      <c r="W158" s="39"/>
      <c r="X158" s="39"/>
    </row>
    <row r="159" spans="2:24" s="141" customFormat="1" x14ac:dyDescent="0.25">
      <c r="B159" s="141" t="str">
        <f>Inputs[[#This Row],['#]]</f>
        <v/>
      </c>
      <c r="C159" s="61"/>
      <c r="D159" s="63" t="str">
        <f t="shared" si="13"/>
        <v>Optional</v>
      </c>
      <c r="E159" s="143" t="str">
        <f>IF(ISBLANK(Inputs[[#This Row],[Applicant ID]]),"",IFERROR(VLOOKUP(Inputs[[#This Row],[Applicant ID]],$C$15:$E158,3,FALSE),MAX($E$15:$E158)+1))</f>
        <v/>
      </c>
      <c r="F159" s="61"/>
      <c r="G159" s="63" t="str">
        <f t="shared" si="14"/>
        <v>Optional</v>
      </c>
      <c r="H159" s="61"/>
      <c r="I159" s="62" t="str">
        <f t="shared" si="15"/>
        <v>Optional</v>
      </c>
      <c r="J159" s="61"/>
      <c r="K159" s="163" t="str">
        <f t="shared" si="16"/>
        <v>Optional</v>
      </c>
      <c r="L159" s="170">
        <f t="array" ref="L159">Inputs[[#This Row],[Acres]]*IFERROR(VLOOKUP(Inputs[[#This Row],[County]]&amp;Inputs[[#This Row],[Healthy Soils Practice]],'Defaults &lt;HIDE&gt;'!$C$29:$Q$1246,2,FALSE),0)</f>
        <v>0</v>
      </c>
      <c r="M159" s="166">
        <f t="array" ref="M159">Inputs[[#This Row],[Acres]]*IFERROR(VLOOKUP(Inputs[[#This Row],[County]]&amp;Inputs[[#This Row],[Healthy Soils Practice]],'Defaults &lt;HIDE&gt;'!$C$29:$Q$1246,3,FALSE),0)</f>
        <v>0</v>
      </c>
      <c r="N159" s="166">
        <f t="array" ref="N159">Inputs[[#This Row],[Acres]]*IFERROR(VLOOKUP(Inputs[[#This Row],[County]]&amp;Inputs[[#This Row],[Healthy Soils Practice]],'Defaults &lt;HIDE&gt;'!$C$29:$Q$1246,4,FALSE),0)</f>
        <v>0</v>
      </c>
      <c r="O159" s="166">
        <f t="array" ref="O159">Inputs[[#This Row],[Acres]]*IFERROR(VLOOKUP(Inputs[[#This Row],[County]]&amp;Inputs[[#This Row],[Healthy Soils Practice]],'Defaults &lt;HIDE&gt;'!$C$29:$Q$1246,5,FALSE),0)</f>
        <v>0</v>
      </c>
      <c r="P159" s="166">
        <f t="array" ref="P159">Inputs[[#This Row],[Acres]]*IFERROR(VLOOKUP(Inputs[[#This Row],[County]]&amp;Inputs[[#This Row],[Healthy Soils Practice]],'Defaults &lt;HIDE&gt;'!$C$29:$Q$1246,6,FALSE),0)</f>
        <v>0</v>
      </c>
      <c r="Q159" s="166">
        <f t="array" ref="Q159">Inputs[[#This Row],[Acres]]*IFERROR(VLOOKUP(Inputs[[#This Row],[County]]&amp;Inputs[[#This Row],[Healthy Soils Practice]],'Defaults &lt;HIDE&gt;'!$C$29:$Q$1246,7,FALSE),0)</f>
        <v>0</v>
      </c>
      <c r="R159" s="171">
        <f t="array" ref="R159">Inputs[[#This Row],[Acres]]*IFERROR(VLOOKUP(Inputs[[#This Row],[County]]&amp;Inputs[[#This Row],[Healthy Soils Practice]],'Defaults &lt;HIDE&gt;'!$C$29:$Q$1246,8,FALSE),0)</f>
        <v>0</v>
      </c>
      <c r="T159" s="39"/>
      <c r="U159" s="39"/>
      <c r="V159" s="39"/>
      <c r="W159" s="39"/>
      <c r="X159" s="39"/>
    </row>
    <row r="160" spans="2:24" s="141" customFormat="1" x14ac:dyDescent="0.25">
      <c r="B160" s="141" t="str">
        <f>Inputs[[#This Row],['#]]</f>
        <v/>
      </c>
      <c r="C160" s="61"/>
      <c r="D160" s="63" t="str">
        <f t="shared" si="13"/>
        <v>Optional</v>
      </c>
      <c r="E160" s="143" t="str">
        <f>IF(ISBLANK(Inputs[[#This Row],[Applicant ID]]),"",IFERROR(VLOOKUP(Inputs[[#This Row],[Applicant ID]],$C$15:$E159,3,FALSE),MAX($E$15:$E159)+1))</f>
        <v/>
      </c>
      <c r="F160" s="61"/>
      <c r="G160" s="63" t="str">
        <f t="shared" si="14"/>
        <v>Optional</v>
      </c>
      <c r="H160" s="61"/>
      <c r="I160" s="62" t="str">
        <f t="shared" si="15"/>
        <v>Optional</v>
      </c>
      <c r="J160" s="61"/>
      <c r="K160" s="163" t="str">
        <f t="shared" si="16"/>
        <v>Optional</v>
      </c>
      <c r="L160" s="170">
        <f t="array" ref="L160">Inputs[[#This Row],[Acres]]*IFERROR(VLOOKUP(Inputs[[#This Row],[County]]&amp;Inputs[[#This Row],[Healthy Soils Practice]],'Defaults &lt;HIDE&gt;'!$C$29:$Q$1246,2,FALSE),0)</f>
        <v>0</v>
      </c>
      <c r="M160" s="166">
        <f t="array" ref="M160">Inputs[[#This Row],[Acres]]*IFERROR(VLOOKUP(Inputs[[#This Row],[County]]&amp;Inputs[[#This Row],[Healthy Soils Practice]],'Defaults &lt;HIDE&gt;'!$C$29:$Q$1246,3,FALSE),0)</f>
        <v>0</v>
      </c>
      <c r="N160" s="166">
        <f t="array" ref="N160">Inputs[[#This Row],[Acres]]*IFERROR(VLOOKUP(Inputs[[#This Row],[County]]&amp;Inputs[[#This Row],[Healthy Soils Practice]],'Defaults &lt;HIDE&gt;'!$C$29:$Q$1246,4,FALSE),0)</f>
        <v>0</v>
      </c>
      <c r="O160" s="166">
        <f t="array" ref="O160">Inputs[[#This Row],[Acres]]*IFERROR(VLOOKUP(Inputs[[#This Row],[County]]&amp;Inputs[[#This Row],[Healthy Soils Practice]],'Defaults &lt;HIDE&gt;'!$C$29:$Q$1246,5,FALSE),0)</f>
        <v>0</v>
      </c>
      <c r="P160" s="166">
        <f t="array" ref="P160">Inputs[[#This Row],[Acres]]*IFERROR(VLOOKUP(Inputs[[#This Row],[County]]&amp;Inputs[[#This Row],[Healthy Soils Practice]],'Defaults &lt;HIDE&gt;'!$C$29:$Q$1246,6,FALSE),0)</f>
        <v>0</v>
      </c>
      <c r="Q160" s="166">
        <f t="array" ref="Q160">Inputs[[#This Row],[Acres]]*IFERROR(VLOOKUP(Inputs[[#This Row],[County]]&amp;Inputs[[#This Row],[Healthy Soils Practice]],'Defaults &lt;HIDE&gt;'!$C$29:$Q$1246,7,FALSE),0)</f>
        <v>0</v>
      </c>
      <c r="R160" s="171">
        <f t="array" ref="R160">Inputs[[#This Row],[Acres]]*IFERROR(VLOOKUP(Inputs[[#This Row],[County]]&amp;Inputs[[#This Row],[Healthy Soils Practice]],'Defaults &lt;HIDE&gt;'!$C$29:$Q$1246,8,FALSE),0)</f>
        <v>0</v>
      </c>
      <c r="T160" s="39"/>
      <c r="U160" s="39"/>
      <c r="V160" s="39"/>
      <c r="W160" s="39"/>
      <c r="X160" s="39"/>
    </row>
    <row r="161" spans="2:24" s="141" customFormat="1" x14ac:dyDescent="0.25">
      <c r="B161" s="141" t="str">
        <f>Inputs[[#This Row],['#]]</f>
        <v/>
      </c>
      <c r="C161" s="61"/>
      <c r="D161" s="63" t="str">
        <f t="shared" si="13"/>
        <v>Optional</v>
      </c>
      <c r="E161" s="143" t="str">
        <f>IF(ISBLANK(Inputs[[#This Row],[Applicant ID]]),"",IFERROR(VLOOKUP(Inputs[[#This Row],[Applicant ID]],$C$15:$E160,3,FALSE),MAX($E$15:$E160)+1))</f>
        <v/>
      </c>
      <c r="F161" s="61"/>
      <c r="G161" s="63" t="str">
        <f t="shared" si="14"/>
        <v>Optional</v>
      </c>
      <c r="H161" s="61"/>
      <c r="I161" s="62" t="str">
        <f t="shared" si="15"/>
        <v>Optional</v>
      </c>
      <c r="J161" s="61"/>
      <c r="K161" s="163" t="str">
        <f t="shared" si="16"/>
        <v>Optional</v>
      </c>
      <c r="L161" s="170">
        <f t="array" ref="L161">Inputs[[#This Row],[Acres]]*IFERROR(VLOOKUP(Inputs[[#This Row],[County]]&amp;Inputs[[#This Row],[Healthy Soils Practice]],'Defaults &lt;HIDE&gt;'!$C$29:$Q$1246,2,FALSE),0)</f>
        <v>0</v>
      </c>
      <c r="M161" s="166">
        <f t="array" ref="M161">Inputs[[#This Row],[Acres]]*IFERROR(VLOOKUP(Inputs[[#This Row],[County]]&amp;Inputs[[#This Row],[Healthy Soils Practice]],'Defaults &lt;HIDE&gt;'!$C$29:$Q$1246,3,FALSE),0)</f>
        <v>0</v>
      </c>
      <c r="N161" s="166">
        <f t="array" ref="N161">Inputs[[#This Row],[Acres]]*IFERROR(VLOOKUP(Inputs[[#This Row],[County]]&amp;Inputs[[#This Row],[Healthy Soils Practice]],'Defaults &lt;HIDE&gt;'!$C$29:$Q$1246,4,FALSE),0)</f>
        <v>0</v>
      </c>
      <c r="O161" s="166">
        <f t="array" ref="O161">Inputs[[#This Row],[Acres]]*IFERROR(VLOOKUP(Inputs[[#This Row],[County]]&amp;Inputs[[#This Row],[Healthy Soils Practice]],'Defaults &lt;HIDE&gt;'!$C$29:$Q$1246,5,FALSE),0)</f>
        <v>0</v>
      </c>
      <c r="P161" s="166">
        <f t="array" ref="P161">Inputs[[#This Row],[Acres]]*IFERROR(VLOOKUP(Inputs[[#This Row],[County]]&amp;Inputs[[#This Row],[Healthy Soils Practice]],'Defaults &lt;HIDE&gt;'!$C$29:$Q$1246,6,FALSE),0)</f>
        <v>0</v>
      </c>
      <c r="Q161" s="166">
        <f t="array" ref="Q161">Inputs[[#This Row],[Acres]]*IFERROR(VLOOKUP(Inputs[[#This Row],[County]]&amp;Inputs[[#This Row],[Healthy Soils Practice]],'Defaults &lt;HIDE&gt;'!$C$29:$Q$1246,7,FALSE),0)</f>
        <v>0</v>
      </c>
      <c r="R161" s="171">
        <f t="array" ref="R161">Inputs[[#This Row],[Acres]]*IFERROR(VLOOKUP(Inputs[[#This Row],[County]]&amp;Inputs[[#This Row],[Healthy Soils Practice]],'Defaults &lt;HIDE&gt;'!$C$29:$Q$1246,8,FALSE),0)</f>
        <v>0</v>
      </c>
      <c r="T161" s="39"/>
      <c r="U161" s="39"/>
      <c r="V161" s="39"/>
      <c r="W161" s="39"/>
      <c r="X161" s="39"/>
    </row>
    <row r="162" spans="2:24" s="141" customFormat="1" x14ac:dyDescent="0.25">
      <c r="B162" s="141" t="str">
        <f>Inputs[[#This Row],['#]]</f>
        <v/>
      </c>
      <c r="C162" s="61"/>
      <c r="D162" s="63" t="str">
        <f t="shared" si="13"/>
        <v>Optional</v>
      </c>
      <c r="E162" s="143" t="str">
        <f>IF(ISBLANK(Inputs[[#This Row],[Applicant ID]]),"",IFERROR(VLOOKUP(Inputs[[#This Row],[Applicant ID]],$C$15:$E161,3,FALSE),MAX($E$15:$E161)+1))</f>
        <v/>
      </c>
      <c r="F162" s="61"/>
      <c r="G162" s="63" t="str">
        <f t="shared" si="14"/>
        <v>Optional</v>
      </c>
      <c r="H162" s="61"/>
      <c r="I162" s="62" t="str">
        <f t="shared" si="15"/>
        <v>Optional</v>
      </c>
      <c r="J162" s="61"/>
      <c r="K162" s="163" t="str">
        <f t="shared" si="16"/>
        <v>Optional</v>
      </c>
      <c r="L162" s="170">
        <f t="array" ref="L162">Inputs[[#This Row],[Acres]]*IFERROR(VLOOKUP(Inputs[[#This Row],[County]]&amp;Inputs[[#This Row],[Healthy Soils Practice]],'Defaults &lt;HIDE&gt;'!$C$29:$Q$1246,2,FALSE),0)</f>
        <v>0</v>
      </c>
      <c r="M162" s="166">
        <f t="array" ref="M162">Inputs[[#This Row],[Acres]]*IFERROR(VLOOKUP(Inputs[[#This Row],[County]]&amp;Inputs[[#This Row],[Healthy Soils Practice]],'Defaults &lt;HIDE&gt;'!$C$29:$Q$1246,3,FALSE),0)</f>
        <v>0</v>
      </c>
      <c r="N162" s="166">
        <f t="array" ref="N162">Inputs[[#This Row],[Acres]]*IFERROR(VLOOKUP(Inputs[[#This Row],[County]]&amp;Inputs[[#This Row],[Healthy Soils Practice]],'Defaults &lt;HIDE&gt;'!$C$29:$Q$1246,4,FALSE),0)</f>
        <v>0</v>
      </c>
      <c r="O162" s="166">
        <f t="array" ref="O162">Inputs[[#This Row],[Acres]]*IFERROR(VLOOKUP(Inputs[[#This Row],[County]]&amp;Inputs[[#This Row],[Healthy Soils Practice]],'Defaults &lt;HIDE&gt;'!$C$29:$Q$1246,5,FALSE),0)</f>
        <v>0</v>
      </c>
      <c r="P162" s="166">
        <f t="array" ref="P162">Inputs[[#This Row],[Acres]]*IFERROR(VLOOKUP(Inputs[[#This Row],[County]]&amp;Inputs[[#This Row],[Healthy Soils Practice]],'Defaults &lt;HIDE&gt;'!$C$29:$Q$1246,6,FALSE),0)</f>
        <v>0</v>
      </c>
      <c r="Q162" s="166">
        <f t="array" ref="Q162">Inputs[[#This Row],[Acres]]*IFERROR(VLOOKUP(Inputs[[#This Row],[County]]&amp;Inputs[[#This Row],[Healthy Soils Practice]],'Defaults &lt;HIDE&gt;'!$C$29:$Q$1246,7,FALSE),0)</f>
        <v>0</v>
      </c>
      <c r="R162" s="171">
        <f t="array" ref="R162">Inputs[[#This Row],[Acres]]*IFERROR(VLOOKUP(Inputs[[#This Row],[County]]&amp;Inputs[[#This Row],[Healthy Soils Practice]],'Defaults &lt;HIDE&gt;'!$C$29:$Q$1246,8,FALSE),0)</f>
        <v>0</v>
      </c>
      <c r="T162" s="39"/>
      <c r="U162" s="39"/>
      <c r="V162" s="39"/>
      <c r="W162" s="39"/>
      <c r="X162" s="39"/>
    </row>
    <row r="163" spans="2:24" s="141" customFormat="1" x14ac:dyDescent="0.25">
      <c r="B163" s="141" t="str">
        <f>Inputs[[#This Row],['#]]</f>
        <v/>
      </c>
      <c r="C163" s="61"/>
      <c r="D163" s="63" t="str">
        <f t="shared" si="13"/>
        <v>Optional</v>
      </c>
      <c r="E163" s="143" t="str">
        <f>IF(ISBLANK(Inputs[[#This Row],[Applicant ID]]),"",IFERROR(VLOOKUP(Inputs[[#This Row],[Applicant ID]],$C$15:$E162,3,FALSE),MAX($E$15:$E162)+1))</f>
        <v/>
      </c>
      <c r="F163" s="61"/>
      <c r="G163" s="63" t="str">
        <f t="shared" si="14"/>
        <v>Optional</v>
      </c>
      <c r="H163" s="61"/>
      <c r="I163" s="62" t="str">
        <f t="shared" si="15"/>
        <v>Optional</v>
      </c>
      <c r="J163" s="61"/>
      <c r="K163" s="163" t="str">
        <f t="shared" si="16"/>
        <v>Optional</v>
      </c>
      <c r="L163" s="170">
        <f t="array" ref="L163">Inputs[[#This Row],[Acres]]*IFERROR(VLOOKUP(Inputs[[#This Row],[County]]&amp;Inputs[[#This Row],[Healthy Soils Practice]],'Defaults &lt;HIDE&gt;'!$C$29:$Q$1246,2,FALSE),0)</f>
        <v>0</v>
      </c>
      <c r="M163" s="166">
        <f t="array" ref="M163">Inputs[[#This Row],[Acres]]*IFERROR(VLOOKUP(Inputs[[#This Row],[County]]&amp;Inputs[[#This Row],[Healthy Soils Practice]],'Defaults &lt;HIDE&gt;'!$C$29:$Q$1246,3,FALSE),0)</f>
        <v>0</v>
      </c>
      <c r="N163" s="166">
        <f t="array" ref="N163">Inputs[[#This Row],[Acres]]*IFERROR(VLOOKUP(Inputs[[#This Row],[County]]&amp;Inputs[[#This Row],[Healthy Soils Practice]],'Defaults &lt;HIDE&gt;'!$C$29:$Q$1246,4,FALSE),0)</f>
        <v>0</v>
      </c>
      <c r="O163" s="166">
        <f t="array" ref="O163">Inputs[[#This Row],[Acres]]*IFERROR(VLOOKUP(Inputs[[#This Row],[County]]&amp;Inputs[[#This Row],[Healthy Soils Practice]],'Defaults &lt;HIDE&gt;'!$C$29:$Q$1246,5,FALSE),0)</f>
        <v>0</v>
      </c>
      <c r="P163" s="166">
        <f t="array" ref="P163">Inputs[[#This Row],[Acres]]*IFERROR(VLOOKUP(Inputs[[#This Row],[County]]&amp;Inputs[[#This Row],[Healthy Soils Practice]],'Defaults &lt;HIDE&gt;'!$C$29:$Q$1246,6,FALSE),0)</f>
        <v>0</v>
      </c>
      <c r="Q163" s="166">
        <f t="array" ref="Q163">Inputs[[#This Row],[Acres]]*IFERROR(VLOOKUP(Inputs[[#This Row],[County]]&amp;Inputs[[#This Row],[Healthy Soils Practice]],'Defaults &lt;HIDE&gt;'!$C$29:$Q$1246,7,FALSE),0)</f>
        <v>0</v>
      </c>
      <c r="R163" s="171">
        <f t="array" ref="R163">Inputs[[#This Row],[Acres]]*IFERROR(VLOOKUP(Inputs[[#This Row],[County]]&amp;Inputs[[#This Row],[Healthy Soils Practice]],'Defaults &lt;HIDE&gt;'!$C$29:$Q$1246,8,FALSE),0)</f>
        <v>0</v>
      </c>
      <c r="T163" s="39"/>
      <c r="U163" s="39"/>
      <c r="V163" s="39"/>
      <c r="W163" s="39"/>
      <c r="X163" s="39"/>
    </row>
    <row r="164" spans="2:24" s="141" customFormat="1" x14ac:dyDescent="0.25">
      <c r="B164" s="141" t="str">
        <f>Inputs[[#This Row],['#]]</f>
        <v/>
      </c>
      <c r="C164" s="61"/>
      <c r="D164" s="63" t="str">
        <f t="shared" si="13"/>
        <v>Optional</v>
      </c>
      <c r="E164" s="143" t="str">
        <f>IF(ISBLANK(Inputs[[#This Row],[Applicant ID]]),"",IFERROR(VLOOKUP(Inputs[[#This Row],[Applicant ID]],$C$15:$E163,3,FALSE),MAX($E$15:$E163)+1))</f>
        <v/>
      </c>
      <c r="F164" s="61"/>
      <c r="G164" s="63" t="str">
        <f t="shared" si="14"/>
        <v>Optional</v>
      </c>
      <c r="H164" s="61"/>
      <c r="I164" s="62" t="str">
        <f t="shared" si="15"/>
        <v>Optional</v>
      </c>
      <c r="J164" s="61"/>
      <c r="K164" s="163" t="str">
        <f t="shared" si="16"/>
        <v>Optional</v>
      </c>
      <c r="L164" s="170">
        <f t="array" ref="L164">Inputs[[#This Row],[Acres]]*IFERROR(VLOOKUP(Inputs[[#This Row],[County]]&amp;Inputs[[#This Row],[Healthy Soils Practice]],'Defaults &lt;HIDE&gt;'!$C$29:$Q$1246,2,FALSE),0)</f>
        <v>0</v>
      </c>
      <c r="M164" s="166">
        <f t="array" ref="M164">Inputs[[#This Row],[Acres]]*IFERROR(VLOOKUP(Inputs[[#This Row],[County]]&amp;Inputs[[#This Row],[Healthy Soils Practice]],'Defaults &lt;HIDE&gt;'!$C$29:$Q$1246,3,FALSE),0)</f>
        <v>0</v>
      </c>
      <c r="N164" s="166">
        <f t="array" ref="N164">Inputs[[#This Row],[Acres]]*IFERROR(VLOOKUP(Inputs[[#This Row],[County]]&amp;Inputs[[#This Row],[Healthy Soils Practice]],'Defaults &lt;HIDE&gt;'!$C$29:$Q$1246,4,FALSE),0)</f>
        <v>0</v>
      </c>
      <c r="O164" s="166">
        <f t="array" ref="O164">Inputs[[#This Row],[Acres]]*IFERROR(VLOOKUP(Inputs[[#This Row],[County]]&amp;Inputs[[#This Row],[Healthy Soils Practice]],'Defaults &lt;HIDE&gt;'!$C$29:$Q$1246,5,FALSE),0)</f>
        <v>0</v>
      </c>
      <c r="P164" s="166">
        <f t="array" ref="P164">Inputs[[#This Row],[Acres]]*IFERROR(VLOOKUP(Inputs[[#This Row],[County]]&amp;Inputs[[#This Row],[Healthy Soils Practice]],'Defaults &lt;HIDE&gt;'!$C$29:$Q$1246,6,FALSE),0)</f>
        <v>0</v>
      </c>
      <c r="Q164" s="166">
        <f t="array" ref="Q164">Inputs[[#This Row],[Acres]]*IFERROR(VLOOKUP(Inputs[[#This Row],[County]]&amp;Inputs[[#This Row],[Healthy Soils Practice]],'Defaults &lt;HIDE&gt;'!$C$29:$Q$1246,7,FALSE),0)</f>
        <v>0</v>
      </c>
      <c r="R164" s="171">
        <f t="array" ref="R164">Inputs[[#This Row],[Acres]]*IFERROR(VLOOKUP(Inputs[[#This Row],[County]]&amp;Inputs[[#This Row],[Healthy Soils Practice]],'Defaults &lt;HIDE&gt;'!$C$29:$Q$1246,8,FALSE),0)</f>
        <v>0</v>
      </c>
      <c r="T164" s="39"/>
      <c r="U164" s="39"/>
      <c r="V164" s="39"/>
      <c r="W164" s="39"/>
      <c r="X164" s="39"/>
    </row>
    <row r="165" spans="2:24" s="141" customFormat="1" x14ac:dyDescent="0.25">
      <c r="B165" s="141" t="str">
        <f>Inputs[[#This Row],['#]]</f>
        <v/>
      </c>
      <c r="C165" s="61"/>
      <c r="D165" s="63" t="str">
        <f t="shared" si="13"/>
        <v>Optional</v>
      </c>
      <c r="E165" s="143" t="str">
        <f>IF(ISBLANK(Inputs[[#This Row],[Applicant ID]]),"",IFERROR(VLOOKUP(Inputs[[#This Row],[Applicant ID]],$C$15:$E164,3,FALSE),MAX($E$15:$E164)+1))</f>
        <v/>
      </c>
      <c r="F165" s="61"/>
      <c r="G165" s="63" t="str">
        <f t="shared" si="14"/>
        <v>Optional</v>
      </c>
      <c r="H165" s="61"/>
      <c r="I165" s="62" t="str">
        <f t="shared" si="15"/>
        <v>Optional</v>
      </c>
      <c r="J165" s="61"/>
      <c r="K165" s="163" t="str">
        <f t="shared" si="16"/>
        <v>Optional</v>
      </c>
      <c r="L165" s="170">
        <f t="array" ref="L165">Inputs[[#This Row],[Acres]]*IFERROR(VLOOKUP(Inputs[[#This Row],[County]]&amp;Inputs[[#This Row],[Healthy Soils Practice]],'Defaults &lt;HIDE&gt;'!$C$29:$Q$1246,2,FALSE),0)</f>
        <v>0</v>
      </c>
      <c r="M165" s="166">
        <f t="array" ref="M165">Inputs[[#This Row],[Acres]]*IFERROR(VLOOKUP(Inputs[[#This Row],[County]]&amp;Inputs[[#This Row],[Healthy Soils Practice]],'Defaults &lt;HIDE&gt;'!$C$29:$Q$1246,3,FALSE),0)</f>
        <v>0</v>
      </c>
      <c r="N165" s="166">
        <f t="array" ref="N165">Inputs[[#This Row],[Acres]]*IFERROR(VLOOKUP(Inputs[[#This Row],[County]]&amp;Inputs[[#This Row],[Healthy Soils Practice]],'Defaults &lt;HIDE&gt;'!$C$29:$Q$1246,4,FALSE),0)</f>
        <v>0</v>
      </c>
      <c r="O165" s="166">
        <f t="array" ref="O165">Inputs[[#This Row],[Acres]]*IFERROR(VLOOKUP(Inputs[[#This Row],[County]]&amp;Inputs[[#This Row],[Healthy Soils Practice]],'Defaults &lt;HIDE&gt;'!$C$29:$Q$1246,5,FALSE),0)</f>
        <v>0</v>
      </c>
      <c r="P165" s="166">
        <f t="array" ref="P165">Inputs[[#This Row],[Acres]]*IFERROR(VLOOKUP(Inputs[[#This Row],[County]]&amp;Inputs[[#This Row],[Healthy Soils Practice]],'Defaults &lt;HIDE&gt;'!$C$29:$Q$1246,6,FALSE),0)</f>
        <v>0</v>
      </c>
      <c r="Q165" s="166">
        <f t="array" ref="Q165">Inputs[[#This Row],[Acres]]*IFERROR(VLOOKUP(Inputs[[#This Row],[County]]&amp;Inputs[[#This Row],[Healthy Soils Practice]],'Defaults &lt;HIDE&gt;'!$C$29:$Q$1246,7,FALSE),0)</f>
        <v>0</v>
      </c>
      <c r="R165" s="171">
        <f t="array" ref="R165">Inputs[[#This Row],[Acres]]*IFERROR(VLOOKUP(Inputs[[#This Row],[County]]&amp;Inputs[[#This Row],[Healthy Soils Practice]],'Defaults &lt;HIDE&gt;'!$C$29:$Q$1246,8,FALSE),0)</f>
        <v>0</v>
      </c>
      <c r="T165" s="39"/>
      <c r="U165" s="39"/>
      <c r="V165" s="39"/>
      <c r="W165" s="39"/>
      <c r="X165" s="39"/>
    </row>
    <row r="166" spans="2:24" s="141" customFormat="1" x14ac:dyDescent="0.25">
      <c r="B166" s="141" t="str">
        <f>Inputs[[#This Row],['#]]</f>
        <v/>
      </c>
      <c r="C166" s="61"/>
      <c r="D166" s="63" t="str">
        <f t="shared" si="13"/>
        <v>Optional</v>
      </c>
      <c r="E166" s="143" t="str">
        <f>IF(ISBLANK(Inputs[[#This Row],[Applicant ID]]),"",IFERROR(VLOOKUP(Inputs[[#This Row],[Applicant ID]],$C$15:$E165,3,FALSE),MAX($E$15:$E165)+1))</f>
        <v/>
      </c>
      <c r="F166" s="61"/>
      <c r="G166" s="63" t="str">
        <f t="shared" si="14"/>
        <v>Optional</v>
      </c>
      <c r="H166" s="61"/>
      <c r="I166" s="62" t="str">
        <f t="shared" si="15"/>
        <v>Optional</v>
      </c>
      <c r="J166" s="61"/>
      <c r="K166" s="163" t="str">
        <f t="shared" si="16"/>
        <v>Optional</v>
      </c>
      <c r="L166" s="170">
        <f t="array" ref="L166">Inputs[[#This Row],[Acres]]*IFERROR(VLOOKUP(Inputs[[#This Row],[County]]&amp;Inputs[[#This Row],[Healthy Soils Practice]],'Defaults &lt;HIDE&gt;'!$C$29:$Q$1246,2,FALSE),0)</f>
        <v>0</v>
      </c>
      <c r="M166" s="166">
        <f t="array" ref="M166">Inputs[[#This Row],[Acres]]*IFERROR(VLOOKUP(Inputs[[#This Row],[County]]&amp;Inputs[[#This Row],[Healthy Soils Practice]],'Defaults &lt;HIDE&gt;'!$C$29:$Q$1246,3,FALSE),0)</f>
        <v>0</v>
      </c>
      <c r="N166" s="166">
        <f t="array" ref="N166">Inputs[[#This Row],[Acres]]*IFERROR(VLOOKUP(Inputs[[#This Row],[County]]&amp;Inputs[[#This Row],[Healthy Soils Practice]],'Defaults &lt;HIDE&gt;'!$C$29:$Q$1246,4,FALSE),0)</f>
        <v>0</v>
      </c>
      <c r="O166" s="166">
        <f t="array" ref="O166">Inputs[[#This Row],[Acres]]*IFERROR(VLOOKUP(Inputs[[#This Row],[County]]&amp;Inputs[[#This Row],[Healthy Soils Practice]],'Defaults &lt;HIDE&gt;'!$C$29:$Q$1246,5,FALSE),0)</f>
        <v>0</v>
      </c>
      <c r="P166" s="166">
        <f t="array" ref="P166">Inputs[[#This Row],[Acres]]*IFERROR(VLOOKUP(Inputs[[#This Row],[County]]&amp;Inputs[[#This Row],[Healthy Soils Practice]],'Defaults &lt;HIDE&gt;'!$C$29:$Q$1246,6,FALSE),0)</f>
        <v>0</v>
      </c>
      <c r="Q166" s="166">
        <f t="array" ref="Q166">Inputs[[#This Row],[Acres]]*IFERROR(VLOOKUP(Inputs[[#This Row],[County]]&amp;Inputs[[#This Row],[Healthy Soils Practice]],'Defaults &lt;HIDE&gt;'!$C$29:$Q$1246,7,FALSE),0)</f>
        <v>0</v>
      </c>
      <c r="R166" s="171">
        <f t="array" ref="R166">Inputs[[#This Row],[Acres]]*IFERROR(VLOOKUP(Inputs[[#This Row],[County]]&amp;Inputs[[#This Row],[Healthy Soils Practice]],'Defaults &lt;HIDE&gt;'!$C$29:$Q$1246,8,FALSE),0)</f>
        <v>0</v>
      </c>
      <c r="T166" s="39"/>
      <c r="U166" s="39"/>
      <c r="V166" s="39"/>
      <c r="W166" s="39"/>
      <c r="X166" s="39"/>
    </row>
    <row r="167" spans="2:24" s="141" customFormat="1" x14ac:dyDescent="0.25">
      <c r="B167" s="141" t="str">
        <f>Inputs[[#This Row],['#]]</f>
        <v/>
      </c>
      <c r="C167" s="61"/>
      <c r="D167" s="63" t="str">
        <f t="shared" si="13"/>
        <v>Optional</v>
      </c>
      <c r="E167" s="143" t="str">
        <f>IF(ISBLANK(Inputs[[#This Row],[Applicant ID]]),"",IFERROR(VLOOKUP(Inputs[[#This Row],[Applicant ID]],$C$15:$E166,3,FALSE),MAX($E$15:$E166)+1))</f>
        <v/>
      </c>
      <c r="F167" s="61"/>
      <c r="G167" s="63" t="str">
        <f t="shared" si="14"/>
        <v>Optional</v>
      </c>
      <c r="H167" s="61"/>
      <c r="I167" s="62" t="str">
        <f t="shared" si="15"/>
        <v>Optional</v>
      </c>
      <c r="J167" s="61"/>
      <c r="K167" s="163" t="str">
        <f t="shared" si="16"/>
        <v>Optional</v>
      </c>
      <c r="L167" s="170">
        <f t="array" ref="L167">Inputs[[#This Row],[Acres]]*IFERROR(VLOOKUP(Inputs[[#This Row],[County]]&amp;Inputs[[#This Row],[Healthy Soils Practice]],'Defaults &lt;HIDE&gt;'!$C$29:$Q$1246,2,FALSE),0)</f>
        <v>0</v>
      </c>
      <c r="M167" s="166">
        <f t="array" ref="M167">Inputs[[#This Row],[Acres]]*IFERROR(VLOOKUP(Inputs[[#This Row],[County]]&amp;Inputs[[#This Row],[Healthy Soils Practice]],'Defaults &lt;HIDE&gt;'!$C$29:$Q$1246,3,FALSE),0)</f>
        <v>0</v>
      </c>
      <c r="N167" s="166">
        <f t="array" ref="N167">Inputs[[#This Row],[Acres]]*IFERROR(VLOOKUP(Inputs[[#This Row],[County]]&amp;Inputs[[#This Row],[Healthy Soils Practice]],'Defaults &lt;HIDE&gt;'!$C$29:$Q$1246,4,FALSE),0)</f>
        <v>0</v>
      </c>
      <c r="O167" s="166">
        <f t="array" ref="O167">Inputs[[#This Row],[Acres]]*IFERROR(VLOOKUP(Inputs[[#This Row],[County]]&amp;Inputs[[#This Row],[Healthy Soils Practice]],'Defaults &lt;HIDE&gt;'!$C$29:$Q$1246,5,FALSE),0)</f>
        <v>0</v>
      </c>
      <c r="P167" s="166">
        <f t="array" ref="P167">Inputs[[#This Row],[Acres]]*IFERROR(VLOOKUP(Inputs[[#This Row],[County]]&amp;Inputs[[#This Row],[Healthy Soils Practice]],'Defaults &lt;HIDE&gt;'!$C$29:$Q$1246,6,FALSE),0)</f>
        <v>0</v>
      </c>
      <c r="Q167" s="166">
        <f t="array" ref="Q167">Inputs[[#This Row],[Acres]]*IFERROR(VLOOKUP(Inputs[[#This Row],[County]]&amp;Inputs[[#This Row],[Healthy Soils Practice]],'Defaults &lt;HIDE&gt;'!$C$29:$Q$1246,7,FALSE),0)</f>
        <v>0</v>
      </c>
      <c r="R167" s="171">
        <f t="array" ref="R167">Inputs[[#This Row],[Acres]]*IFERROR(VLOOKUP(Inputs[[#This Row],[County]]&amp;Inputs[[#This Row],[Healthy Soils Practice]],'Defaults &lt;HIDE&gt;'!$C$29:$Q$1246,8,FALSE),0)</f>
        <v>0</v>
      </c>
      <c r="T167" s="39"/>
      <c r="U167" s="39"/>
      <c r="V167" s="39"/>
      <c r="W167" s="39"/>
      <c r="X167" s="39"/>
    </row>
    <row r="168" spans="2:24" s="141" customFormat="1" x14ac:dyDescent="0.25">
      <c r="B168" s="141" t="str">
        <f>Inputs[[#This Row],['#]]</f>
        <v/>
      </c>
      <c r="C168" s="61"/>
      <c r="D168" s="63" t="str">
        <f t="shared" si="13"/>
        <v>Optional</v>
      </c>
      <c r="E168" s="143" t="str">
        <f>IF(ISBLANK(Inputs[[#This Row],[Applicant ID]]),"",IFERROR(VLOOKUP(Inputs[[#This Row],[Applicant ID]],$C$15:$E167,3,FALSE),MAX($E$15:$E167)+1))</f>
        <v/>
      </c>
      <c r="F168" s="61"/>
      <c r="G168" s="63" t="str">
        <f t="shared" si="14"/>
        <v>Optional</v>
      </c>
      <c r="H168" s="61"/>
      <c r="I168" s="62" t="str">
        <f t="shared" si="15"/>
        <v>Optional</v>
      </c>
      <c r="J168" s="61"/>
      <c r="K168" s="163" t="str">
        <f t="shared" si="16"/>
        <v>Optional</v>
      </c>
      <c r="L168" s="170">
        <f t="array" ref="L168">Inputs[[#This Row],[Acres]]*IFERROR(VLOOKUP(Inputs[[#This Row],[County]]&amp;Inputs[[#This Row],[Healthy Soils Practice]],'Defaults &lt;HIDE&gt;'!$C$29:$Q$1246,2,FALSE),0)</f>
        <v>0</v>
      </c>
      <c r="M168" s="166">
        <f t="array" ref="M168">Inputs[[#This Row],[Acres]]*IFERROR(VLOOKUP(Inputs[[#This Row],[County]]&amp;Inputs[[#This Row],[Healthy Soils Practice]],'Defaults &lt;HIDE&gt;'!$C$29:$Q$1246,3,FALSE),0)</f>
        <v>0</v>
      </c>
      <c r="N168" s="166">
        <f t="array" ref="N168">Inputs[[#This Row],[Acres]]*IFERROR(VLOOKUP(Inputs[[#This Row],[County]]&amp;Inputs[[#This Row],[Healthy Soils Practice]],'Defaults &lt;HIDE&gt;'!$C$29:$Q$1246,4,FALSE),0)</f>
        <v>0</v>
      </c>
      <c r="O168" s="166">
        <f t="array" ref="O168">Inputs[[#This Row],[Acres]]*IFERROR(VLOOKUP(Inputs[[#This Row],[County]]&amp;Inputs[[#This Row],[Healthy Soils Practice]],'Defaults &lt;HIDE&gt;'!$C$29:$Q$1246,5,FALSE),0)</f>
        <v>0</v>
      </c>
      <c r="P168" s="166">
        <f t="array" ref="P168">Inputs[[#This Row],[Acres]]*IFERROR(VLOOKUP(Inputs[[#This Row],[County]]&amp;Inputs[[#This Row],[Healthy Soils Practice]],'Defaults &lt;HIDE&gt;'!$C$29:$Q$1246,6,FALSE),0)</f>
        <v>0</v>
      </c>
      <c r="Q168" s="166">
        <f t="array" ref="Q168">Inputs[[#This Row],[Acres]]*IFERROR(VLOOKUP(Inputs[[#This Row],[County]]&amp;Inputs[[#This Row],[Healthy Soils Practice]],'Defaults &lt;HIDE&gt;'!$C$29:$Q$1246,7,FALSE),0)</f>
        <v>0</v>
      </c>
      <c r="R168" s="171">
        <f t="array" ref="R168">Inputs[[#This Row],[Acres]]*IFERROR(VLOOKUP(Inputs[[#This Row],[County]]&amp;Inputs[[#This Row],[Healthy Soils Practice]],'Defaults &lt;HIDE&gt;'!$C$29:$Q$1246,8,FALSE),0)</f>
        <v>0</v>
      </c>
      <c r="T168" s="39"/>
      <c r="U168" s="39"/>
      <c r="V168" s="39"/>
      <c r="W168" s="39"/>
      <c r="X168" s="39"/>
    </row>
    <row r="169" spans="2:24" s="141" customFormat="1" x14ac:dyDescent="0.25">
      <c r="B169" s="141" t="str">
        <f>Inputs[[#This Row],['#]]</f>
        <v/>
      </c>
      <c r="C169" s="61"/>
      <c r="D169" s="63" t="str">
        <f t="shared" si="13"/>
        <v>Optional</v>
      </c>
      <c r="E169" s="143" t="str">
        <f>IF(ISBLANK(Inputs[[#This Row],[Applicant ID]]),"",IFERROR(VLOOKUP(Inputs[[#This Row],[Applicant ID]],$C$15:$E168,3,FALSE),MAX($E$15:$E168)+1))</f>
        <v/>
      </c>
      <c r="F169" s="61"/>
      <c r="G169" s="63" t="str">
        <f t="shared" si="14"/>
        <v>Optional</v>
      </c>
      <c r="H169" s="61"/>
      <c r="I169" s="62" t="str">
        <f t="shared" si="15"/>
        <v>Optional</v>
      </c>
      <c r="J169" s="61"/>
      <c r="K169" s="163" t="str">
        <f t="shared" si="16"/>
        <v>Optional</v>
      </c>
      <c r="L169" s="170">
        <f t="array" ref="L169">Inputs[[#This Row],[Acres]]*IFERROR(VLOOKUP(Inputs[[#This Row],[County]]&amp;Inputs[[#This Row],[Healthy Soils Practice]],'Defaults &lt;HIDE&gt;'!$C$29:$Q$1246,2,FALSE),0)</f>
        <v>0</v>
      </c>
      <c r="M169" s="166">
        <f t="array" ref="M169">Inputs[[#This Row],[Acres]]*IFERROR(VLOOKUP(Inputs[[#This Row],[County]]&amp;Inputs[[#This Row],[Healthy Soils Practice]],'Defaults &lt;HIDE&gt;'!$C$29:$Q$1246,3,FALSE),0)</f>
        <v>0</v>
      </c>
      <c r="N169" s="166">
        <f t="array" ref="N169">Inputs[[#This Row],[Acres]]*IFERROR(VLOOKUP(Inputs[[#This Row],[County]]&amp;Inputs[[#This Row],[Healthy Soils Practice]],'Defaults &lt;HIDE&gt;'!$C$29:$Q$1246,4,FALSE),0)</f>
        <v>0</v>
      </c>
      <c r="O169" s="166">
        <f t="array" ref="O169">Inputs[[#This Row],[Acres]]*IFERROR(VLOOKUP(Inputs[[#This Row],[County]]&amp;Inputs[[#This Row],[Healthy Soils Practice]],'Defaults &lt;HIDE&gt;'!$C$29:$Q$1246,5,FALSE),0)</f>
        <v>0</v>
      </c>
      <c r="P169" s="166">
        <f t="array" ref="P169">Inputs[[#This Row],[Acres]]*IFERROR(VLOOKUP(Inputs[[#This Row],[County]]&amp;Inputs[[#This Row],[Healthy Soils Practice]],'Defaults &lt;HIDE&gt;'!$C$29:$Q$1246,6,FALSE),0)</f>
        <v>0</v>
      </c>
      <c r="Q169" s="166">
        <f t="array" ref="Q169">Inputs[[#This Row],[Acres]]*IFERROR(VLOOKUP(Inputs[[#This Row],[County]]&amp;Inputs[[#This Row],[Healthy Soils Practice]],'Defaults &lt;HIDE&gt;'!$C$29:$Q$1246,7,FALSE),0)</f>
        <v>0</v>
      </c>
      <c r="R169" s="171">
        <f t="array" ref="R169">Inputs[[#This Row],[Acres]]*IFERROR(VLOOKUP(Inputs[[#This Row],[County]]&amp;Inputs[[#This Row],[Healthy Soils Practice]],'Defaults &lt;HIDE&gt;'!$C$29:$Q$1246,8,FALSE),0)</f>
        <v>0</v>
      </c>
      <c r="T169" s="39"/>
      <c r="U169" s="39"/>
      <c r="V169" s="39"/>
      <c r="W169" s="39"/>
      <c r="X169" s="39"/>
    </row>
    <row r="170" spans="2:24" s="141" customFormat="1" x14ac:dyDescent="0.25">
      <c r="B170" s="141" t="str">
        <f>Inputs[[#This Row],['#]]</f>
        <v/>
      </c>
      <c r="C170" s="61"/>
      <c r="D170" s="63" t="str">
        <f t="shared" si="13"/>
        <v>Optional</v>
      </c>
      <c r="E170" s="143" t="str">
        <f>IF(ISBLANK(Inputs[[#This Row],[Applicant ID]]),"",IFERROR(VLOOKUP(Inputs[[#This Row],[Applicant ID]],$C$15:$E169,3,FALSE),MAX($E$15:$E169)+1))</f>
        <v/>
      </c>
      <c r="F170" s="61"/>
      <c r="G170" s="63" t="str">
        <f t="shared" si="14"/>
        <v>Optional</v>
      </c>
      <c r="H170" s="61"/>
      <c r="I170" s="62" t="str">
        <f t="shared" si="15"/>
        <v>Optional</v>
      </c>
      <c r="J170" s="61"/>
      <c r="K170" s="163" t="str">
        <f t="shared" si="16"/>
        <v>Optional</v>
      </c>
      <c r="L170" s="170">
        <f t="array" ref="L170">Inputs[[#This Row],[Acres]]*IFERROR(VLOOKUP(Inputs[[#This Row],[County]]&amp;Inputs[[#This Row],[Healthy Soils Practice]],'Defaults &lt;HIDE&gt;'!$C$29:$Q$1246,2,FALSE),0)</f>
        <v>0</v>
      </c>
      <c r="M170" s="166">
        <f t="array" ref="M170">Inputs[[#This Row],[Acres]]*IFERROR(VLOOKUP(Inputs[[#This Row],[County]]&amp;Inputs[[#This Row],[Healthy Soils Practice]],'Defaults &lt;HIDE&gt;'!$C$29:$Q$1246,3,FALSE),0)</f>
        <v>0</v>
      </c>
      <c r="N170" s="166">
        <f t="array" ref="N170">Inputs[[#This Row],[Acres]]*IFERROR(VLOOKUP(Inputs[[#This Row],[County]]&amp;Inputs[[#This Row],[Healthy Soils Practice]],'Defaults &lt;HIDE&gt;'!$C$29:$Q$1246,4,FALSE),0)</f>
        <v>0</v>
      </c>
      <c r="O170" s="166">
        <f t="array" ref="O170">Inputs[[#This Row],[Acres]]*IFERROR(VLOOKUP(Inputs[[#This Row],[County]]&amp;Inputs[[#This Row],[Healthy Soils Practice]],'Defaults &lt;HIDE&gt;'!$C$29:$Q$1246,5,FALSE),0)</f>
        <v>0</v>
      </c>
      <c r="P170" s="166">
        <f t="array" ref="P170">Inputs[[#This Row],[Acres]]*IFERROR(VLOOKUP(Inputs[[#This Row],[County]]&amp;Inputs[[#This Row],[Healthy Soils Practice]],'Defaults &lt;HIDE&gt;'!$C$29:$Q$1246,6,FALSE),0)</f>
        <v>0</v>
      </c>
      <c r="Q170" s="166">
        <f t="array" ref="Q170">Inputs[[#This Row],[Acres]]*IFERROR(VLOOKUP(Inputs[[#This Row],[County]]&amp;Inputs[[#This Row],[Healthy Soils Practice]],'Defaults &lt;HIDE&gt;'!$C$29:$Q$1246,7,FALSE),0)</f>
        <v>0</v>
      </c>
      <c r="R170" s="171">
        <f t="array" ref="R170">Inputs[[#This Row],[Acres]]*IFERROR(VLOOKUP(Inputs[[#This Row],[County]]&amp;Inputs[[#This Row],[Healthy Soils Practice]],'Defaults &lt;HIDE&gt;'!$C$29:$Q$1246,8,FALSE),0)</f>
        <v>0</v>
      </c>
      <c r="T170" s="39"/>
      <c r="U170" s="39"/>
      <c r="V170" s="39"/>
      <c r="W170" s="39"/>
      <c r="X170" s="39"/>
    </row>
    <row r="171" spans="2:24" s="141" customFormat="1" x14ac:dyDescent="0.25">
      <c r="B171" s="141" t="str">
        <f>Inputs[[#This Row],['#]]</f>
        <v/>
      </c>
      <c r="C171" s="61"/>
      <c r="D171" s="63" t="str">
        <f t="shared" si="13"/>
        <v>Optional</v>
      </c>
      <c r="E171" s="143" t="str">
        <f>IF(ISBLANK(Inputs[[#This Row],[Applicant ID]]),"",IFERROR(VLOOKUP(Inputs[[#This Row],[Applicant ID]],$C$15:$E170,3,FALSE),MAX($E$15:$E170)+1))</f>
        <v/>
      </c>
      <c r="F171" s="61"/>
      <c r="G171" s="63" t="str">
        <f t="shared" si="14"/>
        <v>Optional</v>
      </c>
      <c r="H171" s="61"/>
      <c r="I171" s="62" t="str">
        <f t="shared" si="15"/>
        <v>Optional</v>
      </c>
      <c r="J171" s="61"/>
      <c r="K171" s="163" t="str">
        <f t="shared" si="16"/>
        <v>Optional</v>
      </c>
      <c r="L171" s="170">
        <f t="array" ref="L171">Inputs[[#This Row],[Acres]]*IFERROR(VLOOKUP(Inputs[[#This Row],[County]]&amp;Inputs[[#This Row],[Healthy Soils Practice]],'Defaults &lt;HIDE&gt;'!$C$29:$Q$1246,2,FALSE),0)</f>
        <v>0</v>
      </c>
      <c r="M171" s="166">
        <f t="array" ref="M171">Inputs[[#This Row],[Acres]]*IFERROR(VLOOKUP(Inputs[[#This Row],[County]]&amp;Inputs[[#This Row],[Healthy Soils Practice]],'Defaults &lt;HIDE&gt;'!$C$29:$Q$1246,3,FALSE),0)</f>
        <v>0</v>
      </c>
      <c r="N171" s="166">
        <f t="array" ref="N171">Inputs[[#This Row],[Acres]]*IFERROR(VLOOKUP(Inputs[[#This Row],[County]]&amp;Inputs[[#This Row],[Healthy Soils Practice]],'Defaults &lt;HIDE&gt;'!$C$29:$Q$1246,4,FALSE),0)</f>
        <v>0</v>
      </c>
      <c r="O171" s="166">
        <f t="array" ref="O171">Inputs[[#This Row],[Acres]]*IFERROR(VLOOKUP(Inputs[[#This Row],[County]]&amp;Inputs[[#This Row],[Healthy Soils Practice]],'Defaults &lt;HIDE&gt;'!$C$29:$Q$1246,5,FALSE),0)</f>
        <v>0</v>
      </c>
      <c r="P171" s="166">
        <f t="array" ref="P171">Inputs[[#This Row],[Acres]]*IFERROR(VLOOKUP(Inputs[[#This Row],[County]]&amp;Inputs[[#This Row],[Healthy Soils Practice]],'Defaults &lt;HIDE&gt;'!$C$29:$Q$1246,6,FALSE),0)</f>
        <v>0</v>
      </c>
      <c r="Q171" s="166">
        <f t="array" ref="Q171">Inputs[[#This Row],[Acres]]*IFERROR(VLOOKUP(Inputs[[#This Row],[County]]&amp;Inputs[[#This Row],[Healthy Soils Practice]],'Defaults &lt;HIDE&gt;'!$C$29:$Q$1246,7,FALSE),0)</f>
        <v>0</v>
      </c>
      <c r="R171" s="171">
        <f t="array" ref="R171">Inputs[[#This Row],[Acres]]*IFERROR(VLOOKUP(Inputs[[#This Row],[County]]&amp;Inputs[[#This Row],[Healthy Soils Practice]],'Defaults &lt;HIDE&gt;'!$C$29:$Q$1246,8,FALSE),0)</f>
        <v>0</v>
      </c>
      <c r="T171" s="39"/>
      <c r="U171" s="39"/>
      <c r="V171" s="39"/>
      <c r="W171" s="39"/>
      <c r="X171" s="39"/>
    </row>
    <row r="172" spans="2:24" s="141" customFormat="1" x14ac:dyDescent="0.25">
      <c r="B172" s="141" t="str">
        <f>Inputs[[#This Row],['#]]</f>
        <v/>
      </c>
      <c r="C172" s="61"/>
      <c r="D172" s="63" t="str">
        <f t="shared" si="13"/>
        <v>Optional</v>
      </c>
      <c r="E172" s="143" t="str">
        <f>IF(ISBLANK(Inputs[[#This Row],[Applicant ID]]),"",IFERROR(VLOOKUP(Inputs[[#This Row],[Applicant ID]],$C$15:$E171,3,FALSE),MAX($E$15:$E171)+1))</f>
        <v/>
      </c>
      <c r="F172" s="61"/>
      <c r="G172" s="63" t="str">
        <f t="shared" si="14"/>
        <v>Optional</v>
      </c>
      <c r="H172" s="61"/>
      <c r="I172" s="62" t="str">
        <f t="shared" si="15"/>
        <v>Optional</v>
      </c>
      <c r="J172" s="61"/>
      <c r="K172" s="163" t="str">
        <f t="shared" si="16"/>
        <v>Optional</v>
      </c>
      <c r="L172" s="170">
        <f t="array" ref="L172">Inputs[[#This Row],[Acres]]*IFERROR(VLOOKUP(Inputs[[#This Row],[County]]&amp;Inputs[[#This Row],[Healthy Soils Practice]],'Defaults &lt;HIDE&gt;'!$C$29:$Q$1246,2,FALSE),0)</f>
        <v>0</v>
      </c>
      <c r="M172" s="166">
        <f t="array" ref="M172">Inputs[[#This Row],[Acres]]*IFERROR(VLOOKUP(Inputs[[#This Row],[County]]&amp;Inputs[[#This Row],[Healthy Soils Practice]],'Defaults &lt;HIDE&gt;'!$C$29:$Q$1246,3,FALSE),0)</f>
        <v>0</v>
      </c>
      <c r="N172" s="166">
        <f t="array" ref="N172">Inputs[[#This Row],[Acres]]*IFERROR(VLOOKUP(Inputs[[#This Row],[County]]&amp;Inputs[[#This Row],[Healthy Soils Practice]],'Defaults &lt;HIDE&gt;'!$C$29:$Q$1246,4,FALSE),0)</f>
        <v>0</v>
      </c>
      <c r="O172" s="166">
        <f t="array" ref="O172">Inputs[[#This Row],[Acres]]*IFERROR(VLOOKUP(Inputs[[#This Row],[County]]&amp;Inputs[[#This Row],[Healthy Soils Practice]],'Defaults &lt;HIDE&gt;'!$C$29:$Q$1246,5,FALSE),0)</f>
        <v>0</v>
      </c>
      <c r="P172" s="166">
        <f t="array" ref="P172">Inputs[[#This Row],[Acres]]*IFERROR(VLOOKUP(Inputs[[#This Row],[County]]&amp;Inputs[[#This Row],[Healthy Soils Practice]],'Defaults &lt;HIDE&gt;'!$C$29:$Q$1246,6,FALSE),0)</f>
        <v>0</v>
      </c>
      <c r="Q172" s="166">
        <f t="array" ref="Q172">Inputs[[#This Row],[Acres]]*IFERROR(VLOOKUP(Inputs[[#This Row],[County]]&amp;Inputs[[#This Row],[Healthy Soils Practice]],'Defaults &lt;HIDE&gt;'!$C$29:$Q$1246,7,FALSE),0)</f>
        <v>0</v>
      </c>
      <c r="R172" s="171">
        <f t="array" ref="R172">Inputs[[#This Row],[Acres]]*IFERROR(VLOOKUP(Inputs[[#This Row],[County]]&amp;Inputs[[#This Row],[Healthy Soils Practice]],'Defaults &lt;HIDE&gt;'!$C$29:$Q$1246,8,FALSE),0)</f>
        <v>0</v>
      </c>
      <c r="T172" s="39"/>
      <c r="U172" s="39"/>
      <c r="V172" s="39"/>
      <c r="W172" s="39"/>
      <c r="X172" s="39"/>
    </row>
    <row r="173" spans="2:24" s="141" customFormat="1" x14ac:dyDescent="0.25">
      <c r="B173" s="141" t="str">
        <f>Inputs[[#This Row],['#]]</f>
        <v/>
      </c>
      <c r="C173" s="61"/>
      <c r="D173" s="63" t="str">
        <f t="shared" si="13"/>
        <v>Optional</v>
      </c>
      <c r="E173" s="143" t="str">
        <f>IF(ISBLANK(Inputs[[#This Row],[Applicant ID]]),"",IFERROR(VLOOKUP(Inputs[[#This Row],[Applicant ID]],$C$15:$E172,3,FALSE),MAX($E$15:$E172)+1))</f>
        <v/>
      </c>
      <c r="F173" s="61"/>
      <c r="G173" s="63" t="str">
        <f t="shared" si="14"/>
        <v>Optional</v>
      </c>
      <c r="H173" s="61"/>
      <c r="I173" s="62" t="str">
        <f t="shared" si="15"/>
        <v>Optional</v>
      </c>
      <c r="J173" s="61"/>
      <c r="K173" s="163" t="str">
        <f t="shared" si="16"/>
        <v>Optional</v>
      </c>
      <c r="L173" s="170">
        <f t="array" ref="L173">Inputs[[#This Row],[Acres]]*IFERROR(VLOOKUP(Inputs[[#This Row],[County]]&amp;Inputs[[#This Row],[Healthy Soils Practice]],'Defaults &lt;HIDE&gt;'!$C$29:$Q$1246,2,FALSE),0)</f>
        <v>0</v>
      </c>
      <c r="M173" s="166">
        <f t="array" ref="M173">Inputs[[#This Row],[Acres]]*IFERROR(VLOOKUP(Inputs[[#This Row],[County]]&amp;Inputs[[#This Row],[Healthy Soils Practice]],'Defaults &lt;HIDE&gt;'!$C$29:$Q$1246,3,FALSE),0)</f>
        <v>0</v>
      </c>
      <c r="N173" s="166">
        <f t="array" ref="N173">Inputs[[#This Row],[Acres]]*IFERROR(VLOOKUP(Inputs[[#This Row],[County]]&amp;Inputs[[#This Row],[Healthy Soils Practice]],'Defaults &lt;HIDE&gt;'!$C$29:$Q$1246,4,FALSE),0)</f>
        <v>0</v>
      </c>
      <c r="O173" s="166">
        <f t="array" ref="O173">Inputs[[#This Row],[Acres]]*IFERROR(VLOOKUP(Inputs[[#This Row],[County]]&amp;Inputs[[#This Row],[Healthy Soils Practice]],'Defaults &lt;HIDE&gt;'!$C$29:$Q$1246,5,FALSE),0)</f>
        <v>0</v>
      </c>
      <c r="P173" s="166">
        <f t="array" ref="P173">Inputs[[#This Row],[Acres]]*IFERROR(VLOOKUP(Inputs[[#This Row],[County]]&amp;Inputs[[#This Row],[Healthy Soils Practice]],'Defaults &lt;HIDE&gt;'!$C$29:$Q$1246,6,FALSE),0)</f>
        <v>0</v>
      </c>
      <c r="Q173" s="166">
        <f t="array" ref="Q173">Inputs[[#This Row],[Acres]]*IFERROR(VLOOKUP(Inputs[[#This Row],[County]]&amp;Inputs[[#This Row],[Healthy Soils Practice]],'Defaults &lt;HIDE&gt;'!$C$29:$Q$1246,7,FALSE),0)</f>
        <v>0</v>
      </c>
      <c r="R173" s="171">
        <f t="array" ref="R173">Inputs[[#This Row],[Acres]]*IFERROR(VLOOKUP(Inputs[[#This Row],[County]]&amp;Inputs[[#This Row],[Healthy Soils Practice]],'Defaults &lt;HIDE&gt;'!$C$29:$Q$1246,8,FALSE),0)</f>
        <v>0</v>
      </c>
      <c r="T173" s="39"/>
      <c r="U173" s="39"/>
      <c r="V173" s="39"/>
      <c r="W173" s="39"/>
      <c r="X173" s="39"/>
    </row>
    <row r="174" spans="2:24" s="141" customFormat="1" x14ac:dyDescent="0.25">
      <c r="B174" s="141" t="str">
        <f>Inputs[[#This Row],['#]]</f>
        <v/>
      </c>
      <c r="C174" s="61"/>
      <c r="D174" s="63" t="str">
        <f t="shared" si="13"/>
        <v>Optional</v>
      </c>
      <c r="E174" s="143" t="str">
        <f>IF(ISBLANK(Inputs[[#This Row],[Applicant ID]]),"",IFERROR(VLOOKUP(Inputs[[#This Row],[Applicant ID]],$C$15:$E173,3,FALSE),MAX($E$15:$E173)+1))</f>
        <v/>
      </c>
      <c r="F174" s="61"/>
      <c r="G174" s="63" t="str">
        <f t="shared" si="14"/>
        <v>Optional</v>
      </c>
      <c r="H174" s="61"/>
      <c r="I174" s="62" t="str">
        <f t="shared" si="15"/>
        <v>Optional</v>
      </c>
      <c r="J174" s="61"/>
      <c r="K174" s="163" t="str">
        <f t="shared" si="16"/>
        <v>Optional</v>
      </c>
      <c r="L174" s="170">
        <f t="array" ref="L174">Inputs[[#This Row],[Acres]]*IFERROR(VLOOKUP(Inputs[[#This Row],[County]]&amp;Inputs[[#This Row],[Healthy Soils Practice]],'Defaults &lt;HIDE&gt;'!$C$29:$Q$1246,2,FALSE),0)</f>
        <v>0</v>
      </c>
      <c r="M174" s="166">
        <f t="array" ref="M174">Inputs[[#This Row],[Acres]]*IFERROR(VLOOKUP(Inputs[[#This Row],[County]]&amp;Inputs[[#This Row],[Healthy Soils Practice]],'Defaults &lt;HIDE&gt;'!$C$29:$Q$1246,3,FALSE),0)</f>
        <v>0</v>
      </c>
      <c r="N174" s="166">
        <f t="array" ref="N174">Inputs[[#This Row],[Acres]]*IFERROR(VLOOKUP(Inputs[[#This Row],[County]]&amp;Inputs[[#This Row],[Healthy Soils Practice]],'Defaults &lt;HIDE&gt;'!$C$29:$Q$1246,4,FALSE),0)</f>
        <v>0</v>
      </c>
      <c r="O174" s="166">
        <f t="array" ref="O174">Inputs[[#This Row],[Acres]]*IFERROR(VLOOKUP(Inputs[[#This Row],[County]]&amp;Inputs[[#This Row],[Healthy Soils Practice]],'Defaults &lt;HIDE&gt;'!$C$29:$Q$1246,5,FALSE),0)</f>
        <v>0</v>
      </c>
      <c r="P174" s="166">
        <f t="array" ref="P174">Inputs[[#This Row],[Acres]]*IFERROR(VLOOKUP(Inputs[[#This Row],[County]]&amp;Inputs[[#This Row],[Healthy Soils Practice]],'Defaults &lt;HIDE&gt;'!$C$29:$Q$1246,6,FALSE),0)</f>
        <v>0</v>
      </c>
      <c r="Q174" s="166">
        <f t="array" ref="Q174">Inputs[[#This Row],[Acres]]*IFERROR(VLOOKUP(Inputs[[#This Row],[County]]&amp;Inputs[[#This Row],[Healthy Soils Practice]],'Defaults &lt;HIDE&gt;'!$C$29:$Q$1246,7,FALSE),0)</f>
        <v>0</v>
      </c>
      <c r="R174" s="171">
        <f t="array" ref="R174">Inputs[[#This Row],[Acres]]*IFERROR(VLOOKUP(Inputs[[#This Row],[County]]&amp;Inputs[[#This Row],[Healthy Soils Practice]],'Defaults &lt;HIDE&gt;'!$C$29:$Q$1246,8,FALSE),0)</f>
        <v>0</v>
      </c>
      <c r="T174" s="39"/>
      <c r="U174" s="39"/>
      <c r="V174" s="39"/>
      <c r="W174" s="39"/>
      <c r="X174" s="39"/>
    </row>
    <row r="175" spans="2:24" s="141" customFormat="1" x14ac:dyDescent="0.25">
      <c r="B175" s="141" t="str">
        <f>Inputs[[#This Row],['#]]</f>
        <v/>
      </c>
      <c r="C175" s="61"/>
      <c r="D175" s="63" t="str">
        <f t="shared" si="13"/>
        <v>Optional</v>
      </c>
      <c r="E175" s="143" t="str">
        <f>IF(ISBLANK(Inputs[[#This Row],[Applicant ID]]),"",IFERROR(VLOOKUP(Inputs[[#This Row],[Applicant ID]],$C$15:$E174,3,FALSE),MAX($E$15:$E174)+1))</f>
        <v/>
      </c>
      <c r="F175" s="61"/>
      <c r="G175" s="63" t="str">
        <f t="shared" si="14"/>
        <v>Optional</v>
      </c>
      <c r="H175" s="61"/>
      <c r="I175" s="62" t="str">
        <f t="shared" si="15"/>
        <v>Optional</v>
      </c>
      <c r="J175" s="61"/>
      <c r="K175" s="163" t="str">
        <f t="shared" si="16"/>
        <v>Optional</v>
      </c>
      <c r="L175" s="170">
        <f t="array" ref="L175">Inputs[[#This Row],[Acres]]*IFERROR(VLOOKUP(Inputs[[#This Row],[County]]&amp;Inputs[[#This Row],[Healthy Soils Practice]],'Defaults &lt;HIDE&gt;'!$C$29:$Q$1246,2,FALSE),0)</f>
        <v>0</v>
      </c>
      <c r="M175" s="166">
        <f t="array" ref="M175">Inputs[[#This Row],[Acres]]*IFERROR(VLOOKUP(Inputs[[#This Row],[County]]&amp;Inputs[[#This Row],[Healthy Soils Practice]],'Defaults &lt;HIDE&gt;'!$C$29:$Q$1246,3,FALSE),0)</f>
        <v>0</v>
      </c>
      <c r="N175" s="166">
        <f t="array" ref="N175">Inputs[[#This Row],[Acres]]*IFERROR(VLOOKUP(Inputs[[#This Row],[County]]&amp;Inputs[[#This Row],[Healthy Soils Practice]],'Defaults &lt;HIDE&gt;'!$C$29:$Q$1246,4,FALSE),0)</f>
        <v>0</v>
      </c>
      <c r="O175" s="166">
        <f t="array" ref="O175">Inputs[[#This Row],[Acres]]*IFERROR(VLOOKUP(Inputs[[#This Row],[County]]&amp;Inputs[[#This Row],[Healthy Soils Practice]],'Defaults &lt;HIDE&gt;'!$C$29:$Q$1246,5,FALSE),0)</f>
        <v>0</v>
      </c>
      <c r="P175" s="166">
        <f t="array" ref="P175">Inputs[[#This Row],[Acres]]*IFERROR(VLOOKUP(Inputs[[#This Row],[County]]&amp;Inputs[[#This Row],[Healthy Soils Practice]],'Defaults &lt;HIDE&gt;'!$C$29:$Q$1246,6,FALSE),0)</f>
        <v>0</v>
      </c>
      <c r="Q175" s="166">
        <f t="array" ref="Q175">Inputs[[#This Row],[Acres]]*IFERROR(VLOOKUP(Inputs[[#This Row],[County]]&amp;Inputs[[#This Row],[Healthy Soils Practice]],'Defaults &lt;HIDE&gt;'!$C$29:$Q$1246,7,FALSE),0)</f>
        <v>0</v>
      </c>
      <c r="R175" s="171">
        <f t="array" ref="R175">Inputs[[#This Row],[Acres]]*IFERROR(VLOOKUP(Inputs[[#This Row],[County]]&amp;Inputs[[#This Row],[Healthy Soils Practice]],'Defaults &lt;HIDE&gt;'!$C$29:$Q$1246,8,FALSE),0)</f>
        <v>0</v>
      </c>
      <c r="T175" s="39"/>
      <c r="U175" s="39"/>
      <c r="V175" s="39"/>
      <c r="W175" s="39"/>
      <c r="X175" s="39"/>
    </row>
    <row r="176" spans="2:24" s="141" customFormat="1" x14ac:dyDescent="0.25">
      <c r="B176" s="141" t="str">
        <f>Inputs[[#This Row],['#]]</f>
        <v/>
      </c>
      <c r="C176" s="61"/>
      <c r="D176" s="63" t="str">
        <f t="shared" si="13"/>
        <v>Optional</v>
      </c>
      <c r="E176" s="143" t="str">
        <f>IF(ISBLANK(Inputs[[#This Row],[Applicant ID]]),"",IFERROR(VLOOKUP(Inputs[[#This Row],[Applicant ID]],$C$15:$E175,3,FALSE),MAX($E$15:$E175)+1))</f>
        <v/>
      </c>
      <c r="F176" s="61"/>
      <c r="G176" s="63" t="str">
        <f t="shared" si="14"/>
        <v>Optional</v>
      </c>
      <c r="H176" s="61"/>
      <c r="I176" s="62" t="str">
        <f t="shared" si="15"/>
        <v>Optional</v>
      </c>
      <c r="J176" s="61"/>
      <c r="K176" s="163" t="str">
        <f t="shared" si="16"/>
        <v>Optional</v>
      </c>
      <c r="L176" s="170">
        <f t="array" ref="L176">Inputs[[#This Row],[Acres]]*IFERROR(VLOOKUP(Inputs[[#This Row],[County]]&amp;Inputs[[#This Row],[Healthy Soils Practice]],'Defaults &lt;HIDE&gt;'!$C$29:$Q$1246,2,FALSE),0)</f>
        <v>0</v>
      </c>
      <c r="M176" s="166">
        <f t="array" ref="M176">Inputs[[#This Row],[Acres]]*IFERROR(VLOOKUP(Inputs[[#This Row],[County]]&amp;Inputs[[#This Row],[Healthy Soils Practice]],'Defaults &lt;HIDE&gt;'!$C$29:$Q$1246,3,FALSE),0)</f>
        <v>0</v>
      </c>
      <c r="N176" s="166">
        <f t="array" ref="N176">Inputs[[#This Row],[Acres]]*IFERROR(VLOOKUP(Inputs[[#This Row],[County]]&amp;Inputs[[#This Row],[Healthy Soils Practice]],'Defaults &lt;HIDE&gt;'!$C$29:$Q$1246,4,FALSE),0)</f>
        <v>0</v>
      </c>
      <c r="O176" s="166">
        <f t="array" ref="O176">Inputs[[#This Row],[Acres]]*IFERROR(VLOOKUP(Inputs[[#This Row],[County]]&amp;Inputs[[#This Row],[Healthy Soils Practice]],'Defaults &lt;HIDE&gt;'!$C$29:$Q$1246,5,FALSE),0)</f>
        <v>0</v>
      </c>
      <c r="P176" s="166">
        <f t="array" ref="P176">Inputs[[#This Row],[Acres]]*IFERROR(VLOOKUP(Inputs[[#This Row],[County]]&amp;Inputs[[#This Row],[Healthy Soils Practice]],'Defaults &lt;HIDE&gt;'!$C$29:$Q$1246,6,FALSE),0)</f>
        <v>0</v>
      </c>
      <c r="Q176" s="166">
        <f t="array" ref="Q176">Inputs[[#This Row],[Acres]]*IFERROR(VLOOKUP(Inputs[[#This Row],[County]]&amp;Inputs[[#This Row],[Healthy Soils Practice]],'Defaults &lt;HIDE&gt;'!$C$29:$Q$1246,7,FALSE),0)</f>
        <v>0</v>
      </c>
      <c r="R176" s="171">
        <f t="array" ref="R176">Inputs[[#This Row],[Acres]]*IFERROR(VLOOKUP(Inputs[[#This Row],[County]]&amp;Inputs[[#This Row],[Healthy Soils Practice]],'Defaults &lt;HIDE&gt;'!$C$29:$Q$1246,8,FALSE),0)</f>
        <v>0</v>
      </c>
      <c r="T176" s="39"/>
      <c r="U176" s="39"/>
      <c r="V176" s="39"/>
      <c r="W176" s="39"/>
      <c r="X176" s="39"/>
    </row>
    <row r="177" spans="2:24" s="141" customFormat="1" x14ac:dyDescent="0.25">
      <c r="B177" s="141" t="str">
        <f>Inputs[[#This Row],['#]]</f>
        <v/>
      </c>
      <c r="C177" s="61"/>
      <c r="D177" s="63" t="str">
        <f t="shared" si="13"/>
        <v>Optional</v>
      </c>
      <c r="E177" s="143" t="str">
        <f>IF(ISBLANK(Inputs[[#This Row],[Applicant ID]]),"",IFERROR(VLOOKUP(Inputs[[#This Row],[Applicant ID]],$C$15:$E176,3,FALSE),MAX($E$15:$E176)+1))</f>
        <v/>
      </c>
      <c r="F177" s="61"/>
      <c r="G177" s="63" t="str">
        <f t="shared" si="14"/>
        <v>Optional</v>
      </c>
      <c r="H177" s="61"/>
      <c r="I177" s="62" t="str">
        <f t="shared" si="15"/>
        <v>Optional</v>
      </c>
      <c r="J177" s="61"/>
      <c r="K177" s="163" t="str">
        <f t="shared" si="16"/>
        <v>Optional</v>
      </c>
      <c r="L177" s="170">
        <f t="array" ref="L177">Inputs[[#This Row],[Acres]]*IFERROR(VLOOKUP(Inputs[[#This Row],[County]]&amp;Inputs[[#This Row],[Healthy Soils Practice]],'Defaults &lt;HIDE&gt;'!$C$29:$Q$1246,2,FALSE),0)</f>
        <v>0</v>
      </c>
      <c r="M177" s="166">
        <f t="array" ref="M177">Inputs[[#This Row],[Acres]]*IFERROR(VLOOKUP(Inputs[[#This Row],[County]]&amp;Inputs[[#This Row],[Healthy Soils Practice]],'Defaults &lt;HIDE&gt;'!$C$29:$Q$1246,3,FALSE),0)</f>
        <v>0</v>
      </c>
      <c r="N177" s="166">
        <f t="array" ref="N177">Inputs[[#This Row],[Acres]]*IFERROR(VLOOKUP(Inputs[[#This Row],[County]]&amp;Inputs[[#This Row],[Healthy Soils Practice]],'Defaults &lt;HIDE&gt;'!$C$29:$Q$1246,4,FALSE),0)</f>
        <v>0</v>
      </c>
      <c r="O177" s="166">
        <f t="array" ref="O177">Inputs[[#This Row],[Acres]]*IFERROR(VLOOKUP(Inputs[[#This Row],[County]]&amp;Inputs[[#This Row],[Healthy Soils Practice]],'Defaults &lt;HIDE&gt;'!$C$29:$Q$1246,5,FALSE),0)</f>
        <v>0</v>
      </c>
      <c r="P177" s="166">
        <f t="array" ref="P177">Inputs[[#This Row],[Acres]]*IFERROR(VLOOKUP(Inputs[[#This Row],[County]]&amp;Inputs[[#This Row],[Healthy Soils Practice]],'Defaults &lt;HIDE&gt;'!$C$29:$Q$1246,6,FALSE),0)</f>
        <v>0</v>
      </c>
      <c r="Q177" s="166">
        <f t="array" ref="Q177">Inputs[[#This Row],[Acres]]*IFERROR(VLOOKUP(Inputs[[#This Row],[County]]&amp;Inputs[[#This Row],[Healthy Soils Practice]],'Defaults &lt;HIDE&gt;'!$C$29:$Q$1246,7,FALSE),0)</f>
        <v>0</v>
      </c>
      <c r="R177" s="171">
        <f t="array" ref="R177">Inputs[[#This Row],[Acres]]*IFERROR(VLOOKUP(Inputs[[#This Row],[County]]&amp;Inputs[[#This Row],[Healthy Soils Practice]],'Defaults &lt;HIDE&gt;'!$C$29:$Q$1246,8,FALSE),0)</f>
        <v>0</v>
      </c>
      <c r="T177" s="39"/>
      <c r="U177" s="39"/>
      <c r="V177" s="39"/>
      <c r="W177" s="39"/>
      <c r="X177" s="39"/>
    </row>
    <row r="178" spans="2:24" s="141" customFormat="1" x14ac:dyDescent="0.25">
      <c r="B178" s="141" t="str">
        <f>Inputs[[#This Row],['#]]</f>
        <v/>
      </c>
      <c r="C178" s="61"/>
      <c r="D178" s="63" t="str">
        <f t="shared" si="13"/>
        <v>Optional</v>
      </c>
      <c r="E178" s="143" t="str">
        <f>IF(ISBLANK(Inputs[[#This Row],[Applicant ID]]),"",IFERROR(VLOOKUP(Inputs[[#This Row],[Applicant ID]],$C$15:$E177,3,FALSE),MAX($E$15:$E177)+1))</f>
        <v/>
      </c>
      <c r="F178" s="61"/>
      <c r="G178" s="63" t="str">
        <f t="shared" si="14"/>
        <v>Optional</v>
      </c>
      <c r="H178" s="61"/>
      <c r="I178" s="62" t="str">
        <f t="shared" si="15"/>
        <v>Optional</v>
      </c>
      <c r="J178" s="61"/>
      <c r="K178" s="163" t="str">
        <f t="shared" si="16"/>
        <v>Optional</v>
      </c>
      <c r="L178" s="170">
        <f t="array" ref="L178">Inputs[[#This Row],[Acres]]*IFERROR(VLOOKUP(Inputs[[#This Row],[County]]&amp;Inputs[[#This Row],[Healthy Soils Practice]],'Defaults &lt;HIDE&gt;'!$C$29:$Q$1246,2,FALSE),0)</f>
        <v>0</v>
      </c>
      <c r="M178" s="166">
        <f t="array" ref="M178">Inputs[[#This Row],[Acres]]*IFERROR(VLOOKUP(Inputs[[#This Row],[County]]&amp;Inputs[[#This Row],[Healthy Soils Practice]],'Defaults &lt;HIDE&gt;'!$C$29:$Q$1246,3,FALSE),0)</f>
        <v>0</v>
      </c>
      <c r="N178" s="166">
        <f t="array" ref="N178">Inputs[[#This Row],[Acres]]*IFERROR(VLOOKUP(Inputs[[#This Row],[County]]&amp;Inputs[[#This Row],[Healthy Soils Practice]],'Defaults &lt;HIDE&gt;'!$C$29:$Q$1246,4,FALSE),0)</f>
        <v>0</v>
      </c>
      <c r="O178" s="166">
        <f t="array" ref="O178">Inputs[[#This Row],[Acres]]*IFERROR(VLOOKUP(Inputs[[#This Row],[County]]&amp;Inputs[[#This Row],[Healthy Soils Practice]],'Defaults &lt;HIDE&gt;'!$C$29:$Q$1246,5,FALSE),0)</f>
        <v>0</v>
      </c>
      <c r="P178" s="166">
        <f t="array" ref="P178">Inputs[[#This Row],[Acres]]*IFERROR(VLOOKUP(Inputs[[#This Row],[County]]&amp;Inputs[[#This Row],[Healthy Soils Practice]],'Defaults &lt;HIDE&gt;'!$C$29:$Q$1246,6,FALSE),0)</f>
        <v>0</v>
      </c>
      <c r="Q178" s="166">
        <f t="array" ref="Q178">Inputs[[#This Row],[Acres]]*IFERROR(VLOOKUP(Inputs[[#This Row],[County]]&amp;Inputs[[#This Row],[Healthy Soils Practice]],'Defaults &lt;HIDE&gt;'!$C$29:$Q$1246,7,FALSE),0)</f>
        <v>0</v>
      </c>
      <c r="R178" s="171">
        <f t="array" ref="R178">Inputs[[#This Row],[Acres]]*IFERROR(VLOOKUP(Inputs[[#This Row],[County]]&amp;Inputs[[#This Row],[Healthy Soils Practice]],'Defaults &lt;HIDE&gt;'!$C$29:$Q$1246,8,FALSE),0)</f>
        <v>0</v>
      </c>
      <c r="T178" s="39"/>
      <c r="U178" s="39"/>
      <c r="V178" s="39"/>
      <c r="W178" s="39"/>
      <c r="X178" s="39"/>
    </row>
    <row r="179" spans="2:24" s="141" customFormat="1" x14ac:dyDescent="0.25">
      <c r="B179" s="141" t="str">
        <f>Inputs[[#This Row],['#]]</f>
        <v/>
      </c>
      <c r="C179" s="61"/>
      <c r="D179" s="63" t="str">
        <f t="shared" si="13"/>
        <v>Optional</v>
      </c>
      <c r="E179" s="143" t="str">
        <f>IF(ISBLANK(Inputs[[#This Row],[Applicant ID]]),"",IFERROR(VLOOKUP(Inputs[[#This Row],[Applicant ID]],$C$15:$E178,3,FALSE),MAX($E$15:$E178)+1))</f>
        <v/>
      </c>
      <c r="F179" s="61"/>
      <c r="G179" s="63" t="str">
        <f t="shared" si="14"/>
        <v>Optional</v>
      </c>
      <c r="H179" s="61"/>
      <c r="I179" s="62" t="str">
        <f t="shared" si="15"/>
        <v>Optional</v>
      </c>
      <c r="J179" s="61"/>
      <c r="K179" s="163" t="str">
        <f t="shared" si="16"/>
        <v>Optional</v>
      </c>
      <c r="L179" s="170">
        <f t="array" ref="L179">Inputs[[#This Row],[Acres]]*IFERROR(VLOOKUP(Inputs[[#This Row],[County]]&amp;Inputs[[#This Row],[Healthy Soils Practice]],'Defaults &lt;HIDE&gt;'!$C$29:$Q$1246,2,FALSE),0)</f>
        <v>0</v>
      </c>
      <c r="M179" s="166">
        <f t="array" ref="M179">Inputs[[#This Row],[Acres]]*IFERROR(VLOOKUP(Inputs[[#This Row],[County]]&amp;Inputs[[#This Row],[Healthy Soils Practice]],'Defaults &lt;HIDE&gt;'!$C$29:$Q$1246,3,FALSE),0)</f>
        <v>0</v>
      </c>
      <c r="N179" s="166">
        <f t="array" ref="N179">Inputs[[#This Row],[Acres]]*IFERROR(VLOOKUP(Inputs[[#This Row],[County]]&amp;Inputs[[#This Row],[Healthy Soils Practice]],'Defaults &lt;HIDE&gt;'!$C$29:$Q$1246,4,FALSE),0)</f>
        <v>0</v>
      </c>
      <c r="O179" s="166">
        <f t="array" ref="O179">Inputs[[#This Row],[Acres]]*IFERROR(VLOOKUP(Inputs[[#This Row],[County]]&amp;Inputs[[#This Row],[Healthy Soils Practice]],'Defaults &lt;HIDE&gt;'!$C$29:$Q$1246,5,FALSE),0)</f>
        <v>0</v>
      </c>
      <c r="P179" s="166">
        <f t="array" ref="P179">Inputs[[#This Row],[Acres]]*IFERROR(VLOOKUP(Inputs[[#This Row],[County]]&amp;Inputs[[#This Row],[Healthy Soils Practice]],'Defaults &lt;HIDE&gt;'!$C$29:$Q$1246,6,FALSE),0)</f>
        <v>0</v>
      </c>
      <c r="Q179" s="166">
        <f t="array" ref="Q179">Inputs[[#This Row],[Acres]]*IFERROR(VLOOKUP(Inputs[[#This Row],[County]]&amp;Inputs[[#This Row],[Healthy Soils Practice]],'Defaults &lt;HIDE&gt;'!$C$29:$Q$1246,7,FALSE),0)</f>
        <v>0</v>
      </c>
      <c r="R179" s="171">
        <f t="array" ref="R179">Inputs[[#This Row],[Acres]]*IFERROR(VLOOKUP(Inputs[[#This Row],[County]]&amp;Inputs[[#This Row],[Healthy Soils Practice]],'Defaults &lt;HIDE&gt;'!$C$29:$Q$1246,8,FALSE),0)</f>
        <v>0</v>
      </c>
      <c r="T179" s="39"/>
      <c r="U179" s="39"/>
      <c r="V179" s="39"/>
      <c r="W179" s="39"/>
      <c r="X179" s="39"/>
    </row>
    <row r="180" spans="2:24" s="141" customFormat="1" x14ac:dyDescent="0.25">
      <c r="B180" s="141" t="str">
        <f>Inputs[[#This Row],['#]]</f>
        <v/>
      </c>
      <c r="C180" s="61"/>
      <c r="D180" s="63" t="str">
        <f t="shared" si="13"/>
        <v>Optional</v>
      </c>
      <c r="E180" s="143" t="str">
        <f>IF(ISBLANK(Inputs[[#This Row],[Applicant ID]]),"",IFERROR(VLOOKUP(Inputs[[#This Row],[Applicant ID]],$C$15:$E179,3,FALSE),MAX($E$15:$E179)+1))</f>
        <v/>
      </c>
      <c r="F180" s="61"/>
      <c r="G180" s="63" t="str">
        <f t="shared" si="14"/>
        <v>Optional</v>
      </c>
      <c r="H180" s="61"/>
      <c r="I180" s="62" t="str">
        <f t="shared" si="15"/>
        <v>Optional</v>
      </c>
      <c r="J180" s="61"/>
      <c r="K180" s="163" t="str">
        <f t="shared" si="16"/>
        <v>Optional</v>
      </c>
      <c r="L180" s="170">
        <f t="array" ref="L180">Inputs[[#This Row],[Acres]]*IFERROR(VLOOKUP(Inputs[[#This Row],[County]]&amp;Inputs[[#This Row],[Healthy Soils Practice]],'Defaults &lt;HIDE&gt;'!$C$29:$Q$1246,2,FALSE),0)</f>
        <v>0</v>
      </c>
      <c r="M180" s="166">
        <f t="array" ref="M180">Inputs[[#This Row],[Acres]]*IFERROR(VLOOKUP(Inputs[[#This Row],[County]]&amp;Inputs[[#This Row],[Healthy Soils Practice]],'Defaults &lt;HIDE&gt;'!$C$29:$Q$1246,3,FALSE),0)</f>
        <v>0</v>
      </c>
      <c r="N180" s="166">
        <f t="array" ref="N180">Inputs[[#This Row],[Acres]]*IFERROR(VLOOKUP(Inputs[[#This Row],[County]]&amp;Inputs[[#This Row],[Healthy Soils Practice]],'Defaults &lt;HIDE&gt;'!$C$29:$Q$1246,4,FALSE),0)</f>
        <v>0</v>
      </c>
      <c r="O180" s="166">
        <f t="array" ref="O180">Inputs[[#This Row],[Acres]]*IFERROR(VLOOKUP(Inputs[[#This Row],[County]]&amp;Inputs[[#This Row],[Healthy Soils Practice]],'Defaults &lt;HIDE&gt;'!$C$29:$Q$1246,5,FALSE),0)</f>
        <v>0</v>
      </c>
      <c r="P180" s="166">
        <f t="array" ref="P180">Inputs[[#This Row],[Acres]]*IFERROR(VLOOKUP(Inputs[[#This Row],[County]]&amp;Inputs[[#This Row],[Healthy Soils Practice]],'Defaults &lt;HIDE&gt;'!$C$29:$Q$1246,6,FALSE),0)</f>
        <v>0</v>
      </c>
      <c r="Q180" s="166">
        <f t="array" ref="Q180">Inputs[[#This Row],[Acres]]*IFERROR(VLOOKUP(Inputs[[#This Row],[County]]&amp;Inputs[[#This Row],[Healthy Soils Practice]],'Defaults &lt;HIDE&gt;'!$C$29:$Q$1246,7,FALSE),0)</f>
        <v>0</v>
      </c>
      <c r="R180" s="171">
        <f t="array" ref="R180">Inputs[[#This Row],[Acres]]*IFERROR(VLOOKUP(Inputs[[#This Row],[County]]&amp;Inputs[[#This Row],[Healthy Soils Practice]],'Defaults &lt;HIDE&gt;'!$C$29:$Q$1246,8,FALSE),0)</f>
        <v>0</v>
      </c>
      <c r="T180" s="39"/>
      <c r="U180" s="39"/>
      <c r="V180" s="39"/>
      <c r="W180" s="39"/>
      <c r="X180" s="39"/>
    </row>
    <row r="181" spans="2:24" s="141" customFormat="1" x14ac:dyDescent="0.25">
      <c r="B181" s="141" t="str">
        <f>Inputs[[#This Row],['#]]</f>
        <v/>
      </c>
      <c r="C181" s="61"/>
      <c r="D181" s="63" t="str">
        <f t="shared" si="13"/>
        <v>Optional</v>
      </c>
      <c r="E181" s="143" t="str">
        <f>IF(ISBLANK(Inputs[[#This Row],[Applicant ID]]),"",IFERROR(VLOOKUP(Inputs[[#This Row],[Applicant ID]],$C$15:$E180,3,FALSE),MAX($E$15:$E180)+1))</f>
        <v/>
      </c>
      <c r="F181" s="61"/>
      <c r="G181" s="63" t="str">
        <f t="shared" si="14"/>
        <v>Optional</v>
      </c>
      <c r="H181" s="61"/>
      <c r="I181" s="62" t="str">
        <f t="shared" si="15"/>
        <v>Optional</v>
      </c>
      <c r="J181" s="61"/>
      <c r="K181" s="163" t="str">
        <f t="shared" si="16"/>
        <v>Optional</v>
      </c>
      <c r="L181" s="170">
        <f t="array" ref="L181">Inputs[[#This Row],[Acres]]*IFERROR(VLOOKUP(Inputs[[#This Row],[County]]&amp;Inputs[[#This Row],[Healthy Soils Practice]],'Defaults &lt;HIDE&gt;'!$C$29:$Q$1246,2,FALSE),0)</f>
        <v>0</v>
      </c>
      <c r="M181" s="166">
        <f t="array" ref="M181">Inputs[[#This Row],[Acres]]*IFERROR(VLOOKUP(Inputs[[#This Row],[County]]&amp;Inputs[[#This Row],[Healthy Soils Practice]],'Defaults &lt;HIDE&gt;'!$C$29:$Q$1246,3,FALSE),0)</f>
        <v>0</v>
      </c>
      <c r="N181" s="166">
        <f t="array" ref="N181">Inputs[[#This Row],[Acres]]*IFERROR(VLOOKUP(Inputs[[#This Row],[County]]&amp;Inputs[[#This Row],[Healthy Soils Practice]],'Defaults &lt;HIDE&gt;'!$C$29:$Q$1246,4,FALSE),0)</f>
        <v>0</v>
      </c>
      <c r="O181" s="166">
        <f t="array" ref="O181">Inputs[[#This Row],[Acres]]*IFERROR(VLOOKUP(Inputs[[#This Row],[County]]&amp;Inputs[[#This Row],[Healthy Soils Practice]],'Defaults &lt;HIDE&gt;'!$C$29:$Q$1246,5,FALSE),0)</f>
        <v>0</v>
      </c>
      <c r="P181" s="166">
        <f t="array" ref="P181">Inputs[[#This Row],[Acres]]*IFERROR(VLOOKUP(Inputs[[#This Row],[County]]&amp;Inputs[[#This Row],[Healthy Soils Practice]],'Defaults &lt;HIDE&gt;'!$C$29:$Q$1246,6,FALSE),0)</f>
        <v>0</v>
      </c>
      <c r="Q181" s="166">
        <f t="array" ref="Q181">Inputs[[#This Row],[Acres]]*IFERROR(VLOOKUP(Inputs[[#This Row],[County]]&amp;Inputs[[#This Row],[Healthy Soils Practice]],'Defaults &lt;HIDE&gt;'!$C$29:$Q$1246,7,FALSE),0)</f>
        <v>0</v>
      </c>
      <c r="R181" s="171">
        <f t="array" ref="R181">Inputs[[#This Row],[Acres]]*IFERROR(VLOOKUP(Inputs[[#This Row],[County]]&amp;Inputs[[#This Row],[Healthy Soils Practice]],'Defaults &lt;HIDE&gt;'!$C$29:$Q$1246,8,FALSE),0)</f>
        <v>0</v>
      </c>
      <c r="T181" s="39"/>
      <c r="U181" s="39"/>
      <c r="V181" s="39"/>
      <c r="W181" s="39"/>
      <c r="X181" s="39"/>
    </row>
    <row r="182" spans="2:24" s="141" customFormat="1" x14ac:dyDescent="0.25">
      <c r="B182" s="141" t="str">
        <f>Inputs[[#This Row],['#]]</f>
        <v/>
      </c>
      <c r="C182" s="61"/>
      <c r="D182" s="63" t="str">
        <f t="shared" si="13"/>
        <v>Optional</v>
      </c>
      <c r="E182" s="143" t="str">
        <f>IF(ISBLANK(Inputs[[#This Row],[Applicant ID]]),"",IFERROR(VLOOKUP(Inputs[[#This Row],[Applicant ID]],$C$15:$E181,3,FALSE),MAX($E$15:$E181)+1))</f>
        <v/>
      </c>
      <c r="F182" s="61"/>
      <c r="G182" s="63" t="str">
        <f t="shared" si="14"/>
        <v>Optional</v>
      </c>
      <c r="H182" s="61"/>
      <c r="I182" s="62" t="str">
        <f t="shared" si="15"/>
        <v>Optional</v>
      </c>
      <c r="J182" s="61"/>
      <c r="K182" s="163" t="str">
        <f t="shared" si="16"/>
        <v>Optional</v>
      </c>
      <c r="L182" s="170">
        <f t="array" ref="L182">Inputs[[#This Row],[Acres]]*IFERROR(VLOOKUP(Inputs[[#This Row],[County]]&amp;Inputs[[#This Row],[Healthy Soils Practice]],'Defaults &lt;HIDE&gt;'!$C$29:$Q$1246,2,FALSE),0)</f>
        <v>0</v>
      </c>
      <c r="M182" s="166">
        <f t="array" ref="M182">Inputs[[#This Row],[Acres]]*IFERROR(VLOOKUP(Inputs[[#This Row],[County]]&amp;Inputs[[#This Row],[Healthy Soils Practice]],'Defaults &lt;HIDE&gt;'!$C$29:$Q$1246,3,FALSE),0)</f>
        <v>0</v>
      </c>
      <c r="N182" s="166">
        <f t="array" ref="N182">Inputs[[#This Row],[Acres]]*IFERROR(VLOOKUP(Inputs[[#This Row],[County]]&amp;Inputs[[#This Row],[Healthy Soils Practice]],'Defaults &lt;HIDE&gt;'!$C$29:$Q$1246,4,FALSE),0)</f>
        <v>0</v>
      </c>
      <c r="O182" s="166">
        <f t="array" ref="O182">Inputs[[#This Row],[Acres]]*IFERROR(VLOOKUP(Inputs[[#This Row],[County]]&amp;Inputs[[#This Row],[Healthy Soils Practice]],'Defaults &lt;HIDE&gt;'!$C$29:$Q$1246,5,FALSE),0)</f>
        <v>0</v>
      </c>
      <c r="P182" s="166">
        <f t="array" ref="P182">Inputs[[#This Row],[Acres]]*IFERROR(VLOOKUP(Inputs[[#This Row],[County]]&amp;Inputs[[#This Row],[Healthy Soils Practice]],'Defaults &lt;HIDE&gt;'!$C$29:$Q$1246,6,FALSE),0)</f>
        <v>0</v>
      </c>
      <c r="Q182" s="166">
        <f t="array" ref="Q182">Inputs[[#This Row],[Acres]]*IFERROR(VLOOKUP(Inputs[[#This Row],[County]]&amp;Inputs[[#This Row],[Healthy Soils Practice]],'Defaults &lt;HIDE&gt;'!$C$29:$Q$1246,7,FALSE),0)</f>
        <v>0</v>
      </c>
      <c r="R182" s="171">
        <f t="array" ref="R182">Inputs[[#This Row],[Acres]]*IFERROR(VLOOKUP(Inputs[[#This Row],[County]]&amp;Inputs[[#This Row],[Healthy Soils Practice]],'Defaults &lt;HIDE&gt;'!$C$29:$Q$1246,8,FALSE),0)</f>
        <v>0</v>
      </c>
      <c r="T182" s="39"/>
      <c r="U182" s="39"/>
      <c r="V182" s="39"/>
      <c r="W182" s="39"/>
      <c r="X182" s="39"/>
    </row>
    <row r="183" spans="2:24" s="141" customFormat="1" x14ac:dyDescent="0.25">
      <c r="B183" s="141" t="str">
        <f>Inputs[[#This Row],['#]]</f>
        <v/>
      </c>
      <c r="C183" s="61"/>
      <c r="D183" s="63" t="str">
        <f t="shared" si="13"/>
        <v>Optional</v>
      </c>
      <c r="E183" s="143" t="str">
        <f>IF(ISBLANK(Inputs[[#This Row],[Applicant ID]]),"",IFERROR(VLOOKUP(Inputs[[#This Row],[Applicant ID]],$C$15:$E182,3,FALSE),MAX($E$15:$E182)+1))</f>
        <v/>
      </c>
      <c r="F183" s="61"/>
      <c r="G183" s="63" t="str">
        <f t="shared" si="14"/>
        <v>Optional</v>
      </c>
      <c r="H183" s="61"/>
      <c r="I183" s="62" t="str">
        <f t="shared" si="15"/>
        <v>Optional</v>
      </c>
      <c r="J183" s="61"/>
      <c r="K183" s="163" t="str">
        <f t="shared" si="16"/>
        <v>Optional</v>
      </c>
      <c r="L183" s="170">
        <f t="array" ref="L183">Inputs[[#This Row],[Acres]]*IFERROR(VLOOKUP(Inputs[[#This Row],[County]]&amp;Inputs[[#This Row],[Healthy Soils Practice]],'Defaults &lt;HIDE&gt;'!$C$29:$Q$1246,2,FALSE),0)</f>
        <v>0</v>
      </c>
      <c r="M183" s="166">
        <f t="array" ref="M183">Inputs[[#This Row],[Acres]]*IFERROR(VLOOKUP(Inputs[[#This Row],[County]]&amp;Inputs[[#This Row],[Healthy Soils Practice]],'Defaults &lt;HIDE&gt;'!$C$29:$Q$1246,3,FALSE),0)</f>
        <v>0</v>
      </c>
      <c r="N183" s="166">
        <f t="array" ref="N183">Inputs[[#This Row],[Acres]]*IFERROR(VLOOKUP(Inputs[[#This Row],[County]]&amp;Inputs[[#This Row],[Healthy Soils Practice]],'Defaults &lt;HIDE&gt;'!$C$29:$Q$1246,4,FALSE),0)</f>
        <v>0</v>
      </c>
      <c r="O183" s="166">
        <f t="array" ref="O183">Inputs[[#This Row],[Acres]]*IFERROR(VLOOKUP(Inputs[[#This Row],[County]]&amp;Inputs[[#This Row],[Healthy Soils Practice]],'Defaults &lt;HIDE&gt;'!$C$29:$Q$1246,5,FALSE),0)</f>
        <v>0</v>
      </c>
      <c r="P183" s="166">
        <f t="array" ref="P183">Inputs[[#This Row],[Acres]]*IFERROR(VLOOKUP(Inputs[[#This Row],[County]]&amp;Inputs[[#This Row],[Healthy Soils Practice]],'Defaults &lt;HIDE&gt;'!$C$29:$Q$1246,6,FALSE),0)</f>
        <v>0</v>
      </c>
      <c r="Q183" s="166">
        <f t="array" ref="Q183">Inputs[[#This Row],[Acres]]*IFERROR(VLOOKUP(Inputs[[#This Row],[County]]&amp;Inputs[[#This Row],[Healthy Soils Practice]],'Defaults &lt;HIDE&gt;'!$C$29:$Q$1246,7,FALSE),0)</f>
        <v>0</v>
      </c>
      <c r="R183" s="171">
        <f t="array" ref="R183">Inputs[[#This Row],[Acres]]*IFERROR(VLOOKUP(Inputs[[#This Row],[County]]&amp;Inputs[[#This Row],[Healthy Soils Practice]],'Defaults &lt;HIDE&gt;'!$C$29:$Q$1246,8,FALSE),0)</f>
        <v>0</v>
      </c>
      <c r="T183" s="39"/>
      <c r="U183" s="39"/>
      <c r="V183" s="39"/>
      <c r="W183" s="39"/>
      <c r="X183" s="39"/>
    </row>
    <row r="184" spans="2:24" s="141" customFormat="1" x14ac:dyDescent="0.25">
      <c r="B184" s="141" t="str">
        <f>Inputs[[#This Row],['#]]</f>
        <v/>
      </c>
      <c r="C184" s="61"/>
      <c r="D184" s="63" t="str">
        <f t="shared" si="13"/>
        <v>Optional</v>
      </c>
      <c r="E184" s="143" t="str">
        <f>IF(ISBLANK(Inputs[[#This Row],[Applicant ID]]),"",IFERROR(VLOOKUP(Inputs[[#This Row],[Applicant ID]],$C$15:$E183,3,FALSE),MAX($E$15:$E183)+1))</f>
        <v/>
      </c>
      <c r="F184" s="61"/>
      <c r="G184" s="63" t="str">
        <f t="shared" si="14"/>
        <v>Optional</v>
      </c>
      <c r="H184" s="61"/>
      <c r="I184" s="62" t="str">
        <f t="shared" si="15"/>
        <v>Optional</v>
      </c>
      <c r="J184" s="61"/>
      <c r="K184" s="163" t="str">
        <f t="shared" si="16"/>
        <v>Optional</v>
      </c>
      <c r="L184" s="170">
        <f t="array" ref="L184">Inputs[[#This Row],[Acres]]*IFERROR(VLOOKUP(Inputs[[#This Row],[County]]&amp;Inputs[[#This Row],[Healthy Soils Practice]],'Defaults &lt;HIDE&gt;'!$C$29:$Q$1246,2,FALSE),0)</f>
        <v>0</v>
      </c>
      <c r="M184" s="166">
        <f t="array" ref="M184">Inputs[[#This Row],[Acres]]*IFERROR(VLOOKUP(Inputs[[#This Row],[County]]&amp;Inputs[[#This Row],[Healthy Soils Practice]],'Defaults &lt;HIDE&gt;'!$C$29:$Q$1246,3,FALSE),0)</f>
        <v>0</v>
      </c>
      <c r="N184" s="166">
        <f t="array" ref="N184">Inputs[[#This Row],[Acres]]*IFERROR(VLOOKUP(Inputs[[#This Row],[County]]&amp;Inputs[[#This Row],[Healthy Soils Practice]],'Defaults &lt;HIDE&gt;'!$C$29:$Q$1246,4,FALSE),0)</f>
        <v>0</v>
      </c>
      <c r="O184" s="166">
        <f t="array" ref="O184">Inputs[[#This Row],[Acres]]*IFERROR(VLOOKUP(Inputs[[#This Row],[County]]&amp;Inputs[[#This Row],[Healthy Soils Practice]],'Defaults &lt;HIDE&gt;'!$C$29:$Q$1246,5,FALSE),0)</f>
        <v>0</v>
      </c>
      <c r="P184" s="166">
        <f t="array" ref="P184">Inputs[[#This Row],[Acres]]*IFERROR(VLOOKUP(Inputs[[#This Row],[County]]&amp;Inputs[[#This Row],[Healthy Soils Practice]],'Defaults &lt;HIDE&gt;'!$C$29:$Q$1246,6,FALSE),0)</f>
        <v>0</v>
      </c>
      <c r="Q184" s="166">
        <f t="array" ref="Q184">Inputs[[#This Row],[Acres]]*IFERROR(VLOOKUP(Inputs[[#This Row],[County]]&amp;Inputs[[#This Row],[Healthy Soils Practice]],'Defaults &lt;HIDE&gt;'!$C$29:$Q$1246,7,FALSE),0)</f>
        <v>0</v>
      </c>
      <c r="R184" s="171">
        <f t="array" ref="R184">Inputs[[#This Row],[Acres]]*IFERROR(VLOOKUP(Inputs[[#This Row],[County]]&amp;Inputs[[#This Row],[Healthy Soils Practice]],'Defaults &lt;HIDE&gt;'!$C$29:$Q$1246,8,FALSE),0)</f>
        <v>0</v>
      </c>
      <c r="T184" s="39"/>
      <c r="U184" s="39"/>
      <c r="V184" s="39"/>
      <c r="W184" s="39"/>
      <c r="X184" s="39"/>
    </row>
    <row r="185" spans="2:24" s="141" customFormat="1" x14ac:dyDescent="0.25">
      <c r="B185" s="141" t="str">
        <f>Inputs[[#This Row],['#]]</f>
        <v/>
      </c>
      <c r="C185" s="61"/>
      <c r="D185" s="63" t="str">
        <f t="shared" si="13"/>
        <v>Optional</v>
      </c>
      <c r="E185" s="143" t="str">
        <f>IF(ISBLANK(Inputs[[#This Row],[Applicant ID]]),"",IFERROR(VLOOKUP(Inputs[[#This Row],[Applicant ID]],$C$15:$E184,3,FALSE),MAX($E$15:$E184)+1))</f>
        <v/>
      </c>
      <c r="F185" s="61"/>
      <c r="G185" s="63" t="str">
        <f t="shared" si="14"/>
        <v>Optional</v>
      </c>
      <c r="H185" s="61"/>
      <c r="I185" s="62" t="str">
        <f t="shared" si="15"/>
        <v>Optional</v>
      </c>
      <c r="J185" s="61"/>
      <c r="K185" s="163" t="str">
        <f t="shared" si="16"/>
        <v>Optional</v>
      </c>
      <c r="L185" s="170">
        <f t="array" ref="L185">Inputs[[#This Row],[Acres]]*IFERROR(VLOOKUP(Inputs[[#This Row],[County]]&amp;Inputs[[#This Row],[Healthy Soils Practice]],'Defaults &lt;HIDE&gt;'!$C$29:$Q$1246,2,FALSE),0)</f>
        <v>0</v>
      </c>
      <c r="M185" s="166">
        <f t="array" ref="M185">Inputs[[#This Row],[Acres]]*IFERROR(VLOOKUP(Inputs[[#This Row],[County]]&amp;Inputs[[#This Row],[Healthy Soils Practice]],'Defaults &lt;HIDE&gt;'!$C$29:$Q$1246,3,FALSE),0)</f>
        <v>0</v>
      </c>
      <c r="N185" s="166">
        <f t="array" ref="N185">Inputs[[#This Row],[Acres]]*IFERROR(VLOOKUP(Inputs[[#This Row],[County]]&amp;Inputs[[#This Row],[Healthy Soils Practice]],'Defaults &lt;HIDE&gt;'!$C$29:$Q$1246,4,FALSE),0)</f>
        <v>0</v>
      </c>
      <c r="O185" s="166">
        <f t="array" ref="O185">Inputs[[#This Row],[Acres]]*IFERROR(VLOOKUP(Inputs[[#This Row],[County]]&amp;Inputs[[#This Row],[Healthy Soils Practice]],'Defaults &lt;HIDE&gt;'!$C$29:$Q$1246,5,FALSE),0)</f>
        <v>0</v>
      </c>
      <c r="P185" s="166">
        <f t="array" ref="P185">Inputs[[#This Row],[Acres]]*IFERROR(VLOOKUP(Inputs[[#This Row],[County]]&amp;Inputs[[#This Row],[Healthy Soils Practice]],'Defaults &lt;HIDE&gt;'!$C$29:$Q$1246,6,FALSE),0)</f>
        <v>0</v>
      </c>
      <c r="Q185" s="166">
        <f t="array" ref="Q185">Inputs[[#This Row],[Acres]]*IFERROR(VLOOKUP(Inputs[[#This Row],[County]]&amp;Inputs[[#This Row],[Healthy Soils Practice]],'Defaults &lt;HIDE&gt;'!$C$29:$Q$1246,7,FALSE),0)</f>
        <v>0</v>
      </c>
      <c r="R185" s="171">
        <f t="array" ref="R185">Inputs[[#This Row],[Acres]]*IFERROR(VLOOKUP(Inputs[[#This Row],[County]]&amp;Inputs[[#This Row],[Healthy Soils Practice]],'Defaults &lt;HIDE&gt;'!$C$29:$Q$1246,8,FALSE),0)</f>
        <v>0</v>
      </c>
      <c r="T185" s="39"/>
      <c r="U185" s="39"/>
      <c r="V185" s="39"/>
      <c r="W185" s="39"/>
      <c r="X185" s="39"/>
    </row>
    <row r="186" spans="2:24" s="141" customFormat="1" x14ac:dyDescent="0.25">
      <c r="B186" s="141" t="str">
        <f>Inputs[[#This Row],['#]]</f>
        <v/>
      </c>
      <c r="C186" s="61"/>
      <c r="D186" s="63" t="str">
        <f t="shared" si="13"/>
        <v>Optional</v>
      </c>
      <c r="E186" s="143" t="str">
        <f>IF(ISBLANK(Inputs[[#This Row],[Applicant ID]]),"",IFERROR(VLOOKUP(Inputs[[#This Row],[Applicant ID]],$C$15:$E185,3,FALSE),MAX($E$15:$E185)+1))</f>
        <v/>
      </c>
      <c r="F186" s="61"/>
      <c r="G186" s="63" t="str">
        <f t="shared" si="14"/>
        <v>Optional</v>
      </c>
      <c r="H186" s="61"/>
      <c r="I186" s="62" t="str">
        <f t="shared" si="15"/>
        <v>Optional</v>
      </c>
      <c r="J186" s="61"/>
      <c r="K186" s="163" t="str">
        <f t="shared" si="16"/>
        <v>Optional</v>
      </c>
      <c r="L186" s="170">
        <f t="array" ref="L186">Inputs[[#This Row],[Acres]]*IFERROR(VLOOKUP(Inputs[[#This Row],[County]]&amp;Inputs[[#This Row],[Healthy Soils Practice]],'Defaults &lt;HIDE&gt;'!$C$29:$Q$1246,2,FALSE),0)</f>
        <v>0</v>
      </c>
      <c r="M186" s="166">
        <f t="array" ref="M186">Inputs[[#This Row],[Acres]]*IFERROR(VLOOKUP(Inputs[[#This Row],[County]]&amp;Inputs[[#This Row],[Healthy Soils Practice]],'Defaults &lt;HIDE&gt;'!$C$29:$Q$1246,3,FALSE),0)</f>
        <v>0</v>
      </c>
      <c r="N186" s="166">
        <f t="array" ref="N186">Inputs[[#This Row],[Acres]]*IFERROR(VLOOKUP(Inputs[[#This Row],[County]]&amp;Inputs[[#This Row],[Healthy Soils Practice]],'Defaults &lt;HIDE&gt;'!$C$29:$Q$1246,4,FALSE),0)</f>
        <v>0</v>
      </c>
      <c r="O186" s="166">
        <f t="array" ref="O186">Inputs[[#This Row],[Acres]]*IFERROR(VLOOKUP(Inputs[[#This Row],[County]]&amp;Inputs[[#This Row],[Healthy Soils Practice]],'Defaults &lt;HIDE&gt;'!$C$29:$Q$1246,5,FALSE),0)</f>
        <v>0</v>
      </c>
      <c r="P186" s="166">
        <f t="array" ref="P186">Inputs[[#This Row],[Acres]]*IFERROR(VLOOKUP(Inputs[[#This Row],[County]]&amp;Inputs[[#This Row],[Healthy Soils Practice]],'Defaults &lt;HIDE&gt;'!$C$29:$Q$1246,6,FALSE),0)</f>
        <v>0</v>
      </c>
      <c r="Q186" s="166">
        <f t="array" ref="Q186">Inputs[[#This Row],[Acres]]*IFERROR(VLOOKUP(Inputs[[#This Row],[County]]&amp;Inputs[[#This Row],[Healthy Soils Practice]],'Defaults &lt;HIDE&gt;'!$C$29:$Q$1246,7,FALSE),0)</f>
        <v>0</v>
      </c>
      <c r="R186" s="171">
        <f t="array" ref="R186">Inputs[[#This Row],[Acres]]*IFERROR(VLOOKUP(Inputs[[#This Row],[County]]&amp;Inputs[[#This Row],[Healthy Soils Practice]],'Defaults &lt;HIDE&gt;'!$C$29:$Q$1246,8,FALSE),0)</f>
        <v>0</v>
      </c>
      <c r="T186" s="39"/>
      <c r="U186" s="39"/>
      <c r="V186" s="39"/>
      <c r="W186" s="39"/>
      <c r="X186" s="39"/>
    </row>
    <row r="187" spans="2:24" s="141" customFormat="1" x14ac:dyDescent="0.25">
      <c r="B187" s="141" t="str">
        <f>Inputs[[#This Row],['#]]</f>
        <v/>
      </c>
      <c r="C187" s="61"/>
      <c r="D187" s="63" t="str">
        <f t="shared" si="13"/>
        <v>Optional</v>
      </c>
      <c r="E187" s="143" t="str">
        <f>IF(ISBLANK(Inputs[[#This Row],[Applicant ID]]),"",IFERROR(VLOOKUP(Inputs[[#This Row],[Applicant ID]],$C$15:$E186,3,FALSE),MAX($E$15:$E186)+1))</f>
        <v/>
      </c>
      <c r="F187" s="61"/>
      <c r="G187" s="63" t="str">
        <f t="shared" si="14"/>
        <v>Optional</v>
      </c>
      <c r="H187" s="61"/>
      <c r="I187" s="62" t="str">
        <f t="shared" si="15"/>
        <v>Optional</v>
      </c>
      <c r="J187" s="61"/>
      <c r="K187" s="163" t="str">
        <f t="shared" si="16"/>
        <v>Optional</v>
      </c>
      <c r="L187" s="170">
        <f t="array" ref="L187">Inputs[[#This Row],[Acres]]*IFERROR(VLOOKUP(Inputs[[#This Row],[County]]&amp;Inputs[[#This Row],[Healthy Soils Practice]],'Defaults &lt;HIDE&gt;'!$C$29:$Q$1246,2,FALSE),0)</f>
        <v>0</v>
      </c>
      <c r="M187" s="166">
        <f t="array" ref="M187">Inputs[[#This Row],[Acres]]*IFERROR(VLOOKUP(Inputs[[#This Row],[County]]&amp;Inputs[[#This Row],[Healthy Soils Practice]],'Defaults &lt;HIDE&gt;'!$C$29:$Q$1246,3,FALSE),0)</f>
        <v>0</v>
      </c>
      <c r="N187" s="166">
        <f t="array" ref="N187">Inputs[[#This Row],[Acres]]*IFERROR(VLOOKUP(Inputs[[#This Row],[County]]&amp;Inputs[[#This Row],[Healthy Soils Practice]],'Defaults &lt;HIDE&gt;'!$C$29:$Q$1246,4,FALSE),0)</f>
        <v>0</v>
      </c>
      <c r="O187" s="166">
        <f t="array" ref="O187">Inputs[[#This Row],[Acres]]*IFERROR(VLOOKUP(Inputs[[#This Row],[County]]&amp;Inputs[[#This Row],[Healthy Soils Practice]],'Defaults &lt;HIDE&gt;'!$C$29:$Q$1246,5,FALSE),0)</f>
        <v>0</v>
      </c>
      <c r="P187" s="166">
        <f t="array" ref="P187">Inputs[[#This Row],[Acres]]*IFERROR(VLOOKUP(Inputs[[#This Row],[County]]&amp;Inputs[[#This Row],[Healthy Soils Practice]],'Defaults &lt;HIDE&gt;'!$C$29:$Q$1246,6,FALSE),0)</f>
        <v>0</v>
      </c>
      <c r="Q187" s="166">
        <f t="array" ref="Q187">Inputs[[#This Row],[Acres]]*IFERROR(VLOOKUP(Inputs[[#This Row],[County]]&amp;Inputs[[#This Row],[Healthy Soils Practice]],'Defaults &lt;HIDE&gt;'!$C$29:$Q$1246,7,FALSE),0)</f>
        <v>0</v>
      </c>
      <c r="R187" s="171">
        <f t="array" ref="R187">Inputs[[#This Row],[Acres]]*IFERROR(VLOOKUP(Inputs[[#This Row],[County]]&amp;Inputs[[#This Row],[Healthy Soils Practice]],'Defaults &lt;HIDE&gt;'!$C$29:$Q$1246,8,FALSE),0)</f>
        <v>0</v>
      </c>
      <c r="T187" s="39"/>
      <c r="U187" s="39"/>
      <c r="V187" s="39"/>
      <c r="W187" s="39"/>
      <c r="X187" s="39"/>
    </row>
    <row r="188" spans="2:24" s="141" customFormat="1" x14ac:dyDescent="0.25">
      <c r="B188" s="141" t="str">
        <f>Inputs[[#This Row],['#]]</f>
        <v/>
      </c>
      <c r="C188" s="61"/>
      <c r="D188" s="63" t="str">
        <f t="shared" si="13"/>
        <v>Optional</v>
      </c>
      <c r="E188" s="143" t="str">
        <f>IF(ISBLANK(Inputs[[#This Row],[Applicant ID]]),"",IFERROR(VLOOKUP(Inputs[[#This Row],[Applicant ID]],$C$15:$E187,3,FALSE),MAX($E$15:$E187)+1))</f>
        <v/>
      </c>
      <c r="F188" s="61"/>
      <c r="G188" s="63" t="str">
        <f t="shared" si="14"/>
        <v>Optional</v>
      </c>
      <c r="H188" s="61"/>
      <c r="I188" s="62" t="str">
        <f t="shared" si="15"/>
        <v>Optional</v>
      </c>
      <c r="J188" s="61"/>
      <c r="K188" s="163" t="str">
        <f t="shared" si="16"/>
        <v>Optional</v>
      </c>
      <c r="L188" s="170">
        <f t="array" ref="L188">Inputs[[#This Row],[Acres]]*IFERROR(VLOOKUP(Inputs[[#This Row],[County]]&amp;Inputs[[#This Row],[Healthy Soils Practice]],'Defaults &lt;HIDE&gt;'!$C$29:$Q$1246,2,FALSE),0)</f>
        <v>0</v>
      </c>
      <c r="M188" s="166">
        <f t="array" ref="M188">Inputs[[#This Row],[Acres]]*IFERROR(VLOOKUP(Inputs[[#This Row],[County]]&amp;Inputs[[#This Row],[Healthy Soils Practice]],'Defaults &lt;HIDE&gt;'!$C$29:$Q$1246,3,FALSE),0)</f>
        <v>0</v>
      </c>
      <c r="N188" s="166">
        <f t="array" ref="N188">Inputs[[#This Row],[Acres]]*IFERROR(VLOOKUP(Inputs[[#This Row],[County]]&amp;Inputs[[#This Row],[Healthy Soils Practice]],'Defaults &lt;HIDE&gt;'!$C$29:$Q$1246,4,FALSE),0)</f>
        <v>0</v>
      </c>
      <c r="O188" s="166">
        <f t="array" ref="O188">Inputs[[#This Row],[Acres]]*IFERROR(VLOOKUP(Inputs[[#This Row],[County]]&amp;Inputs[[#This Row],[Healthy Soils Practice]],'Defaults &lt;HIDE&gt;'!$C$29:$Q$1246,5,FALSE),0)</f>
        <v>0</v>
      </c>
      <c r="P188" s="166">
        <f t="array" ref="P188">Inputs[[#This Row],[Acres]]*IFERROR(VLOOKUP(Inputs[[#This Row],[County]]&amp;Inputs[[#This Row],[Healthy Soils Practice]],'Defaults &lt;HIDE&gt;'!$C$29:$Q$1246,6,FALSE),0)</f>
        <v>0</v>
      </c>
      <c r="Q188" s="166">
        <f t="array" ref="Q188">Inputs[[#This Row],[Acres]]*IFERROR(VLOOKUP(Inputs[[#This Row],[County]]&amp;Inputs[[#This Row],[Healthy Soils Practice]],'Defaults &lt;HIDE&gt;'!$C$29:$Q$1246,7,FALSE),0)</f>
        <v>0</v>
      </c>
      <c r="R188" s="171">
        <f t="array" ref="R188">Inputs[[#This Row],[Acres]]*IFERROR(VLOOKUP(Inputs[[#This Row],[County]]&amp;Inputs[[#This Row],[Healthy Soils Practice]],'Defaults &lt;HIDE&gt;'!$C$29:$Q$1246,8,FALSE),0)</f>
        <v>0</v>
      </c>
      <c r="T188" s="39"/>
      <c r="U188" s="39"/>
      <c r="V188" s="39"/>
      <c r="W188" s="39"/>
      <c r="X188" s="39"/>
    </row>
    <row r="189" spans="2:24" s="141" customFormat="1" x14ac:dyDescent="0.25">
      <c r="B189" s="141" t="str">
        <f>Inputs[[#This Row],['#]]</f>
        <v/>
      </c>
      <c r="C189" s="61"/>
      <c r="D189" s="63" t="str">
        <f t="shared" si="13"/>
        <v>Optional</v>
      </c>
      <c r="E189" s="143" t="str">
        <f>IF(ISBLANK(Inputs[[#This Row],[Applicant ID]]),"",IFERROR(VLOOKUP(Inputs[[#This Row],[Applicant ID]],$C$15:$E188,3,FALSE),MAX($E$15:$E188)+1))</f>
        <v/>
      </c>
      <c r="F189" s="61"/>
      <c r="G189" s="63" t="str">
        <f t="shared" si="14"/>
        <v>Optional</v>
      </c>
      <c r="H189" s="61"/>
      <c r="I189" s="62" t="str">
        <f t="shared" si="15"/>
        <v>Optional</v>
      </c>
      <c r="J189" s="61"/>
      <c r="K189" s="163" t="str">
        <f t="shared" si="16"/>
        <v>Optional</v>
      </c>
      <c r="L189" s="170">
        <f t="array" ref="L189">Inputs[[#This Row],[Acres]]*IFERROR(VLOOKUP(Inputs[[#This Row],[County]]&amp;Inputs[[#This Row],[Healthy Soils Practice]],'Defaults &lt;HIDE&gt;'!$C$29:$Q$1246,2,FALSE),0)</f>
        <v>0</v>
      </c>
      <c r="M189" s="166">
        <f t="array" ref="M189">Inputs[[#This Row],[Acres]]*IFERROR(VLOOKUP(Inputs[[#This Row],[County]]&amp;Inputs[[#This Row],[Healthy Soils Practice]],'Defaults &lt;HIDE&gt;'!$C$29:$Q$1246,3,FALSE),0)</f>
        <v>0</v>
      </c>
      <c r="N189" s="166">
        <f t="array" ref="N189">Inputs[[#This Row],[Acres]]*IFERROR(VLOOKUP(Inputs[[#This Row],[County]]&amp;Inputs[[#This Row],[Healthy Soils Practice]],'Defaults &lt;HIDE&gt;'!$C$29:$Q$1246,4,FALSE),0)</f>
        <v>0</v>
      </c>
      <c r="O189" s="166">
        <f t="array" ref="O189">Inputs[[#This Row],[Acres]]*IFERROR(VLOOKUP(Inputs[[#This Row],[County]]&amp;Inputs[[#This Row],[Healthy Soils Practice]],'Defaults &lt;HIDE&gt;'!$C$29:$Q$1246,5,FALSE),0)</f>
        <v>0</v>
      </c>
      <c r="P189" s="166">
        <f t="array" ref="P189">Inputs[[#This Row],[Acres]]*IFERROR(VLOOKUP(Inputs[[#This Row],[County]]&amp;Inputs[[#This Row],[Healthy Soils Practice]],'Defaults &lt;HIDE&gt;'!$C$29:$Q$1246,6,FALSE),0)</f>
        <v>0</v>
      </c>
      <c r="Q189" s="166">
        <f t="array" ref="Q189">Inputs[[#This Row],[Acres]]*IFERROR(VLOOKUP(Inputs[[#This Row],[County]]&amp;Inputs[[#This Row],[Healthy Soils Practice]],'Defaults &lt;HIDE&gt;'!$C$29:$Q$1246,7,FALSE),0)</f>
        <v>0</v>
      </c>
      <c r="R189" s="171">
        <f t="array" ref="R189">Inputs[[#This Row],[Acres]]*IFERROR(VLOOKUP(Inputs[[#This Row],[County]]&amp;Inputs[[#This Row],[Healthy Soils Practice]],'Defaults &lt;HIDE&gt;'!$C$29:$Q$1246,8,FALSE),0)</f>
        <v>0</v>
      </c>
      <c r="T189" s="39"/>
      <c r="U189" s="39"/>
      <c r="V189" s="39"/>
      <c r="W189" s="39"/>
      <c r="X189" s="39"/>
    </row>
    <row r="190" spans="2:24" s="141" customFormat="1" x14ac:dyDescent="0.25">
      <c r="B190" s="141" t="str">
        <f>Inputs[[#This Row],['#]]</f>
        <v/>
      </c>
      <c r="C190" s="61"/>
      <c r="D190" s="63" t="str">
        <f t="shared" si="13"/>
        <v>Optional</v>
      </c>
      <c r="E190" s="143" t="str">
        <f>IF(ISBLANK(Inputs[[#This Row],[Applicant ID]]),"",IFERROR(VLOOKUP(Inputs[[#This Row],[Applicant ID]],$C$15:$E189,3,FALSE),MAX($E$15:$E189)+1))</f>
        <v/>
      </c>
      <c r="F190" s="61"/>
      <c r="G190" s="63" t="str">
        <f t="shared" si="14"/>
        <v>Optional</v>
      </c>
      <c r="H190" s="61"/>
      <c r="I190" s="62" t="str">
        <f t="shared" si="15"/>
        <v>Optional</v>
      </c>
      <c r="J190" s="61"/>
      <c r="K190" s="163" t="str">
        <f t="shared" si="16"/>
        <v>Optional</v>
      </c>
      <c r="L190" s="170">
        <f t="array" ref="L190">Inputs[[#This Row],[Acres]]*IFERROR(VLOOKUP(Inputs[[#This Row],[County]]&amp;Inputs[[#This Row],[Healthy Soils Practice]],'Defaults &lt;HIDE&gt;'!$C$29:$Q$1246,2,FALSE),0)</f>
        <v>0</v>
      </c>
      <c r="M190" s="166">
        <f t="array" ref="M190">Inputs[[#This Row],[Acres]]*IFERROR(VLOOKUP(Inputs[[#This Row],[County]]&amp;Inputs[[#This Row],[Healthy Soils Practice]],'Defaults &lt;HIDE&gt;'!$C$29:$Q$1246,3,FALSE),0)</f>
        <v>0</v>
      </c>
      <c r="N190" s="166">
        <f t="array" ref="N190">Inputs[[#This Row],[Acres]]*IFERROR(VLOOKUP(Inputs[[#This Row],[County]]&amp;Inputs[[#This Row],[Healthy Soils Practice]],'Defaults &lt;HIDE&gt;'!$C$29:$Q$1246,4,FALSE),0)</f>
        <v>0</v>
      </c>
      <c r="O190" s="166">
        <f t="array" ref="O190">Inputs[[#This Row],[Acres]]*IFERROR(VLOOKUP(Inputs[[#This Row],[County]]&amp;Inputs[[#This Row],[Healthy Soils Practice]],'Defaults &lt;HIDE&gt;'!$C$29:$Q$1246,5,FALSE),0)</f>
        <v>0</v>
      </c>
      <c r="P190" s="166">
        <f t="array" ref="P190">Inputs[[#This Row],[Acres]]*IFERROR(VLOOKUP(Inputs[[#This Row],[County]]&amp;Inputs[[#This Row],[Healthy Soils Practice]],'Defaults &lt;HIDE&gt;'!$C$29:$Q$1246,6,FALSE),0)</f>
        <v>0</v>
      </c>
      <c r="Q190" s="166">
        <f t="array" ref="Q190">Inputs[[#This Row],[Acres]]*IFERROR(VLOOKUP(Inputs[[#This Row],[County]]&amp;Inputs[[#This Row],[Healthy Soils Practice]],'Defaults &lt;HIDE&gt;'!$C$29:$Q$1246,7,FALSE),0)</f>
        <v>0</v>
      </c>
      <c r="R190" s="171">
        <f t="array" ref="R190">Inputs[[#This Row],[Acres]]*IFERROR(VLOOKUP(Inputs[[#This Row],[County]]&amp;Inputs[[#This Row],[Healthy Soils Practice]],'Defaults &lt;HIDE&gt;'!$C$29:$Q$1246,8,FALSE),0)</f>
        <v>0</v>
      </c>
      <c r="T190" s="39"/>
      <c r="U190" s="39"/>
      <c r="V190" s="39"/>
      <c r="W190" s="39"/>
      <c r="X190" s="39"/>
    </row>
    <row r="191" spans="2:24" s="141" customFormat="1" x14ac:dyDescent="0.25">
      <c r="B191" s="141" t="str">
        <f>Inputs[[#This Row],['#]]</f>
        <v/>
      </c>
      <c r="C191" s="61"/>
      <c r="D191" s="63" t="str">
        <f t="shared" si="13"/>
        <v>Optional</v>
      </c>
      <c r="E191" s="143" t="str">
        <f>IF(ISBLANK(Inputs[[#This Row],[Applicant ID]]),"",IFERROR(VLOOKUP(Inputs[[#This Row],[Applicant ID]],$C$15:$E190,3,FALSE),MAX($E$15:$E190)+1))</f>
        <v/>
      </c>
      <c r="F191" s="61"/>
      <c r="G191" s="63" t="str">
        <f t="shared" si="14"/>
        <v>Optional</v>
      </c>
      <c r="H191" s="61"/>
      <c r="I191" s="62" t="str">
        <f t="shared" si="15"/>
        <v>Optional</v>
      </c>
      <c r="J191" s="61"/>
      <c r="K191" s="163" t="str">
        <f t="shared" si="16"/>
        <v>Optional</v>
      </c>
      <c r="L191" s="170">
        <f t="array" ref="L191">Inputs[[#This Row],[Acres]]*IFERROR(VLOOKUP(Inputs[[#This Row],[County]]&amp;Inputs[[#This Row],[Healthy Soils Practice]],'Defaults &lt;HIDE&gt;'!$C$29:$Q$1246,2,FALSE),0)</f>
        <v>0</v>
      </c>
      <c r="M191" s="166">
        <f t="array" ref="M191">Inputs[[#This Row],[Acres]]*IFERROR(VLOOKUP(Inputs[[#This Row],[County]]&amp;Inputs[[#This Row],[Healthy Soils Practice]],'Defaults &lt;HIDE&gt;'!$C$29:$Q$1246,3,FALSE),0)</f>
        <v>0</v>
      </c>
      <c r="N191" s="166">
        <f t="array" ref="N191">Inputs[[#This Row],[Acres]]*IFERROR(VLOOKUP(Inputs[[#This Row],[County]]&amp;Inputs[[#This Row],[Healthy Soils Practice]],'Defaults &lt;HIDE&gt;'!$C$29:$Q$1246,4,FALSE),0)</f>
        <v>0</v>
      </c>
      <c r="O191" s="166">
        <f t="array" ref="O191">Inputs[[#This Row],[Acres]]*IFERROR(VLOOKUP(Inputs[[#This Row],[County]]&amp;Inputs[[#This Row],[Healthy Soils Practice]],'Defaults &lt;HIDE&gt;'!$C$29:$Q$1246,5,FALSE),0)</f>
        <v>0</v>
      </c>
      <c r="P191" s="166">
        <f t="array" ref="P191">Inputs[[#This Row],[Acres]]*IFERROR(VLOOKUP(Inputs[[#This Row],[County]]&amp;Inputs[[#This Row],[Healthy Soils Practice]],'Defaults &lt;HIDE&gt;'!$C$29:$Q$1246,6,FALSE),0)</f>
        <v>0</v>
      </c>
      <c r="Q191" s="166">
        <f t="array" ref="Q191">Inputs[[#This Row],[Acres]]*IFERROR(VLOOKUP(Inputs[[#This Row],[County]]&amp;Inputs[[#This Row],[Healthy Soils Practice]],'Defaults &lt;HIDE&gt;'!$C$29:$Q$1246,7,FALSE),0)</f>
        <v>0</v>
      </c>
      <c r="R191" s="171">
        <f t="array" ref="R191">Inputs[[#This Row],[Acres]]*IFERROR(VLOOKUP(Inputs[[#This Row],[County]]&amp;Inputs[[#This Row],[Healthy Soils Practice]],'Defaults &lt;HIDE&gt;'!$C$29:$Q$1246,8,FALSE),0)</f>
        <v>0</v>
      </c>
      <c r="T191" s="39"/>
      <c r="U191" s="39"/>
      <c r="V191" s="39"/>
      <c r="W191" s="39"/>
      <c r="X191" s="39"/>
    </row>
    <row r="192" spans="2:24" s="141" customFormat="1" x14ac:dyDescent="0.25">
      <c r="B192" s="141" t="str">
        <f>Inputs[[#This Row],['#]]</f>
        <v/>
      </c>
      <c r="C192" s="61"/>
      <c r="D192" s="63" t="str">
        <f t="shared" si="13"/>
        <v>Optional</v>
      </c>
      <c r="E192" s="143" t="str">
        <f>IF(ISBLANK(Inputs[[#This Row],[Applicant ID]]),"",IFERROR(VLOOKUP(Inputs[[#This Row],[Applicant ID]],$C$15:$E191,3,FALSE),MAX($E$15:$E191)+1))</f>
        <v/>
      </c>
      <c r="F192" s="61"/>
      <c r="G192" s="63" t="str">
        <f t="shared" si="14"/>
        <v>Optional</v>
      </c>
      <c r="H192" s="61"/>
      <c r="I192" s="62" t="str">
        <f t="shared" si="15"/>
        <v>Optional</v>
      </c>
      <c r="J192" s="61"/>
      <c r="K192" s="163" t="str">
        <f t="shared" si="16"/>
        <v>Optional</v>
      </c>
      <c r="L192" s="170">
        <f t="array" ref="L192">Inputs[[#This Row],[Acres]]*IFERROR(VLOOKUP(Inputs[[#This Row],[County]]&amp;Inputs[[#This Row],[Healthy Soils Practice]],'Defaults &lt;HIDE&gt;'!$C$29:$Q$1246,2,FALSE),0)</f>
        <v>0</v>
      </c>
      <c r="M192" s="166">
        <f t="array" ref="M192">Inputs[[#This Row],[Acres]]*IFERROR(VLOOKUP(Inputs[[#This Row],[County]]&amp;Inputs[[#This Row],[Healthy Soils Practice]],'Defaults &lt;HIDE&gt;'!$C$29:$Q$1246,3,FALSE),0)</f>
        <v>0</v>
      </c>
      <c r="N192" s="166">
        <f t="array" ref="N192">Inputs[[#This Row],[Acres]]*IFERROR(VLOOKUP(Inputs[[#This Row],[County]]&amp;Inputs[[#This Row],[Healthy Soils Practice]],'Defaults &lt;HIDE&gt;'!$C$29:$Q$1246,4,FALSE),0)</f>
        <v>0</v>
      </c>
      <c r="O192" s="166">
        <f t="array" ref="O192">Inputs[[#This Row],[Acres]]*IFERROR(VLOOKUP(Inputs[[#This Row],[County]]&amp;Inputs[[#This Row],[Healthy Soils Practice]],'Defaults &lt;HIDE&gt;'!$C$29:$Q$1246,5,FALSE),0)</f>
        <v>0</v>
      </c>
      <c r="P192" s="166">
        <f t="array" ref="P192">Inputs[[#This Row],[Acres]]*IFERROR(VLOOKUP(Inputs[[#This Row],[County]]&amp;Inputs[[#This Row],[Healthy Soils Practice]],'Defaults &lt;HIDE&gt;'!$C$29:$Q$1246,6,FALSE),0)</f>
        <v>0</v>
      </c>
      <c r="Q192" s="166">
        <f t="array" ref="Q192">Inputs[[#This Row],[Acres]]*IFERROR(VLOOKUP(Inputs[[#This Row],[County]]&amp;Inputs[[#This Row],[Healthy Soils Practice]],'Defaults &lt;HIDE&gt;'!$C$29:$Q$1246,7,FALSE),0)</f>
        <v>0</v>
      </c>
      <c r="R192" s="171">
        <f t="array" ref="R192">Inputs[[#This Row],[Acres]]*IFERROR(VLOOKUP(Inputs[[#This Row],[County]]&amp;Inputs[[#This Row],[Healthy Soils Practice]],'Defaults &lt;HIDE&gt;'!$C$29:$Q$1246,8,FALSE),0)</f>
        <v>0</v>
      </c>
      <c r="T192" s="39"/>
      <c r="U192" s="39"/>
      <c r="V192" s="39"/>
      <c r="W192" s="39"/>
      <c r="X192" s="39"/>
    </row>
    <row r="193" spans="2:24" s="141" customFormat="1" x14ac:dyDescent="0.25">
      <c r="B193" s="141" t="str">
        <f>Inputs[[#This Row],['#]]</f>
        <v/>
      </c>
      <c r="C193" s="61"/>
      <c r="D193" s="63" t="str">
        <f t="shared" si="13"/>
        <v>Optional</v>
      </c>
      <c r="E193" s="143" t="str">
        <f>IF(ISBLANK(Inputs[[#This Row],[Applicant ID]]),"",IFERROR(VLOOKUP(Inputs[[#This Row],[Applicant ID]],$C$15:$E192,3,FALSE),MAX($E$15:$E192)+1))</f>
        <v/>
      </c>
      <c r="F193" s="61"/>
      <c r="G193" s="63" t="str">
        <f t="shared" si="14"/>
        <v>Optional</v>
      </c>
      <c r="H193" s="61"/>
      <c r="I193" s="62" t="str">
        <f t="shared" si="15"/>
        <v>Optional</v>
      </c>
      <c r="J193" s="61"/>
      <c r="K193" s="163" t="str">
        <f t="shared" si="16"/>
        <v>Optional</v>
      </c>
      <c r="L193" s="170">
        <f t="array" ref="L193">Inputs[[#This Row],[Acres]]*IFERROR(VLOOKUP(Inputs[[#This Row],[County]]&amp;Inputs[[#This Row],[Healthy Soils Practice]],'Defaults &lt;HIDE&gt;'!$C$29:$Q$1246,2,FALSE),0)</f>
        <v>0</v>
      </c>
      <c r="M193" s="166">
        <f t="array" ref="M193">Inputs[[#This Row],[Acres]]*IFERROR(VLOOKUP(Inputs[[#This Row],[County]]&amp;Inputs[[#This Row],[Healthy Soils Practice]],'Defaults &lt;HIDE&gt;'!$C$29:$Q$1246,3,FALSE),0)</f>
        <v>0</v>
      </c>
      <c r="N193" s="166">
        <f t="array" ref="N193">Inputs[[#This Row],[Acres]]*IFERROR(VLOOKUP(Inputs[[#This Row],[County]]&amp;Inputs[[#This Row],[Healthy Soils Practice]],'Defaults &lt;HIDE&gt;'!$C$29:$Q$1246,4,FALSE),0)</f>
        <v>0</v>
      </c>
      <c r="O193" s="166">
        <f t="array" ref="O193">Inputs[[#This Row],[Acres]]*IFERROR(VLOOKUP(Inputs[[#This Row],[County]]&amp;Inputs[[#This Row],[Healthy Soils Practice]],'Defaults &lt;HIDE&gt;'!$C$29:$Q$1246,5,FALSE),0)</f>
        <v>0</v>
      </c>
      <c r="P193" s="166">
        <f t="array" ref="P193">Inputs[[#This Row],[Acres]]*IFERROR(VLOOKUP(Inputs[[#This Row],[County]]&amp;Inputs[[#This Row],[Healthy Soils Practice]],'Defaults &lt;HIDE&gt;'!$C$29:$Q$1246,6,FALSE),0)</f>
        <v>0</v>
      </c>
      <c r="Q193" s="166">
        <f t="array" ref="Q193">Inputs[[#This Row],[Acres]]*IFERROR(VLOOKUP(Inputs[[#This Row],[County]]&amp;Inputs[[#This Row],[Healthy Soils Practice]],'Defaults &lt;HIDE&gt;'!$C$29:$Q$1246,7,FALSE),0)</f>
        <v>0</v>
      </c>
      <c r="R193" s="171">
        <f t="array" ref="R193">Inputs[[#This Row],[Acres]]*IFERROR(VLOOKUP(Inputs[[#This Row],[County]]&amp;Inputs[[#This Row],[Healthy Soils Practice]],'Defaults &lt;HIDE&gt;'!$C$29:$Q$1246,8,FALSE),0)</f>
        <v>0</v>
      </c>
      <c r="T193" s="39"/>
      <c r="U193" s="39"/>
      <c r="V193" s="39"/>
      <c r="W193" s="39"/>
      <c r="X193" s="39"/>
    </row>
    <row r="194" spans="2:24" s="141" customFormat="1" x14ac:dyDescent="0.25">
      <c r="B194" s="141" t="str">
        <f>Inputs[[#This Row],['#]]</f>
        <v/>
      </c>
      <c r="C194" s="61"/>
      <c r="D194" s="63" t="str">
        <f t="shared" si="13"/>
        <v>Optional</v>
      </c>
      <c r="E194" s="143" t="str">
        <f>IF(ISBLANK(Inputs[[#This Row],[Applicant ID]]),"",IFERROR(VLOOKUP(Inputs[[#This Row],[Applicant ID]],$C$15:$E193,3,FALSE),MAX($E$15:$E193)+1))</f>
        <v/>
      </c>
      <c r="F194" s="61"/>
      <c r="G194" s="63" t="str">
        <f t="shared" si="14"/>
        <v>Optional</v>
      </c>
      <c r="H194" s="61"/>
      <c r="I194" s="62" t="str">
        <f t="shared" si="15"/>
        <v>Optional</v>
      </c>
      <c r="J194" s="61"/>
      <c r="K194" s="163" t="str">
        <f t="shared" si="16"/>
        <v>Optional</v>
      </c>
      <c r="L194" s="170">
        <f t="array" ref="L194">Inputs[[#This Row],[Acres]]*IFERROR(VLOOKUP(Inputs[[#This Row],[County]]&amp;Inputs[[#This Row],[Healthy Soils Practice]],'Defaults &lt;HIDE&gt;'!$C$29:$Q$1246,2,FALSE),0)</f>
        <v>0</v>
      </c>
      <c r="M194" s="166">
        <f t="array" ref="M194">Inputs[[#This Row],[Acres]]*IFERROR(VLOOKUP(Inputs[[#This Row],[County]]&amp;Inputs[[#This Row],[Healthy Soils Practice]],'Defaults &lt;HIDE&gt;'!$C$29:$Q$1246,3,FALSE),0)</f>
        <v>0</v>
      </c>
      <c r="N194" s="166">
        <f t="array" ref="N194">Inputs[[#This Row],[Acres]]*IFERROR(VLOOKUP(Inputs[[#This Row],[County]]&amp;Inputs[[#This Row],[Healthy Soils Practice]],'Defaults &lt;HIDE&gt;'!$C$29:$Q$1246,4,FALSE),0)</f>
        <v>0</v>
      </c>
      <c r="O194" s="166">
        <f t="array" ref="O194">Inputs[[#This Row],[Acres]]*IFERROR(VLOOKUP(Inputs[[#This Row],[County]]&amp;Inputs[[#This Row],[Healthy Soils Practice]],'Defaults &lt;HIDE&gt;'!$C$29:$Q$1246,5,FALSE),0)</f>
        <v>0</v>
      </c>
      <c r="P194" s="166">
        <f t="array" ref="P194">Inputs[[#This Row],[Acres]]*IFERROR(VLOOKUP(Inputs[[#This Row],[County]]&amp;Inputs[[#This Row],[Healthy Soils Practice]],'Defaults &lt;HIDE&gt;'!$C$29:$Q$1246,6,FALSE),0)</f>
        <v>0</v>
      </c>
      <c r="Q194" s="166">
        <f t="array" ref="Q194">Inputs[[#This Row],[Acres]]*IFERROR(VLOOKUP(Inputs[[#This Row],[County]]&amp;Inputs[[#This Row],[Healthy Soils Practice]],'Defaults &lt;HIDE&gt;'!$C$29:$Q$1246,7,FALSE),0)</f>
        <v>0</v>
      </c>
      <c r="R194" s="171">
        <f t="array" ref="R194">Inputs[[#This Row],[Acres]]*IFERROR(VLOOKUP(Inputs[[#This Row],[County]]&amp;Inputs[[#This Row],[Healthy Soils Practice]],'Defaults &lt;HIDE&gt;'!$C$29:$Q$1246,8,FALSE),0)</f>
        <v>0</v>
      </c>
      <c r="T194" s="39"/>
      <c r="U194" s="39"/>
      <c r="V194" s="39"/>
      <c r="W194" s="39"/>
      <c r="X194" s="39"/>
    </row>
    <row r="195" spans="2:24" s="141" customFormat="1" x14ac:dyDescent="0.25">
      <c r="B195" s="141" t="str">
        <f>Inputs[[#This Row],['#]]</f>
        <v/>
      </c>
      <c r="C195" s="61"/>
      <c r="D195" s="63" t="str">
        <f t="shared" si="13"/>
        <v>Optional</v>
      </c>
      <c r="E195" s="143" t="str">
        <f>IF(ISBLANK(Inputs[[#This Row],[Applicant ID]]),"",IFERROR(VLOOKUP(Inputs[[#This Row],[Applicant ID]],$C$15:$E194,3,FALSE),MAX($E$15:$E194)+1))</f>
        <v/>
      </c>
      <c r="F195" s="61"/>
      <c r="G195" s="63" t="str">
        <f t="shared" si="14"/>
        <v>Optional</v>
      </c>
      <c r="H195" s="61"/>
      <c r="I195" s="62" t="str">
        <f t="shared" si="15"/>
        <v>Optional</v>
      </c>
      <c r="J195" s="61"/>
      <c r="K195" s="163" t="str">
        <f t="shared" si="16"/>
        <v>Optional</v>
      </c>
      <c r="L195" s="170">
        <f t="array" ref="L195">Inputs[[#This Row],[Acres]]*IFERROR(VLOOKUP(Inputs[[#This Row],[County]]&amp;Inputs[[#This Row],[Healthy Soils Practice]],'Defaults &lt;HIDE&gt;'!$C$29:$Q$1246,2,FALSE),0)</f>
        <v>0</v>
      </c>
      <c r="M195" s="166">
        <f t="array" ref="M195">Inputs[[#This Row],[Acres]]*IFERROR(VLOOKUP(Inputs[[#This Row],[County]]&amp;Inputs[[#This Row],[Healthy Soils Practice]],'Defaults &lt;HIDE&gt;'!$C$29:$Q$1246,3,FALSE),0)</f>
        <v>0</v>
      </c>
      <c r="N195" s="166">
        <f t="array" ref="N195">Inputs[[#This Row],[Acres]]*IFERROR(VLOOKUP(Inputs[[#This Row],[County]]&amp;Inputs[[#This Row],[Healthy Soils Practice]],'Defaults &lt;HIDE&gt;'!$C$29:$Q$1246,4,FALSE),0)</f>
        <v>0</v>
      </c>
      <c r="O195" s="166">
        <f t="array" ref="O195">Inputs[[#This Row],[Acres]]*IFERROR(VLOOKUP(Inputs[[#This Row],[County]]&amp;Inputs[[#This Row],[Healthy Soils Practice]],'Defaults &lt;HIDE&gt;'!$C$29:$Q$1246,5,FALSE),0)</f>
        <v>0</v>
      </c>
      <c r="P195" s="166">
        <f t="array" ref="P195">Inputs[[#This Row],[Acres]]*IFERROR(VLOOKUP(Inputs[[#This Row],[County]]&amp;Inputs[[#This Row],[Healthy Soils Practice]],'Defaults &lt;HIDE&gt;'!$C$29:$Q$1246,6,FALSE),0)</f>
        <v>0</v>
      </c>
      <c r="Q195" s="166">
        <f t="array" ref="Q195">Inputs[[#This Row],[Acres]]*IFERROR(VLOOKUP(Inputs[[#This Row],[County]]&amp;Inputs[[#This Row],[Healthy Soils Practice]],'Defaults &lt;HIDE&gt;'!$C$29:$Q$1246,7,FALSE),0)</f>
        <v>0</v>
      </c>
      <c r="R195" s="171">
        <f t="array" ref="R195">Inputs[[#This Row],[Acres]]*IFERROR(VLOOKUP(Inputs[[#This Row],[County]]&amp;Inputs[[#This Row],[Healthy Soils Practice]],'Defaults &lt;HIDE&gt;'!$C$29:$Q$1246,8,FALSE),0)</f>
        <v>0</v>
      </c>
      <c r="T195" s="39"/>
      <c r="U195" s="39"/>
      <c r="V195" s="39"/>
      <c r="W195" s="39"/>
      <c r="X195" s="39"/>
    </row>
    <row r="196" spans="2:24" s="141" customFormat="1" x14ac:dyDescent="0.25">
      <c r="B196" s="141" t="str">
        <f>Inputs[[#This Row],['#]]</f>
        <v/>
      </c>
      <c r="C196" s="61"/>
      <c r="D196" s="63" t="str">
        <f t="shared" si="13"/>
        <v>Optional</v>
      </c>
      <c r="E196" s="143" t="str">
        <f>IF(ISBLANK(Inputs[[#This Row],[Applicant ID]]),"",IFERROR(VLOOKUP(Inputs[[#This Row],[Applicant ID]],$C$15:$E195,3,FALSE),MAX($E$15:$E195)+1))</f>
        <v/>
      </c>
      <c r="F196" s="61"/>
      <c r="G196" s="63" t="str">
        <f t="shared" si="14"/>
        <v>Optional</v>
      </c>
      <c r="H196" s="61"/>
      <c r="I196" s="62" t="str">
        <f t="shared" si="15"/>
        <v>Optional</v>
      </c>
      <c r="J196" s="61"/>
      <c r="K196" s="163" t="str">
        <f t="shared" si="16"/>
        <v>Optional</v>
      </c>
      <c r="L196" s="170">
        <f t="array" ref="L196">Inputs[[#This Row],[Acres]]*IFERROR(VLOOKUP(Inputs[[#This Row],[County]]&amp;Inputs[[#This Row],[Healthy Soils Practice]],'Defaults &lt;HIDE&gt;'!$C$29:$Q$1246,2,FALSE),0)</f>
        <v>0</v>
      </c>
      <c r="M196" s="166">
        <f t="array" ref="M196">Inputs[[#This Row],[Acres]]*IFERROR(VLOOKUP(Inputs[[#This Row],[County]]&amp;Inputs[[#This Row],[Healthy Soils Practice]],'Defaults &lt;HIDE&gt;'!$C$29:$Q$1246,3,FALSE),0)</f>
        <v>0</v>
      </c>
      <c r="N196" s="166">
        <f t="array" ref="N196">Inputs[[#This Row],[Acres]]*IFERROR(VLOOKUP(Inputs[[#This Row],[County]]&amp;Inputs[[#This Row],[Healthy Soils Practice]],'Defaults &lt;HIDE&gt;'!$C$29:$Q$1246,4,FALSE),0)</f>
        <v>0</v>
      </c>
      <c r="O196" s="166">
        <f t="array" ref="O196">Inputs[[#This Row],[Acres]]*IFERROR(VLOOKUP(Inputs[[#This Row],[County]]&amp;Inputs[[#This Row],[Healthy Soils Practice]],'Defaults &lt;HIDE&gt;'!$C$29:$Q$1246,5,FALSE),0)</f>
        <v>0</v>
      </c>
      <c r="P196" s="166">
        <f t="array" ref="P196">Inputs[[#This Row],[Acres]]*IFERROR(VLOOKUP(Inputs[[#This Row],[County]]&amp;Inputs[[#This Row],[Healthy Soils Practice]],'Defaults &lt;HIDE&gt;'!$C$29:$Q$1246,6,FALSE),0)</f>
        <v>0</v>
      </c>
      <c r="Q196" s="166">
        <f t="array" ref="Q196">Inputs[[#This Row],[Acres]]*IFERROR(VLOOKUP(Inputs[[#This Row],[County]]&amp;Inputs[[#This Row],[Healthy Soils Practice]],'Defaults &lt;HIDE&gt;'!$C$29:$Q$1246,7,FALSE),0)</f>
        <v>0</v>
      </c>
      <c r="R196" s="171">
        <f t="array" ref="R196">Inputs[[#This Row],[Acres]]*IFERROR(VLOOKUP(Inputs[[#This Row],[County]]&amp;Inputs[[#This Row],[Healthy Soils Practice]],'Defaults &lt;HIDE&gt;'!$C$29:$Q$1246,8,FALSE),0)</f>
        <v>0</v>
      </c>
      <c r="T196" s="39"/>
      <c r="U196" s="39"/>
      <c r="V196" s="39"/>
      <c r="W196" s="39"/>
      <c r="X196" s="39"/>
    </row>
    <row r="197" spans="2:24" s="141" customFormat="1" x14ac:dyDescent="0.25">
      <c r="B197" s="141" t="str">
        <f>Inputs[[#This Row],['#]]</f>
        <v/>
      </c>
      <c r="C197" s="61"/>
      <c r="D197" s="63" t="str">
        <f t="shared" si="13"/>
        <v>Optional</v>
      </c>
      <c r="E197" s="143" t="str">
        <f>IF(ISBLANK(Inputs[[#This Row],[Applicant ID]]),"",IFERROR(VLOOKUP(Inputs[[#This Row],[Applicant ID]],$C$15:$E196,3,FALSE),MAX($E$15:$E196)+1))</f>
        <v/>
      </c>
      <c r="F197" s="61"/>
      <c r="G197" s="63" t="str">
        <f t="shared" si="14"/>
        <v>Optional</v>
      </c>
      <c r="H197" s="61"/>
      <c r="I197" s="62" t="str">
        <f t="shared" si="15"/>
        <v>Optional</v>
      </c>
      <c r="J197" s="61"/>
      <c r="K197" s="163" t="str">
        <f t="shared" si="16"/>
        <v>Optional</v>
      </c>
      <c r="L197" s="170">
        <f t="array" ref="L197">Inputs[[#This Row],[Acres]]*IFERROR(VLOOKUP(Inputs[[#This Row],[County]]&amp;Inputs[[#This Row],[Healthy Soils Practice]],'Defaults &lt;HIDE&gt;'!$C$29:$Q$1246,2,FALSE),0)</f>
        <v>0</v>
      </c>
      <c r="M197" s="166">
        <f t="array" ref="M197">Inputs[[#This Row],[Acres]]*IFERROR(VLOOKUP(Inputs[[#This Row],[County]]&amp;Inputs[[#This Row],[Healthy Soils Practice]],'Defaults &lt;HIDE&gt;'!$C$29:$Q$1246,3,FALSE),0)</f>
        <v>0</v>
      </c>
      <c r="N197" s="166">
        <f t="array" ref="N197">Inputs[[#This Row],[Acres]]*IFERROR(VLOOKUP(Inputs[[#This Row],[County]]&amp;Inputs[[#This Row],[Healthy Soils Practice]],'Defaults &lt;HIDE&gt;'!$C$29:$Q$1246,4,FALSE),0)</f>
        <v>0</v>
      </c>
      <c r="O197" s="166">
        <f t="array" ref="O197">Inputs[[#This Row],[Acres]]*IFERROR(VLOOKUP(Inputs[[#This Row],[County]]&amp;Inputs[[#This Row],[Healthy Soils Practice]],'Defaults &lt;HIDE&gt;'!$C$29:$Q$1246,5,FALSE),0)</f>
        <v>0</v>
      </c>
      <c r="P197" s="166">
        <f t="array" ref="P197">Inputs[[#This Row],[Acres]]*IFERROR(VLOOKUP(Inputs[[#This Row],[County]]&amp;Inputs[[#This Row],[Healthy Soils Practice]],'Defaults &lt;HIDE&gt;'!$C$29:$Q$1246,6,FALSE),0)</f>
        <v>0</v>
      </c>
      <c r="Q197" s="166">
        <f t="array" ref="Q197">Inputs[[#This Row],[Acres]]*IFERROR(VLOOKUP(Inputs[[#This Row],[County]]&amp;Inputs[[#This Row],[Healthy Soils Practice]],'Defaults &lt;HIDE&gt;'!$C$29:$Q$1246,7,FALSE),0)</f>
        <v>0</v>
      </c>
      <c r="R197" s="171">
        <f t="array" ref="R197">Inputs[[#This Row],[Acres]]*IFERROR(VLOOKUP(Inputs[[#This Row],[County]]&amp;Inputs[[#This Row],[Healthy Soils Practice]],'Defaults &lt;HIDE&gt;'!$C$29:$Q$1246,8,FALSE),0)</f>
        <v>0</v>
      </c>
      <c r="T197" s="39"/>
      <c r="U197" s="39"/>
      <c r="V197" s="39"/>
      <c r="W197" s="39"/>
      <c r="X197" s="39"/>
    </row>
    <row r="198" spans="2:24" s="141" customFormat="1" x14ac:dyDescent="0.25">
      <c r="B198" s="141" t="str">
        <f>Inputs[[#This Row],['#]]</f>
        <v/>
      </c>
      <c r="C198" s="61"/>
      <c r="D198" s="63" t="str">
        <f t="shared" si="13"/>
        <v>Optional</v>
      </c>
      <c r="E198" s="143" t="str">
        <f>IF(ISBLANK(Inputs[[#This Row],[Applicant ID]]),"",IFERROR(VLOOKUP(Inputs[[#This Row],[Applicant ID]],$C$15:$E197,3,FALSE),MAX($E$15:$E197)+1))</f>
        <v/>
      </c>
      <c r="F198" s="61"/>
      <c r="G198" s="63" t="str">
        <f t="shared" si="14"/>
        <v>Optional</v>
      </c>
      <c r="H198" s="61"/>
      <c r="I198" s="62" t="str">
        <f t="shared" si="15"/>
        <v>Optional</v>
      </c>
      <c r="J198" s="61"/>
      <c r="K198" s="163" t="str">
        <f t="shared" si="16"/>
        <v>Optional</v>
      </c>
      <c r="L198" s="170">
        <f t="array" ref="L198">Inputs[[#This Row],[Acres]]*IFERROR(VLOOKUP(Inputs[[#This Row],[County]]&amp;Inputs[[#This Row],[Healthy Soils Practice]],'Defaults &lt;HIDE&gt;'!$C$29:$Q$1246,2,FALSE),0)</f>
        <v>0</v>
      </c>
      <c r="M198" s="166">
        <f t="array" ref="M198">Inputs[[#This Row],[Acres]]*IFERROR(VLOOKUP(Inputs[[#This Row],[County]]&amp;Inputs[[#This Row],[Healthy Soils Practice]],'Defaults &lt;HIDE&gt;'!$C$29:$Q$1246,3,FALSE),0)</f>
        <v>0</v>
      </c>
      <c r="N198" s="166">
        <f t="array" ref="N198">Inputs[[#This Row],[Acres]]*IFERROR(VLOOKUP(Inputs[[#This Row],[County]]&amp;Inputs[[#This Row],[Healthy Soils Practice]],'Defaults &lt;HIDE&gt;'!$C$29:$Q$1246,4,FALSE),0)</f>
        <v>0</v>
      </c>
      <c r="O198" s="166">
        <f t="array" ref="O198">Inputs[[#This Row],[Acres]]*IFERROR(VLOOKUP(Inputs[[#This Row],[County]]&amp;Inputs[[#This Row],[Healthy Soils Practice]],'Defaults &lt;HIDE&gt;'!$C$29:$Q$1246,5,FALSE),0)</f>
        <v>0</v>
      </c>
      <c r="P198" s="166">
        <f t="array" ref="P198">Inputs[[#This Row],[Acres]]*IFERROR(VLOOKUP(Inputs[[#This Row],[County]]&amp;Inputs[[#This Row],[Healthy Soils Practice]],'Defaults &lt;HIDE&gt;'!$C$29:$Q$1246,6,FALSE),0)</f>
        <v>0</v>
      </c>
      <c r="Q198" s="166">
        <f t="array" ref="Q198">Inputs[[#This Row],[Acres]]*IFERROR(VLOOKUP(Inputs[[#This Row],[County]]&amp;Inputs[[#This Row],[Healthy Soils Practice]],'Defaults &lt;HIDE&gt;'!$C$29:$Q$1246,7,FALSE),0)</f>
        <v>0</v>
      </c>
      <c r="R198" s="171">
        <f t="array" ref="R198">Inputs[[#This Row],[Acres]]*IFERROR(VLOOKUP(Inputs[[#This Row],[County]]&amp;Inputs[[#This Row],[Healthy Soils Practice]],'Defaults &lt;HIDE&gt;'!$C$29:$Q$1246,8,FALSE),0)</f>
        <v>0</v>
      </c>
      <c r="T198" s="39"/>
      <c r="U198" s="39"/>
      <c r="V198" s="39"/>
      <c r="W198" s="39"/>
      <c r="X198" s="39"/>
    </row>
    <row r="199" spans="2:24" s="141" customFormat="1" x14ac:dyDescent="0.25">
      <c r="B199" s="141" t="str">
        <f>Inputs[[#This Row],['#]]</f>
        <v/>
      </c>
      <c r="C199" s="61"/>
      <c r="D199" s="63" t="str">
        <f t="shared" si="13"/>
        <v>Optional</v>
      </c>
      <c r="E199" s="143" t="str">
        <f>IF(ISBLANK(Inputs[[#This Row],[Applicant ID]]),"",IFERROR(VLOOKUP(Inputs[[#This Row],[Applicant ID]],$C$15:$E198,3,FALSE),MAX($E$15:$E198)+1))</f>
        <v/>
      </c>
      <c r="F199" s="61"/>
      <c r="G199" s="63" t="str">
        <f t="shared" si="14"/>
        <v>Optional</v>
      </c>
      <c r="H199" s="61"/>
      <c r="I199" s="62" t="str">
        <f t="shared" si="15"/>
        <v>Optional</v>
      </c>
      <c r="J199" s="61"/>
      <c r="K199" s="163" t="str">
        <f t="shared" si="16"/>
        <v>Optional</v>
      </c>
      <c r="L199" s="170">
        <f t="array" ref="L199">Inputs[[#This Row],[Acres]]*IFERROR(VLOOKUP(Inputs[[#This Row],[County]]&amp;Inputs[[#This Row],[Healthy Soils Practice]],'Defaults &lt;HIDE&gt;'!$C$29:$Q$1246,2,FALSE),0)</f>
        <v>0</v>
      </c>
      <c r="M199" s="166">
        <f t="array" ref="M199">Inputs[[#This Row],[Acres]]*IFERROR(VLOOKUP(Inputs[[#This Row],[County]]&amp;Inputs[[#This Row],[Healthy Soils Practice]],'Defaults &lt;HIDE&gt;'!$C$29:$Q$1246,3,FALSE),0)</f>
        <v>0</v>
      </c>
      <c r="N199" s="166">
        <f t="array" ref="N199">Inputs[[#This Row],[Acres]]*IFERROR(VLOOKUP(Inputs[[#This Row],[County]]&amp;Inputs[[#This Row],[Healthy Soils Practice]],'Defaults &lt;HIDE&gt;'!$C$29:$Q$1246,4,FALSE),0)</f>
        <v>0</v>
      </c>
      <c r="O199" s="166">
        <f t="array" ref="O199">Inputs[[#This Row],[Acres]]*IFERROR(VLOOKUP(Inputs[[#This Row],[County]]&amp;Inputs[[#This Row],[Healthy Soils Practice]],'Defaults &lt;HIDE&gt;'!$C$29:$Q$1246,5,FALSE),0)</f>
        <v>0</v>
      </c>
      <c r="P199" s="166">
        <f t="array" ref="P199">Inputs[[#This Row],[Acres]]*IFERROR(VLOOKUP(Inputs[[#This Row],[County]]&amp;Inputs[[#This Row],[Healthy Soils Practice]],'Defaults &lt;HIDE&gt;'!$C$29:$Q$1246,6,FALSE),0)</f>
        <v>0</v>
      </c>
      <c r="Q199" s="166">
        <f t="array" ref="Q199">Inputs[[#This Row],[Acres]]*IFERROR(VLOOKUP(Inputs[[#This Row],[County]]&amp;Inputs[[#This Row],[Healthy Soils Practice]],'Defaults &lt;HIDE&gt;'!$C$29:$Q$1246,7,FALSE),0)</f>
        <v>0</v>
      </c>
      <c r="R199" s="171">
        <f t="array" ref="R199">Inputs[[#This Row],[Acres]]*IFERROR(VLOOKUP(Inputs[[#This Row],[County]]&amp;Inputs[[#This Row],[Healthy Soils Practice]],'Defaults &lt;HIDE&gt;'!$C$29:$Q$1246,8,FALSE),0)</f>
        <v>0</v>
      </c>
      <c r="T199" s="39"/>
      <c r="U199" s="39"/>
      <c r="V199" s="39"/>
      <c r="W199" s="39"/>
      <c r="X199" s="39"/>
    </row>
    <row r="200" spans="2:24" s="141" customFormat="1" x14ac:dyDescent="0.25">
      <c r="B200" s="141" t="str">
        <f>Inputs[[#This Row],['#]]</f>
        <v/>
      </c>
      <c r="C200" s="61"/>
      <c r="D200" s="63" t="str">
        <f t="shared" si="13"/>
        <v>Optional</v>
      </c>
      <c r="E200" s="143" t="str">
        <f>IF(ISBLANK(Inputs[[#This Row],[Applicant ID]]),"",IFERROR(VLOOKUP(Inputs[[#This Row],[Applicant ID]],$C$15:$E199,3,FALSE),MAX($E$15:$E199)+1))</f>
        <v/>
      </c>
      <c r="F200" s="61"/>
      <c r="G200" s="63" t="str">
        <f t="shared" si="14"/>
        <v>Optional</v>
      </c>
      <c r="H200" s="61"/>
      <c r="I200" s="62" t="str">
        <f t="shared" si="15"/>
        <v>Optional</v>
      </c>
      <c r="J200" s="61"/>
      <c r="K200" s="163" t="str">
        <f t="shared" si="16"/>
        <v>Optional</v>
      </c>
      <c r="L200" s="170">
        <f t="array" ref="L200">Inputs[[#This Row],[Acres]]*IFERROR(VLOOKUP(Inputs[[#This Row],[County]]&amp;Inputs[[#This Row],[Healthy Soils Practice]],'Defaults &lt;HIDE&gt;'!$C$29:$Q$1246,2,FALSE),0)</f>
        <v>0</v>
      </c>
      <c r="M200" s="166">
        <f t="array" ref="M200">Inputs[[#This Row],[Acres]]*IFERROR(VLOOKUP(Inputs[[#This Row],[County]]&amp;Inputs[[#This Row],[Healthy Soils Practice]],'Defaults &lt;HIDE&gt;'!$C$29:$Q$1246,3,FALSE),0)</f>
        <v>0</v>
      </c>
      <c r="N200" s="166">
        <f t="array" ref="N200">Inputs[[#This Row],[Acres]]*IFERROR(VLOOKUP(Inputs[[#This Row],[County]]&amp;Inputs[[#This Row],[Healthy Soils Practice]],'Defaults &lt;HIDE&gt;'!$C$29:$Q$1246,4,FALSE),0)</f>
        <v>0</v>
      </c>
      <c r="O200" s="166">
        <f t="array" ref="O200">Inputs[[#This Row],[Acres]]*IFERROR(VLOOKUP(Inputs[[#This Row],[County]]&amp;Inputs[[#This Row],[Healthy Soils Practice]],'Defaults &lt;HIDE&gt;'!$C$29:$Q$1246,5,FALSE),0)</f>
        <v>0</v>
      </c>
      <c r="P200" s="166">
        <f t="array" ref="P200">Inputs[[#This Row],[Acres]]*IFERROR(VLOOKUP(Inputs[[#This Row],[County]]&amp;Inputs[[#This Row],[Healthy Soils Practice]],'Defaults &lt;HIDE&gt;'!$C$29:$Q$1246,6,FALSE),0)</f>
        <v>0</v>
      </c>
      <c r="Q200" s="166">
        <f t="array" ref="Q200">Inputs[[#This Row],[Acres]]*IFERROR(VLOOKUP(Inputs[[#This Row],[County]]&amp;Inputs[[#This Row],[Healthy Soils Practice]],'Defaults &lt;HIDE&gt;'!$C$29:$Q$1246,7,FALSE),0)</f>
        <v>0</v>
      </c>
      <c r="R200" s="171">
        <f t="array" ref="R200">Inputs[[#This Row],[Acres]]*IFERROR(VLOOKUP(Inputs[[#This Row],[County]]&amp;Inputs[[#This Row],[Healthy Soils Practice]],'Defaults &lt;HIDE&gt;'!$C$29:$Q$1246,8,FALSE),0)</f>
        <v>0</v>
      </c>
      <c r="T200" s="39"/>
      <c r="U200" s="39"/>
      <c r="V200" s="39"/>
      <c r="W200" s="39"/>
      <c r="X200" s="39"/>
    </row>
    <row r="201" spans="2:24" s="141" customFormat="1" x14ac:dyDescent="0.25">
      <c r="B201" s="141" t="str">
        <f>Inputs[[#This Row],['#]]</f>
        <v/>
      </c>
      <c r="C201" s="61"/>
      <c r="D201" s="63" t="str">
        <f t="shared" si="13"/>
        <v>Optional</v>
      </c>
      <c r="E201" s="143" t="str">
        <f>IF(ISBLANK(Inputs[[#This Row],[Applicant ID]]),"",IFERROR(VLOOKUP(Inputs[[#This Row],[Applicant ID]],$C$15:$E200,3,FALSE),MAX($E$15:$E200)+1))</f>
        <v/>
      </c>
      <c r="F201" s="61"/>
      <c r="G201" s="63" t="str">
        <f t="shared" si="14"/>
        <v>Optional</v>
      </c>
      <c r="H201" s="61"/>
      <c r="I201" s="62" t="str">
        <f t="shared" si="15"/>
        <v>Optional</v>
      </c>
      <c r="J201" s="61"/>
      <c r="K201" s="163" t="str">
        <f t="shared" si="16"/>
        <v>Optional</v>
      </c>
      <c r="L201" s="170">
        <f t="array" ref="L201">Inputs[[#This Row],[Acres]]*IFERROR(VLOOKUP(Inputs[[#This Row],[County]]&amp;Inputs[[#This Row],[Healthy Soils Practice]],'Defaults &lt;HIDE&gt;'!$C$29:$Q$1246,2,FALSE),0)</f>
        <v>0</v>
      </c>
      <c r="M201" s="166">
        <f t="array" ref="M201">Inputs[[#This Row],[Acres]]*IFERROR(VLOOKUP(Inputs[[#This Row],[County]]&amp;Inputs[[#This Row],[Healthy Soils Practice]],'Defaults &lt;HIDE&gt;'!$C$29:$Q$1246,3,FALSE),0)</f>
        <v>0</v>
      </c>
      <c r="N201" s="166">
        <f t="array" ref="N201">Inputs[[#This Row],[Acres]]*IFERROR(VLOOKUP(Inputs[[#This Row],[County]]&amp;Inputs[[#This Row],[Healthy Soils Practice]],'Defaults &lt;HIDE&gt;'!$C$29:$Q$1246,4,FALSE),0)</f>
        <v>0</v>
      </c>
      <c r="O201" s="166">
        <f t="array" ref="O201">Inputs[[#This Row],[Acres]]*IFERROR(VLOOKUP(Inputs[[#This Row],[County]]&amp;Inputs[[#This Row],[Healthy Soils Practice]],'Defaults &lt;HIDE&gt;'!$C$29:$Q$1246,5,FALSE),0)</f>
        <v>0</v>
      </c>
      <c r="P201" s="166">
        <f t="array" ref="P201">Inputs[[#This Row],[Acres]]*IFERROR(VLOOKUP(Inputs[[#This Row],[County]]&amp;Inputs[[#This Row],[Healthy Soils Practice]],'Defaults &lt;HIDE&gt;'!$C$29:$Q$1246,6,FALSE),0)</f>
        <v>0</v>
      </c>
      <c r="Q201" s="166">
        <f t="array" ref="Q201">Inputs[[#This Row],[Acres]]*IFERROR(VLOOKUP(Inputs[[#This Row],[County]]&amp;Inputs[[#This Row],[Healthy Soils Practice]],'Defaults &lt;HIDE&gt;'!$C$29:$Q$1246,7,FALSE),0)</f>
        <v>0</v>
      </c>
      <c r="R201" s="171">
        <f t="array" ref="R201">Inputs[[#This Row],[Acres]]*IFERROR(VLOOKUP(Inputs[[#This Row],[County]]&amp;Inputs[[#This Row],[Healthy Soils Practice]],'Defaults &lt;HIDE&gt;'!$C$29:$Q$1246,8,FALSE),0)</f>
        <v>0</v>
      </c>
      <c r="T201" s="39"/>
      <c r="U201" s="39"/>
      <c r="V201" s="39"/>
      <c r="W201" s="39"/>
      <c r="X201" s="39"/>
    </row>
    <row r="202" spans="2:24" s="141" customFormat="1" x14ac:dyDescent="0.25">
      <c r="B202" s="141" t="str">
        <f>Inputs[[#This Row],['#]]</f>
        <v/>
      </c>
      <c r="C202" s="61"/>
      <c r="D202" s="63" t="str">
        <f t="shared" si="13"/>
        <v>Optional</v>
      </c>
      <c r="E202" s="143" t="str">
        <f>IF(ISBLANK(Inputs[[#This Row],[Applicant ID]]),"",IFERROR(VLOOKUP(Inputs[[#This Row],[Applicant ID]],$C$15:$E201,3,FALSE),MAX($E$15:$E201)+1))</f>
        <v/>
      </c>
      <c r="F202" s="61"/>
      <c r="G202" s="63" t="str">
        <f t="shared" si="14"/>
        <v>Optional</v>
      </c>
      <c r="H202" s="61"/>
      <c r="I202" s="62" t="str">
        <f t="shared" si="15"/>
        <v>Optional</v>
      </c>
      <c r="J202" s="61"/>
      <c r="K202" s="163" t="str">
        <f t="shared" si="16"/>
        <v>Optional</v>
      </c>
      <c r="L202" s="170">
        <f t="array" ref="L202">Inputs[[#This Row],[Acres]]*IFERROR(VLOOKUP(Inputs[[#This Row],[County]]&amp;Inputs[[#This Row],[Healthy Soils Practice]],'Defaults &lt;HIDE&gt;'!$C$29:$Q$1246,2,FALSE),0)</f>
        <v>0</v>
      </c>
      <c r="M202" s="166">
        <f t="array" ref="M202">Inputs[[#This Row],[Acres]]*IFERROR(VLOOKUP(Inputs[[#This Row],[County]]&amp;Inputs[[#This Row],[Healthy Soils Practice]],'Defaults &lt;HIDE&gt;'!$C$29:$Q$1246,3,FALSE),0)</f>
        <v>0</v>
      </c>
      <c r="N202" s="166">
        <f t="array" ref="N202">Inputs[[#This Row],[Acres]]*IFERROR(VLOOKUP(Inputs[[#This Row],[County]]&amp;Inputs[[#This Row],[Healthy Soils Practice]],'Defaults &lt;HIDE&gt;'!$C$29:$Q$1246,4,FALSE),0)</f>
        <v>0</v>
      </c>
      <c r="O202" s="166">
        <f t="array" ref="O202">Inputs[[#This Row],[Acres]]*IFERROR(VLOOKUP(Inputs[[#This Row],[County]]&amp;Inputs[[#This Row],[Healthy Soils Practice]],'Defaults &lt;HIDE&gt;'!$C$29:$Q$1246,5,FALSE),0)</f>
        <v>0</v>
      </c>
      <c r="P202" s="166">
        <f t="array" ref="P202">Inputs[[#This Row],[Acres]]*IFERROR(VLOOKUP(Inputs[[#This Row],[County]]&amp;Inputs[[#This Row],[Healthy Soils Practice]],'Defaults &lt;HIDE&gt;'!$C$29:$Q$1246,6,FALSE),0)</f>
        <v>0</v>
      </c>
      <c r="Q202" s="166">
        <f t="array" ref="Q202">Inputs[[#This Row],[Acres]]*IFERROR(VLOOKUP(Inputs[[#This Row],[County]]&amp;Inputs[[#This Row],[Healthy Soils Practice]],'Defaults &lt;HIDE&gt;'!$C$29:$Q$1246,7,FALSE),0)</f>
        <v>0</v>
      </c>
      <c r="R202" s="171">
        <f t="array" ref="R202">Inputs[[#This Row],[Acres]]*IFERROR(VLOOKUP(Inputs[[#This Row],[County]]&amp;Inputs[[#This Row],[Healthy Soils Practice]],'Defaults &lt;HIDE&gt;'!$C$29:$Q$1246,8,FALSE),0)</f>
        <v>0</v>
      </c>
      <c r="T202" s="39"/>
      <c r="U202" s="39"/>
      <c r="V202" s="39"/>
      <c r="W202" s="39"/>
      <c r="X202" s="39"/>
    </row>
    <row r="203" spans="2:24" s="141" customFormat="1" x14ac:dyDescent="0.25">
      <c r="B203" s="141" t="str">
        <f>Inputs[[#This Row],['#]]</f>
        <v/>
      </c>
      <c r="C203" s="61"/>
      <c r="D203" s="63" t="str">
        <f t="shared" si="13"/>
        <v>Optional</v>
      </c>
      <c r="E203" s="143" t="str">
        <f>IF(ISBLANK(Inputs[[#This Row],[Applicant ID]]),"",IFERROR(VLOOKUP(Inputs[[#This Row],[Applicant ID]],$C$15:$E202,3,FALSE),MAX($E$15:$E202)+1))</f>
        <v/>
      </c>
      <c r="F203" s="61"/>
      <c r="G203" s="63" t="str">
        <f t="shared" si="14"/>
        <v>Optional</v>
      </c>
      <c r="H203" s="61"/>
      <c r="I203" s="62" t="str">
        <f t="shared" si="15"/>
        <v>Optional</v>
      </c>
      <c r="J203" s="61"/>
      <c r="K203" s="163" t="str">
        <f t="shared" si="16"/>
        <v>Optional</v>
      </c>
      <c r="L203" s="170">
        <f t="array" ref="L203">Inputs[[#This Row],[Acres]]*IFERROR(VLOOKUP(Inputs[[#This Row],[County]]&amp;Inputs[[#This Row],[Healthy Soils Practice]],'Defaults &lt;HIDE&gt;'!$C$29:$Q$1246,2,FALSE),0)</f>
        <v>0</v>
      </c>
      <c r="M203" s="166">
        <f t="array" ref="M203">Inputs[[#This Row],[Acres]]*IFERROR(VLOOKUP(Inputs[[#This Row],[County]]&amp;Inputs[[#This Row],[Healthy Soils Practice]],'Defaults &lt;HIDE&gt;'!$C$29:$Q$1246,3,FALSE),0)</f>
        <v>0</v>
      </c>
      <c r="N203" s="166">
        <f t="array" ref="N203">Inputs[[#This Row],[Acres]]*IFERROR(VLOOKUP(Inputs[[#This Row],[County]]&amp;Inputs[[#This Row],[Healthy Soils Practice]],'Defaults &lt;HIDE&gt;'!$C$29:$Q$1246,4,FALSE),0)</f>
        <v>0</v>
      </c>
      <c r="O203" s="166">
        <f t="array" ref="O203">Inputs[[#This Row],[Acres]]*IFERROR(VLOOKUP(Inputs[[#This Row],[County]]&amp;Inputs[[#This Row],[Healthy Soils Practice]],'Defaults &lt;HIDE&gt;'!$C$29:$Q$1246,5,FALSE),0)</f>
        <v>0</v>
      </c>
      <c r="P203" s="166">
        <f t="array" ref="P203">Inputs[[#This Row],[Acres]]*IFERROR(VLOOKUP(Inputs[[#This Row],[County]]&amp;Inputs[[#This Row],[Healthy Soils Practice]],'Defaults &lt;HIDE&gt;'!$C$29:$Q$1246,6,FALSE),0)</f>
        <v>0</v>
      </c>
      <c r="Q203" s="166">
        <f t="array" ref="Q203">Inputs[[#This Row],[Acres]]*IFERROR(VLOOKUP(Inputs[[#This Row],[County]]&amp;Inputs[[#This Row],[Healthy Soils Practice]],'Defaults &lt;HIDE&gt;'!$C$29:$Q$1246,7,FALSE),0)</f>
        <v>0</v>
      </c>
      <c r="R203" s="171">
        <f t="array" ref="R203">Inputs[[#This Row],[Acres]]*IFERROR(VLOOKUP(Inputs[[#This Row],[County]]&amp;Inputs[[#This Row],[Healthy Soils Practice]],'Defaults &lt;HIDE&gt;'!$C$29:$Q$1246,8,FALSE),0)</f>
        <v>0</v>
      </c>
      <c r="T203" s="39"/>
      <c r="U203" s="39"/>
      <c r="V203" s="39"/>
      <c r="W203" s="39"/>
      <c r="X203" s="39"/>
    </row>
    <row r="204" spans="2:24" s="141" customFormat="1" x14ac:dyDescent="0.25">
      <c r="B204" s="141" t="str">
        <f>Inputs[[#This Row],['#]]</f>
        <v/>
      </c>
      <c r="C204" s="61"/>
      <c r="D204" s="63" t="str">
        <f t="shared" si="13"/>
        <v>Optional</v>
      </c>
      <c r="E204" s="143" t="str">
        <f>IF(ISBLANK(Inputs[[#This Row],[Applicant ID]]),"",IFERROR(VLOOKUP(Inputs[[#This Row],[Applicant ID]],$C$15:$E203,3,FALSE),MAX($E$15:$E203)+1))</f>
        <v/>
      </c>
      <c r="F204" s="61"/>
      <c r="G204" s="63" t="str">
        <f t="shared" si="14"/>
        <v>Optional</v>
      </c>
      <c r="H204" s="61"/>
      <c r="I204" s="62" t="str">
        <f t="shared" si="15"/>
        <v>Optional</v>
      </c>
      <c r="J204" s="61"/>
      <c r="K204" s="163" t="str">
        <f t="shared" si="16"/>
        <v>Optional</v>
      </c>
      <c r="L204" s="170">
        <f t="array" ref="L204">Inputs[[#This Row],[Acres]]*IFERROR(VLOOKUP(Inputs[[#This Row],[County]]&amp;Inputs[[#This Row],[Healthy Soils Practice]],'Defaults &lt;HIDE&gt;'!$C$29:$Q$1246,2,FALSE),0)</f>
        <v>0</v>
      </c>
      <c r="M204" s="166">
        <f t="array" ref="M204">Inputs[[#This Row],[Acres]]*IFERROR(VLOOKUP(Inputs[[#This Row],[County]]&amp;Inputs[[#This Row],[Healthy Soils Practice]],'Defaults &lt;HIDE&gt;'!$C$29:$Q$1246,3,FALSE),0)</f>
        <v>0</v>
      </c>
      <c r="N204" s="166">
        <f t="array" ref="N204">Inputs[[#This Row],[Acres]]*IFERROR(VLOOKUP(Inputs[[#This Row],[County]]&amp;Inputs[[#This Row],[Healthy Soils Practice]],'Defaults &lt;HIDE&gt;'!$C$29:$Q$1246,4,FALSE),0)</f>
        <v>0</v>
      </c>
      <c r="O204" s="166">
        <f t="array" ref="O204">Inputs[[#This Row],[Acres]]*IFERROR(VLOOKUP(Inputs[[#This Row],[County]]&amp;Inputs[[#This Row],[Healthy Soils Practice]],'Defaults &lt;HIDE&gt;'!$C$29:$Q$1246,5,FALSE),0)</f>
        <v>0</v>
      </c>
      <c r="P204" s="166">
        <f t="array" ref="P204">Inputs[[#This Row],[Acres]]*IFERROR(VLOOKUP(Inputs[[#This Row],[County]]&amp;Inputs[[#This Row],[Healthy Soils Practice]],'Defaults &lt;HIDE&gt;'!$C$29:$Q$1246,6,FALSE),0)</f>
        <v>0</v>
      </c>
      <c r="Q204" s="166">
        <f t="array" ref="Q204">Inputs[[#This Row],[Acres]]*IFERROR(VLOOKUP(Inputs[[#This Row],[County]]&amp;Inputs[[#This Row],[Healthy Soils Practice]],'Defaults &lt;HIDE&gt;'!$C$29:$Q$1246,7,FALSE),0)</f>
        <v>0</v>
      </c>
      <c r="R204" s="171">
        <f t="array" ref="R204">Inputs[[#This Row],[Acres]]*IFERROR(VLOOKUP(Inputs[[#This Row],[County]]&amp;Inputs[[#This Row],[Healthy Soils Practice]],'Defaults &lt;HIDE&gt;'!$C$29:$Q$1246,8,FALSE),0)</f>
        <v>0</v>
      </c>
      <c r="T204" s="39"/>
      <c r="U204" s="39"/>
      <c r="V204" s="39"/>
      <c r="W204" s="39"/>
      <c r="X204" s="39"/>
    </row>
    <row r="205" spans="2:24" s="141" customFormat="1" x14ac:dyDescent="0.25">
      <c r="B205" s="141" t="str">
        <f>Inputs[[#This Row],['#]]</f>
        <v/>
      </c>
      <c r="C205" s="61"/>
      <c r="D205" s="63" t="str">
        <f t="shared" si="13"/>
        <v>Optional</v>
      </c>
      <c r="E205" s="143" t="str">
        <f>IF(ISBLANK(Inputs[[#This Row],[Applicant ID]]),"",IFERROR(VLOOKUP(Inputs[[#This Row],[Applicant ID]],$C$15:$E204,3,FALSE),MAX($E$15:$E204)+1))</f>
        <v/>
      </c>
      <c r="F205" s="61"/>
      <c r="G205" s="63" t="str">
        <f t="shared" si="14"/>
        <v>Optional</v>
      </c>
      <c r="H205" s="61"/>
      <c r="I205" s="62" t="str">
        <f t="shared" si="15"/>
        <v>Optional</v>
      </c>
      <c r="J205" s="61"/>
      <c r="K205" s="163" t="str">
        <f t="shared" si="16"/>
        <v>Optional</v>
      </c>
      <c r="L205" s="170">
        <f t="array" ref="L205">Inputs[[#This Row],[Acres]]*IFERROR(VLOOKUP(Inputs[[#This Row],[County]]&amp;Inputs[[#This Row],[Healthy Soils Practice]],'Defaults &lt;HIDE&gt;'!$C$29:$Q$1246,2,FALSE),0)</f>
        <v>0</v>
      </c>
      <c r="M205" s="166">
        <f t="array" ref="M205">Inputs[[#This Row],[Acres]]*IFERROR(VLOOKUP(Inputs[[#This Row],[County]]&amp;Inputs[[#This Row],[Healthy Soils Practice]],'Defaults &lt;HIDE&gt;'!$C$29:$Q$1246,3,FALSE),0)</f>
        <v>0</v>
      </c>
      <c r="N205" s="166">
        <f t="array" ref="N205">Inputs[[#This Row],[Acres]]*IFERROR(VLOOKUP(Inputs[[#This Row],[County]]&amp;Inputs[[#This Row],[Healthy Soils Practice]],'Defaults &lt;HIDE&gt;'!$C$29:$Q$1246,4,FALSE),0)</f>
        <v>0</v>
      </c>
      <c r="O205" s="166">
        <f t="array" ref="O205">Inputs[[#This Row],[Acres]]*IFERROR(VLOOKUP(Inputs[[#This Row],[County]]&amp;Inputs[[#This Row],[Healthy Soils Practice]],'Defaults &lt;HIDE&gt;'!$C$29:$Q$1246,5,FALSE),0)</f>
        <v>0</v>
      </c>
      <c r="P205" s="166">
        <f t="array" ref="P205">Inputs[[#This Row],[Acres]]*IFERROR(VLOOKUP(Inputs[[#This Row],[County]]&amp;Inputs[[#This Row],[Healthy Soils Practice]],'Defaults &lt;HIDE&gt;'!$C$29:$Q$1246,6,FALSE),0)</f>
        <v>0</v>
      </c>
      <c r="Q205" s="166">
        <f t="array" ref="Q205">Inputs[[#This Row],[Acres]]*IFERROR(VLOOKUP(Inputs[[#This Row],[County]]&amp;Inputs[[#This Row],[Healthy Soils Practice]],'Defaults &lt;HIDE&gt;'!$C$29:$Q$1246,7,FALSE),0)</f>
        <v>0</v>
      </c>
      <c r="R205" s="171">
        <f t="array" ref="R205">Inputs[[#This Row],[Acres]]*IFERROR(VLOOKUP(Inputs[[#This Row],[County]]&amp;Inputs[[#This Row],[Healthy Soils Practice]],'Defaults &lt;HIDE&gt;'!$C$29:$Q$1246,8,FALSE),0)</f>
        <v>0</v>
      </c>
      <c r="T205" s="39"/>
      <c r="U205" s="39"/>
      <c r="V205" s="39"/>
      <c r="W205" s="39"/>
      <c r="X205" s="39"/>
    </row>
    <row r="206" spans="2:24" s="141" customFormat="1" x14ac:dyDescent="0.25">
      <c r="B206" s="141" t="str">
        <f>Inputs[[#This Row],['#]]</f>
        <v/>
      </c>
      <c r="C206" s="61"/>
      <c r="D206" s="63" t="str">
        <f t="shared" si="13"/>
        <v>Optional</v>
      </c>
      <c r="E206" s="143" t="str">
        <f>IF(ISBLANK(Inputs[[#This Row],[Applicant ID]]),"",IFERROR(VLOOKUP(Inputs[[#This Row],[Applicant ID]],$C$15:$E205,3,FALSE),MAX($E$15:$E205)+1))</f>
        <v/>
      </c>
      <c r="F206" s="61"/>
      <c r="G206" s="63" t="str">
        <f t="shared" si="14"/>
        <v>Optional</v>
      </c>
      <c r="H206" s="61"/>
      <c r="I206" s="62" t="str">
        <f t="shared" si="15"/>
        <v>Optional</v>
      </c>
      <c r="J206" s="61"/>
      <c r="K206" s="163" t="str">
        <f t="shared" si="16"/>
        <v>Optional</v>
      </c>
      <c r="L206" s="170">
        <f t="array" ref="L206">Inputs[[#This Row],[Acres]]*IFERROR(VLOOKUP(Inputs[[#This Row],[County]]&amp;Inputs[[#This Row],[Healthy Soils Practice]],'Defaults &lt;HIDE&gt;'!$C$29:$Q$1246,2,FALSE),0)</f>
        <v>0</v>
      </c>
      <c r="M206" s="166">
        <f t="array" ref="M206">Inputs[[#This Row],[Acres]]*IFERROR(VLOOKUP(Inputs[[#This Row],[County]]&amp;Inputs[[#This Row],[Healthy Soils Practice]],'Defaults &lt;HIDE&gt;'!$C$29:$Q$1246,3,FALSE),0)</f>
        <v>0</v>
      </c>
      <c r="N206" s="166">
        <f t="array" ref="N206">Inputs[[#This Row],[Acres]]*IFERROR(VLOOKUP(Inputs[[#This Row],[County]]&amp;Inputs[[#This Row],[Healthy Soils Practice]],'Defaults &lt;HIDE&gt;'!$C$29:$Q$1246,4,FALSE),0)</f>
        <v>0</v>
      </c>
      <c r="O206" s="166">
        <f t="array" ref="O206">Inputs[[#This Row],[Acres]]*IFERROR(VLOOKUP(Inputs[[#This Row],[County]]&amp;Inputs[[#This Row],[Healthy Soils Practice]],'Defaults &lt;HIDE&gt;'!$C$29:$Q$1246,5,FALSE),0)</f>
        <v>0</v>
      </c>
      <c r="P206" s="166">
        <f t="array" ref="P206">Inputs[[#This Row],[Acres]]*IFERROR(VLOOKUP(Inputs[[#This Row],[County]]&amp;Inputs[[#This Row],[Healthy Soils Practice]],'Defaults &lt;HIDE&gt;'!$C$29:$Q$1246,6,FALSE),0)</f>
        <v>0</v>
      </c>
      <c r="Q206" s="166">
        <f t="array" ref="Q206">Inputs[[#This Row],[Acres]]*IFERROR(VLOOKUP(Inputs[[#This Row],[County]]&amp;Inputs[[#This Row],[Healthy Soils Practice]],'Defaults &lt;HIDE&gt;'!$C$29:$Q$1246,7,FALSE),0)</f>
        <v>0</v>
      </c>
      <c r="R206" s="171">
        <f t="array" ref="R206">Inputs[[#This Row],[Acres]]*IFERROR(VLOOKUP(Inputs[[#This Row],[County]]&amp;Inputs[[#This Row],[Healthy Soils Practice]],'Defaults &lt;HIDE&gt;'!$C$29:$Q$1246,8,FALSE),0)</f>
        <v>0</v>
      </c>
      <c r="T206" s="39"/>
      <c r="U206" s="39"/>
      <c r="V206" s="39"/>
      <c r="W206" s="39"/>
      <c r="X206" s="39"/>
    </row>
    <row r="207" spans="2:24" s="141" customFormat="1" x14ac:dyDescent="0.25">
      <c r="B207" s="141" t="str">
        <f>Inputs[[#This Row],['#]]</f>
        <v/>
      </c>
      <c r="C207" s="61"/>
      <c r="D207" s="63" t="str">
        <f t="shared" si="13"/>
        <v>Optional</v>
      </c>
      <c r="E207" s="143" t="str">
        <f>IF(ISBLANK(Inputs[[#This Row],[Applicant ID]]),"",IFERROR(VLOOKUP(Inputs[[#This Row],[Applicant ID]],$C$15:$E206,3,FALSE),MAX($E$15:$E206)+1))</f>
        <v/>
      </c>
      <c r="F207" s="61"/>
      <c r="G207" s="63" t="str">
        <f t="shared" si="14"/>
        <v>Optional</v>
      </c>
      <c r="H207" s="61"/>
      <c r="I207" s="62" t="str">
        <f t="shared" si="15"/>
        <v>Optional</v>
      </c>
      <c r="J207" s="61"/>
      <c r="K207" s="163" t="str">
        <f t="shared" si="16"/>
        <v>Optional</v>
      </c>
      <c r="L207" s="170">
        <f t="array" ref="L207">Inputs[[#This Row],[Acres]]*IFERROR(VLOOKUP(Inputs[[#This Row],[County]]&amp;Inputs[[#This Row],[Healthy Soils Practice]],'Defaults &lt;HIDE&gt;'!$C$29:$Q$1246,2,FALSE),0)</f>
        <v>0</v>
      </c>
      <c r="M207" s="166">
        <f t="array" ref="M207">Inputs[[#This Row],[Acres]]*IFERROR(VLOOKUP(Inputs[[#This Row],[County]]&amp;Inputs[[#This Row],[Healthy Soils Practice]],'Defaults &lt;HIDE&gt;'!$C$29:$Q$1246,3,FALSE),0)</f>
        <v>0</v>
      </c>
      <c r="N207" s="166">
        <f t="array" ref="N207">Inputs[[#This Row],[Acres]]*IFERROR(VLOOKUP(Inputs[[#This Row],[County]]&amp;Inputs[[#This Row],[Healthy Soils Practice]],'Defaults &lt;HIDE&gt;'!$C$29:$Q$1246,4,FALSE),0)</f>
        <v>0</v>
      </c>
      <c r="O207" s="166">
        <f t="array" ref="O207">Inputs[[#This Row],[Acres]]*IFERROR(VLOOKUP(Inputs[[#This Row],[County]]&amp;Inputs[[#This Row],[Healthy Soils Practice]],'Defaults &lt;HIDE&gt;'!$C$29:$Q$1246,5,FALSE),0)</f>
        <v>0</v>
      </c>
      <c r="P207" s="166">
        <f t="array" ref="P207">Inputs[[#This Row],[Acres]]*IFERROR(VLOOKUP(Inputs[[#This Row],[County]]&amp;Inputs[[#This Row],[Healthy Soils Practice]],'Defaults &lt;HIDE&gt;'!$C$29:$Q$1246,6,FALSE),0)</f>
        <v>0</v>
      </c>
      <c r="Q207" s="166">
        <f t="array" ref="Q207">Inputs[[#This Row],[Acres]]*IFERROR(VLOOKUP(Inputs[[#This Row],[County]]&amp;Inputs[[#This Row],[Healthy Soils Practice]],'Defaults &lt;HIDE&gt;'!$C$29:$Q$1246,7,FALSE),0)</f>
        <v>0</v>
      </c>
      <c r="R207" s="171">
        <f t="array" ref="R207">Inputs[[#This Row],[Acres]]*IFERROR(VLOOKUP(Inputs[[#This Row],[County]]&amp;Inputs[[#This Row],[Healthy Soils Practice]],'Defaults &lt;HIDE&gt;'!$C$29:$Q$1246,8,FALSE),0)</f>
        <v>0</v>
      </c>
      <c r="T207" s="39"/>
      <c r="U207" s="39"/>
      <c r="V207" s="39"/>
      <c r="W207" s="39"/>
      <c r="X207" s="39"/>
    </row>
    <row r="208" spans="2:24" s="141" customFormat="1" x14ac:dyDescent="0.25">
      <c r="B208" s="141" t="str">
        <f>Inputs[[#This Row],['#]]</f>
        <v/>
      </c>
      <c r="C208" s="61"/>
      <c r="D208" s="63" t="str">
        <f t="shared" si="13"/>
        <v>Optional</v>
      </c>
      <c r="E208" s="143" t="str">
        <f>IF(ISBLANK(Inputs[[#This Row],[Applicant ID]]),"",IFERROR(VLOOKUP(Inputs[[#This Row],[Applicant ID]],$C$15:$E207,3,FALSE),MAX($E$15:$E207)+1))</f>
        <v/>
      </c>
      <c r="F208" s="61"/>
      <c r="G208" s="63" t="str">
        <f t="shared" si="14"/>
        <v>Optional</v>
      </c>
      <c r="H208" s="61"/>
      <c r="I208" s="62" t="str">
        <f t="shared" si="15"/>
        <v>Optional</v>
      </c>
      <c r="J208" s="61"/>
      <c r="K208" s="163" t="str">
        <f t="shared" si="16"/>
        <v>Optional</v>
      </c>
      <c r="L208" s="170">
        <f t="array" ref="L208">Inputs[[#This Row],[Acres]]*IFERROR(VLOOKUP(Inputs[[#This Row],[County]]&amp;Inputs[[#This Row],[Healthy Soils Practice]],'Defaults &lt;HIDE&gt;'!$C$29:$Q$1246,2,FALSE),0)</f>
        <v>0</v>
      </c>
      <c r="M208" s="166">
        <f t="array" ref="M208">Inputs[[#This Row],[Acres]]*IFERROR(VLOOKUP(Inputs[[#This Row],[County]]&amp;Inputs[[#This Row],[Healthy Soils Practice]],'Defaults &lt;HIDE&gt;'!$C$29:$Q$1246,3,FALSE),0)</f>
        <v>0</v>
      </c>
      <c r="N208" s="166">
        <f t="array" ref="N208">Inputs[[#This Row],[Acres]]*IFERROR(VLOOKUP(Inputs[[#This Row],[County]]&amp;Inputs[[#This Row],[Healthy Soils Practice]],'Defaults &lt;HIDE&gt;'!$C$29:$Q$1246,4,FALSE),0)</f>
        <v>0</v>
      </c>
      <c r="O208" s="166">
        <f t="array" ref="O208">Inputs[[#This Row],[Acres]]*IFERROR(VLOOKUP(Inputs[[#This Row],[County]]&amp;Inputs[[#This Row],[Healthy Soils Practice]],'Defaults &lt;HIDE&gt;'!$C$29:$Q$1246,5,FALSE),0)</f>
        <v>0</v>
      </c>
      <c r="P208" s="166">
        <f t="array" ref="P208">Inputs[[#This Row],[Acres]]*IFERROR(VLOOKUP(Inputs[[#This Row],[County]]&amp;Inputs[[#This Row],[Healthy Soils Practice]],'Defaults &lt;HIDE&gt;'!$C$29:$Q$1246,6,FALSE),0)</f>
        <v>0</v>
      </c>
      <c r="Q208" s="166">
        <f t="array" ref="Q208">Inputs[[#This Row],[Acres]]*IFERROR(VLOOKUP(Inputs[[#This Row],[County]]&amp;Inputs[[#This Row],[Healthy Soils Practice]],'Defaults &lt;HIDE&gt;'!$C$29:$Q$1246,7,FALSE),0)</f>
        <v>0</v>
      </c>
      <c r="R208" s="171">
        <f t="array" ref="R208">Inputs[[#This Row],[Acres]]*IFERROR(VLOOKUP(Inputs[[#This Row],[County]]&amp;Inputs[[#This Row],[Healthy Soils Practice]],'Defaults &lt;HIDE&gt;'!$C$29:$Q$1246,8,FALSE),0)</f>
        <v>0</v>
      </c>
      <c r="T208" s="39"/>
      <c r="U208" s="39"/>
      <c r="V208" s="39"/>
      <c r="W208" s="39"/>
      <c r="X208" s="39"/>
    </row>
    <row r="209" spans="2:24" s="141" customFormat="1" x14ac:dyDescent="0.25">
      <c r="B209" s="141" t="str">
        <f>Inputs[[#This Row],['#]]</f>
        <v/>
      </c>
      <c r="C209" s="61"/>
      <c r="D209" s="63" t="str">
        <f t="shared" si="13"/>
        <v>Optional</v>
      </c>
      <c r="E209" s="143" t="str">
        <f>IF(ISBLANK(Inputs[[#This Row],[Applicant ID]]),"",IFERROR(VLOOKUP(Inputs[[#This Row],[Applicant ID]],$C$15:$E208,3,FALSE),MAX($E$15:$E208)+1))</f>
        <v/>
      </c>
      <c r="F209" s="61"/>
      <c r="G209" s="63" t="str">
        <f t="shared" si="14"/>
        <v>Optional</v>
      </c>
      <c r="H209" s="61"/>
      <c r="I209" s="62" t="str">
        <f t="shared" si="15"/>
        <v>Optional</v>
      </c>
      <c r="J209" s="61"/>
      <c r="K209" s="163" t="str">
        <f t="shared" si="16"/>
        <v>Optional</v>
      </c>
      <c r="L209" s="170">
        <f t="array" ref="L209">Inputs[[#This Row],[Acres]]*IFERROR(VLOOKUP(Inputs[[#This Row],[County]]&amp;Inputs[[#This Row],[Healthy Soils Practice]],'Defaults &lt;HIDE&gt;'!$C$29:$Q$1246,2,FALSE),0)</f>
        <v>0</v>
      </c>
      <c r="M209" s="166">
        <f t="array" ref="M209">Inputs[[#This Row],[Acres]]*IFERROR(VLOOKUP(Inputs[[#This Row],[County]]&amp;Inputs[[#This Row],[Healthy Soils Practice]],'Defaults &lt;HIDE&gt;'!$C$29:$Q$1246,3,FALSE),0)</f>
        <v>0</v>
      </c>
      <c r="N209" s="166">
        <f t="array" ref="N209">Inputs[[#This Row],[Acres]]*IFERROR(VLOOKUP(Inputs[[#This Row],[County]]&amp;Inputs[[#This Row],[Healthy Soils Practice]],'Defaults &lt;HIDE&gt;'!$C$29:$Q$1246,4,FALSE),0)</f>
        <v>0</v>
      </c>
      <c r="O209" s="166">
        <f t="array" ref="O209">Inputs[[#This Row],[Acres]]*IFERROR(VLOOKUP(Inputs[[#This Row],[County]]&amp;Inputs[[#This Row],[Healthy Soils Practice]],'Defaults &lt;HIDE&gt;'!$C$29:$Q$1246,5,FALSE),0)</f>
        <v>0</v>
      </c>
      <c r="P209" s="166">
        <f t="array" ref="P209">Inputs[[#This Row],[Acres]]*IFERROR(VLOOKUP(Inputs[[#This Row],[County]]&amp;Inputs[[#This Row],[Healthy Soils Practice]],'Defaults &lt;HIDE&gt;'!$C$29:$Q$1246,6,FALSE),0)</f>
        <v>0</v>
      </c>
      <c r="Q209" s="166">
        <f t="array" ref="Q209">Inputs[[#This Row],[Acres]]*IFERROR(VLOOKUP(Inputs[[#This Row],[County]]&amp;Inputs[[#This Row],[Healthy Soils Practice]],'Defaults &lt;HIDE&gt;'!$C$29:$Q$1246,7,FALSE),0)</f>
        <v>0</v>
      </c>
      <c r="R209" s="171">
        <f t="array" ref="R209">Inputs[[#This Row],[Acres]]*IFERROR(VLOOKUP(Inputs[[#This Row],[County]]&amp;Inputs[[#This Row],[Healthy Soils Practice]],'Defaults &lt;HIDE&gt;'!$C$29:$Q$1246,8,FALSE),0)</f>
        <v>0</v>
      </c>
      <c r="T209" s="39"/>
      <c r="U209" s="39"/>
      <c r="V209" s="39"/>
      <c r="W209" s="39"/>
      <c r="X209" s="39"/>
    </row>
    <row r="210" spans="2:24" s="141" customFormat="1" x14ac:dyDescent="0.25">
      <c r="B210" s="141" t="str">
        <f>Inputs[[#This Row],['#]]</f>
        <v/>
      </c>
      <c r="C210" s="61"/>
      <c r="D210" s="63" t="str">
        <f t="shared" ref="D210:D273" si="17">IF(NOT(ISBLANK(C210)),"",IF(OR(NOT(ISBLANK(C210)),NOT(ISBLANK(F210)),NOT(ISBLANK(H210)),NOT(ISBLANK(J210))),"Required","Optional"))</f>
        <v>Optional</v>
      </c>
      <c r="E210" s="143" t="str">
        <f>IF(ISBLANK(Inputs[[#This Row],[Applicant ID]]),"",IFERROR(VLOOKUP(Inputs[[#This Row],[Applicant ID]],$C$15:$E209,3,FALSE),MAX($E$15:$E209)+1))</f>
        <v/>
      </c>
      <c r="F210" s="61"/>
      <c r="G210" s="63" t="str">
        <f t="shared" ref="G210:G273" si="18">IF(NOT(ISBLANK(F210)),"",IF(OR(NOT(ISBLANK(C210)),NOT(ISBLANK(F210)),NOT(ISBLANK(H210)),NOT(ISBLANK(J210))),"Required","Optional"))</f>
        <v>Optional</v>
      </c>
      <c r="H210" s="61"/>
      <c r="I210" s="62" t="str">
        <f t="shared" ref="I210:I273" si="19">IF(NOT(ISBLANK(H210)),"",IF(OR(NOT(ISBLANK(C210)),NOT(ISBLANK(F210)),NOT(ISBLANK(H210)),NOT(ISBLANK(J210))),"Required","Optional"))</f>
        <v>Optional</v>
      </c>
      <c r="J210" s="61"/>
      <c r="K210" s="163" t="str">
        <f t="shared" ref="K210:K273" si="20">IF(NOT(ISBLANK(J210)),"",IF(OR(NOT(ISBLANK(C210)),NOT(ISBLANK(F210)),NOT(ISBLANK(H210)),NOT(ISBLANK(J210))),"Required","Optional"))</f>
        <v>Optional</v>
      </c>
      <c r="L210" s="170">
        <f t="array" ref="L210">Inputs[[#This Row],[Acres]]*IFERROR(VLOOKUP(Inputs[[#This Row],[County]]&amp;Inputs[[#This Row],[Healthy Soils Practice]],'Defaults &lt;HIDE&gt;'!$C$29:$Q$1246,2,FALSE),0)</f>
        <v>0</v>
      </c>
      <c r="M210" s="166">
        <f t="array" ref="M210">Inputs[[#This Row],[Acres]]*IFERROR(VLOOKUP(Inputs[[#This Row],[County]]&amp;Inputs[[#This Row],[Healthy Soils Practice]],'Defaults &lt;HIDE&gt;'!$C$29:$Q$1246,3,FALSE),0)</f>
        <v>0</v>
      </c>
      <c r="N210" s="166">
        <f t="array" ref="N210">Inputs[[#This Row],[Acres]]*IFERROR(VLOOKUP(Inputs[[#This Row],[County]]&amp;Inputs[[#This Row],[Healthy Soils Practice]],'Defaults &lt;HIDE&gt;'!$C$29:$Q$1246,4,FALSE),0)</f>
        <v>0</v>
      </c>
      <c r="O210" s="166">
        <f t="array" ref="O210">Inputs[[#This Row],[Acres]]*IFERROR(VLOOKUP(Inputs[[#This Row],[County]]&amp;Inputs[[#This Row],[Healthy Soils Practice]],'Defaults &lt;HIDE&gt;'!$C$29:$Q$1246,5,FALSE),0)</f>
        <v>0</v>
      </c>
      <c r="P210" s="166">
        <f t="array" ref="P210">Inputs[[#This Row],[Acres]]*IFERROR(VLOOKUP(Inputs[[#This Row],[County]]&amp;Inputs[[#This Row],[Healthy Soils Practice]],'Defaults &lt;HIDE&gt;'!$C$29:$Q$1246,6,FALSE),0)</f>
        <v>0</v>
      </c>
      <c r="Q210" s="166">
        <f t="array" ref="Q210">Inputs[[#This Row],[Acres]]*IFERROR(VLOOKUP(Inputs[[#This Row],[County]]&amp;Inputs[[#This Row],[Healthy Soils Practice]],'Defaults &lt;HIDE&gt;'!$C$29:$Q$1246,7,FALSE),0)</f>
        <v>0</v>
      </c>
      <c r="R210" s="171">
        <f t="array" ref="R210">Inputs[[#This Row],[Acres]]*IFERROR(VLOOKUP(Inputs[[#This Row],[County]]&amp;Inputs[[#This Row],[Healthy Soils Practice]],'Defaults &lt;HIDE&gt;'!$C$29:$Q$1246,8,FALSE),0)</f>
        <v>0</v>
      </c>
      <c r="T210" s="39"/>
      <c r="U210" s="39"/>
      <c r="V210" s="39"/>
      <c r="W210" s="39"/>
      <c r="X210" s="39"/>
    </row>
    <row r="211" spans="2:24" s="141" customFormat="1" x14ac:dyDescent="0.25">
      <c r="B211" s="141" t="str">
        <f>Inputs[[#This Row],['#]]</f>
        <v/>
      </c>
      <c r="C211" s="61"/>
      <c r="D211" s="63" t="str">
        <f t="shared" si="17"/>
        <v>Optional</v>
      </c>
      <c r="E211" s="143" t="str">
        <f>IF(ISBLANK(Inputs[[#This Row],[Applicant ID]]),"",IFERROR(VLOOKUP(Inputs[[#This Row],[Applicant ID]],$C$15:$E210,3,FALSE),MAX($E$15:$E210)+1))</f>
        <v/>
      </c>
      <c r="F211" s="61"/>
      <c r="G211" s="63" t="str">
        <f t="shared" si="18"/>
        <v>Optional</v>
      </c>
      <c r="H211" s="61"/>
      <c r="I211" s="62" t="str">
        <f t="shared" si="19"/>
        <v>Optional</v>
      </c>
      <c r="J211" s="61"/>
      <c r="K211" s="163" t="str">
        <f t="shared" si="20"/>
        <v>Optional</v>
      </c>
      <c r="L211" s="170">
        <f t="array" ref="L211">Inputs[[#This Row],[Acres]]*IFERROR(VLOOKUP(Inputs[[#This Row],[County]]&amp;Inputs[[#This Row],[Healthy Soils Practice]],'Defaults &lt;HIDE&gt;'!$C$29:$Q$1246,2,FALSE),0)</f>
        <v>0</v>
      </c>
      <c r="M211" s="166">
        <f t="array" ref="M211">Inputs[[#This Row],[Acres]]*IFERROR(VLOOKUP(Inputs[[#This Row],[County]]&amp;Inputs[[#This Row],[Healthy Soils Practice]],'Defaults &lt;HIDE&gt;'!$C$29:$Q$1246,3,FALSE),0)</f>
        <v>0</v>
      </c>
      <c r="N211" s="166">
        <f t="array" ref="N211">Inputs[[#This Row],[Acres]]*IFERROR(VLOOKUP(Inputs[[#This Row],[County]]&amp;Inputs[[#This Row],[Healthy Soils Practice]],'Defaults &lt;HIDE&gt;'!$C$29:$Q$1246,4,FALSE),0)</f>
        <v>0</v>
      </c>
      <c r="O211" s="166">
        <f t="array" ref="O211">Inputs[[#This Row],[Acres]]*IFERROR(VLOOKUP(Inputs[[#This Row],[County]]&amp;Inputs[[#This Row],[Healthy Soils Practice]],'Defaults &lt;HIDE&gt;'!$C$29:$Q$1246,5,FALSE),0)</f>
        <v>0</v>
      </c>
      <c r="P211" s="166">
        <f t="array" ref="P211">Inputs[[#This Row],[Acres]]*IFERROR(VLOOKUP(Inputs[[#This Row],[County]]&amp;Inputs[[#This Row],[Healthy Soils Practice]],'Defaults &lt;HIDE&gt;'!$C$29:$Q$1246,6,FALSE),0)</f>
        <v>0</v>
      </c>
      <c r="Q211" s="166">
        <f t="array" ref="Q211">Inputs[[#This Row],[Acres]]*IFERROR(VLOOKUP(Inputs[[#This Row],[County]]&amp;Inputs[[#This Row],[Healthy Soils Practice]],'Defaults &lt;HIDE&gt;'!$C$29:$Q$1246,7,FALSE),0)</f>
        <v>0</v>
      </c>
      <c r="R211" s="171">
        <f t="array" ref="R211">Inputs[[#This Row],[Acres]]*IFERROR(VLOOKUP(Inputs[[#This Row],[County]]&amp;Inputs[[#This Row],[Healthy Soils Practice]],'Defaults &lt;HIDE&gt;'!$C$29:$Q$1246,8,FALSE),0)</f>
        <v>0</v>
      </c>
      <c r="T211" s="39"/>
      <c r="U211" s="39"/>
      <c r="V211" s="39"/>
      <c r="W211" s="39"/>
      <c r="X211" s="39"/>
    </row>
    <row r="212" spans="2:24" s="141" customFormat="1" x14ac:dyDescent="0.25">
      <c r="B212" s="141" t="str">
        <f>Inputs[[#This Row],['#]]</f>
        <v/>
      </c>
      <c r="C212" s="61"/>
      <c r="D212" s="63" t="str">
        <f t="shared" si="17"/>
        <v>Optional</v>
      </c>
      <c r="E212" s="143" t="str">
        <f>IF(ISBLANK(Inputs[[#This Row],[Applicant ID]]),"",IFERROR(VLOOKUP(Inputs[[#This Row],[Applicant ID]],$C$15:$E211,3,FALSE),MAX($E$15:$E211)+1))</f>
        <v/>
      </c>
      <c r="F212" s="61"/>
      <c r="G212" s="63" t="str">
        <f t="shared" si="18"/>
        <v>Optional</v>
      </c>
      <c r="H212" s="61"/>
      <c r="I212" s="62" t="str">
        <f t="shared" si="19"/>
        <v>Optional</v>
      </c>
      <c r="J212" s="61"/>
      <c r="K212" s="163" t="str">
        <f t="shared" si="20"/>
        <v>Optional</v>
      </c>
      <c r="L212" s="170">
        <f t="array" ref="L212">Inputs[[#This Row],[Acres]]*IFERROR(VLOOKUP(Inputs[[#This Row],[County]]&amp;Inputs[[#This Row],[Healthy Soils Practice]],'Defaults &lt;HIDE&gt;'!$C$29:$Q$1246,2,FALSE),0)</f>
        <v>0</v>
      </c>
      <c r="M212" s="166">
        <f t="array" ref="M212">Inputs[[#This Row],[Acres]]*IFERROR(VLOOKUP(Inputs[[#This Row],[County]]&amp;Inputs[[#This Row],[Healthy Soils Practice]],'Defaults &lt;HIDE&gt;'!$C$29:$Q$1246,3,FALSE),0)</f>
        <v>0</v>
      </c>
      <c r="N212" s="166">
        <f t="array" ref="N212">Inputs[[#This Row],[Acres]]*IFERROR(VLOOKUP(Inputs[[#This Row],[County]]&amp;Inputs[[#This Row],[Healthy Soils Practice]],'Defaults &lt;HIDE&gt;'!$C$29:$Q$1246,4,FALSE),0)</f>
        <v>0</v>
      </c>
      <c r="O212" s="166">
        <f t="array" ref="O212">Inputs[[#This Row],[Acres]]*IFERROR(VLOOKUP(Inputs[[#This Row],[County]]&amp;Inputs[[#This Row],[Healthy Soils Practice]],'Defaults &lt;HIDE&gt;'!$C$29:$Q$1246,5,FALSE),0)</f>
        <v>0</v>
      </c>
      <c r="P212" s="166">
        <f t="array" ref="P212">Inputs[[#This Row],[Acres]]*IFERROR(VLOOKUP(Inputs[[#This Row],[County]]&amp;Inputs[[#This Row],[Healthy Soils Practice]],'Defaults &lt;HIDE&gt;'!$C$29:$Q$1246,6,FALSE),0)</f>
        <v>0</v>
      </c>
      <c r="Q212" s="166">
        <f t="array" ref="Q212">Inputs[[#This Row],[Acres]]*IFERROR(VLOOKUP(Inputs[[#This Row],[County]]&amp;Inputs[[#This Row],[Healthy Soils Practice]],'Defaults &lt;HIDE&gt;'!$C$29:$Q$1246,7,FALSE),0)</f>
        <v>0</v>
      </c>
      <c r="R212" s="171">
        <f t="array" ref="R212">Inputs[[#This Row],[Acres]]*IFERROR(VLOOKUP(Inputs[[#This Row],[County]]&amp;Inputs[[#This Row],[Healthy Soils Practice]],'Defaults &lt;HIDE&gt;'!$C$29:$Q$1246,8,FALSE),0)</f>
        <v>0</v>
      </c>
      <c r="T212" s="39"/>
      <c r="U212" s="39"/>
      <c r="V212" s="39"/>
      <c r="W212" s="39"/>
      <c r="X212" s="39"/>
    </row>
    <row r="213" spans="2:24" s="141" customFormat="1" x14ac:dyDescent="0.25">
      <c r="B213" s="141" t="str">
        <f>Inputs[[#This Row],['#]]</f>
        <v/>
      </c>
      <c r="C213" s="61"/>
      <c r="D213" s="63" t="str">
        <f t="shared" si="17"/>
        <v>Optional</v>
      </c>
      <c r="E213" s="143" t="str">
        <f>IF(ISBLANK(Inputs[[#This Row],[Applicant ID]]),"",IFERROR(VLOOKUP(Inputs[[#This Row],[Applicant ID]],$C$15:$E212,3,FALSE),MAX($E$15:$E212)+1))</f>
        <v/>
      </c>
      <c r="F213" s="61"/>
      <c r="G213" s="63" t="str">
        <f t="shared" si="18"/>
        <v>Optional</v>
      </c>
      <c r="H213" s="61"/>
      <c r="I213" s="62" t="str">
        <f t="shared" si="19"/>
        <v>Optional</v>
      </c>
      <c r="J213" s="61"/>
      <c r="K213" s="163" t="str">
        <f t="shared" si="20"/>
        <v>Optional</v>
      </c>
      <c r="L213" s="170">
        <f t="array" ref="L213">Inputs[[#This Row],[Acres]]*IFERROR(VLOOKUP(Inputs[[#This Row],[County]]&amp;Inputs[[#This Row],[Healthy Soils Practice]],'Defaults &lt;HIDE&gt;'!$C$29:$Q$1246,2,FALSE),0)</f>
        <v>0</v>
      </c>
      <c r="M213" s="166">
        <f t="array" ref="M213">Inputs[[#This Row],[Acres]]*IFERROR(VLOOKUP(Inputs[[#This Row],[County]]&amp;Inputs[[#This Row],[Healthy Soils Practice]],'Defaults &lt;HIDE&gt;'!$C$29:$Q$1246,3,FALSE),0)</f>
        <v>0</v>
      </c>
      <c r="N213" s="166">
        <f t="array" ref="N213">Inputs[[#This Row],[Acres]]*IFERROR(VLOOKUP(Inputs[[#This Row],[County]]&amp;Inputs[[#This Row],[Healthy Soils Practice]],'Defaults &lt;HIDE&gt;'!$C$29:$Q$1246,4,FALSE),0)</f>
        <v>0</v>
      </c>
      <c r="O213" s="166">
        <f t="array" ref="O213">Inputs[[#This Row],[Acres]]*IFERROR(VLOOKUP(Inputs[[#This Row],[County]]&amp;Inputs[[#This Row],[Healthy Soils Practice]],'Defaults &lt;HIDE&gt;'!$C$29:$Q$1246,5,FALSE),0)</f>
        <v>0</v>
      </c>
      <c r="P213" s="166">
        <f t="array" ref="P213">Inputs[[#This Row],[Acres]]*IFERROR(VLOOKUP(Inputs[[#This Row],[County]]&amp;Inputs[[#This Row],[Healthy Soils Practice]],'Defaults &lt;HIDE&gt;'!$C$29:$Q$1246,6,FALSE),0)</f>
        <v>0</v>
      </c>
      <c r="Q213" s="166">
        <f t="array" ref="Q213">Inputs[[#This Row],[Acres]]*IFERROR(VLOOKUP(Inputs[[#This Row],[County]]&amp;Inputs[[#This Row],[Healthy Soils Practice]],'Defaults &lt;HIDE&gt;'!$C$29:$Q$1246,7,FALSE),0)</f>
        <v>0</v>
      </c>
      <c r="R213" s="171">
        <f t="array" ref="R213">Inputs[[#This Row],[Acres]]*IFERROR(VLOOKUP(Inputs[[#This Row],[County]]&amp;Inputs[[#This Row],[Healthy Soils Practice]],'Defaults &lt;HIDE&gt;'!$C$29:$Q$1246,8,FALSE),0)</f>
        <v>0</v>
      </c>
      <c r="T213" s="39"/>
      <c r="U213" s="39"/>
      <c r="V213" s="39"/>
      <c r="W213" s="39"/>
      <c r="X213" s="39"/>
    </row>
    <row r="214" spans="2:24" s="141" customFormat="1" x14ac:dyDescent="0.25">
      <c r="B214" s="141" t="str">
        <f>Inputs[[#This Row],['#]]</f>
        <v/>
      </c>
      <c r="C214" s="61"/>
      <c r="D214" s="63" t="str">
        <f t="shared" si="17"/>
        <v>Optional</v>
      </c>
      <c r="E214" s="143" t="str">
        <f>IF(ISBLANK(Inputs[[#This Row],[Applicant ID]]),"",IFERROR(VLOOKUP(Inputs[[#This Row],[Applicant ID]],$C$15:$E213,3,FALSE),MAX($E$15:$E213)+1))</f>
        <v/>
      </c>
      <c r="F214" s="61"/>
      <c r="G214" s="63" t="str">
        <f t="shared" si="18"/>
        <v>Optional</v>
      </c>
      <c r="H214" s="61"/>
      <c r="I214" s="62" t="str">
        <f t="shared" si="19"/>
        <v>Optional</v>
      </c>
      <c r="J214" s="61"/>
      <c r="K214" s="163" t="str">
        <f t="shared" si="20"/>
        <v>Optional</v>
      </c>
      <c r="L214" s="170">
        <f t="array" ref="L214">Inputs[[#This Row],[Acres]]*IFERROR(VLOOKUP(Inputs[[#This Row],[County]]&amp;Inputs[[#This Row],[Healthy Soils Practice]],'Defaults &lt;HIDE&gt;'!$C$29:$Q$1246,2,FALSE),0)</f>
        <v>0</v>
      </c>
      <c r="M214" s="166">
        <f t="array" ref="M214">Inputs[[#This Row],[Acres]]*IFERROR(VLOOKUP(Inputs[[#This Row],[County]]&amp;Inputs[[#This Row],[Healthy Soils Practice]],'Defaults &lt;HIDE&gt;'!$C$29:$Q$1246,3,FALSE),0)</f>
        <v>0</v>
      </c>
      <c r="N214" s="166">
        <f t="array" ref="N214">Inputs[[#This Row],[Acres]]*IFERROR(VLOOKUP(Inputs[[#This Row],[County]]&amp;Inputs[[#This Row],[Healthy Soils Practice]],'Defaults &lt;HIDE&gt;'!$C$29:$Q$1246,4,FALSE),0)</f>
        <v>0</v>
      </c>
      <c r="O214" s="166">
        <f t="array" ref="O214">Inputs[[#This Row],[Acres]]*IFERROR(VLOOKUP(Inputs[[#This Row],[County]]&amp;Inputs[[#This Row],[Healthy Soils Practice]],'Defaults &lt;HIDE&gt;'!$C$29:$Q$1246,5,FALSE),0)</f>
        <v>0</v>
      </c>
      <c r="P214" s="166">
        <f t="array" ref="P214">Inputs[[#This Row],[Acres]]*IFERROR(VLOOKUP(Inputs[[#This Row],[County]]&amp;Inputs[[#This Row],[Healthy Soils Practice]],'Defaults &lt;HIDE&gt;'!$C$29:$Q$1246,6,FALSE),0)</f>
        <v>0</v>
      </c>
      <c r="Q214" s="166">
        <f t="array" ref="Q214">Inputs[[#This Row],[Acres]]*IFERROR(VLOOKUP(Inputs[[#This Row],[County]]&amp;Inputs[[#This Row],[Healthy Soils Practice]],'Defaults &lt;HIDE&gt;'!$C$29:$Q$1246,7,FALSE),0)</f>
        <v>0</v>
      </c>
      <c r="R214" s="171">
        <f t="array" ref="R214">Inputs[[#This Row],[Acres]]*IFERROR(VLOOKUP(Inputs[[#This Row],[County]]&amp;Inputs[[#This Row],[Healthy Soils Practice]],'Defaults &lt;HIDE&gt;'!$C$29:$Q$1246,8,FALSE),0)</f>
        <v>0</v>
      </c>
      <c r="T214" s="39"/>
      <c r="U214" s="39"/>
      <c r="V214" s="39"/>
      <c r="W214" s="39"/>
      <c r="X214" s="39"/>
    </row>
    <row r="215" spans="2:24" s="141" customFormat="1" x14ac:dyDescent="0.25">
      <c r="B215" s="141" t="str">
        <f>Inputs[[#This Row],['#]]</f>
        <v/>
      </c>
      <c r="C215" s="61"/>
      <c r="D215" s="63" t="str">
        <f t="shared" si="17"/>
        <v>Optional</v>
      </c>
      <c r="E215" s="143" t="str">
        <f>IF(ISBLANK(Inputs[[#This Row],[Applicant ID]]),"",IFERROR(VLOOKUP(Inputs[[#This Row],[Applicant ID]],$C$15:$E214,3,FALSE),MAX($E$15:$E214)+1))</f>
        <v/>
      </c>
      <c r="F215" s="61"/>
      <c r="G215" s="63" t="str">
        <f t="shared" si="18"/>
        <v>Optional</v>
      </c>
      <c r="H215" s="61"/>
      <c r="I215" s="62" t="str">
        <f t="shared" si="19"/>
        <v>Optional</v>
      </c>
      <c r="J215" s="61"/>
      <c r="K215" s="163" t="str">
        <f t="shared" si="20"/>
        <v>Optional</v>
      </c>
      <c r="L215" s="170">
        <f t="array" ref="L215">Inputs[[#This Row],[Acres]]*IFERROR(VLOOKUP(Inputs[[#This Row],[County]]&amp;Inputs[[#This Row],[Healthy Soils Practice]],'Defaults &lt;HIDE&gt;'!$C$29:$Q$1246,2,FALSE),0)</f>
        <v>0</v>
      </c>
      <c r="M215" s="166">
        <f t="array" ref="M215">Inputs[[#This Row],[Acres]]*IFERROR(VLOOKUP(Inputs[[#This Row],[County]]&amp;Inputs[[#This Row],[Healthy Soils Practice]],'Defaults &lt;HIDE&gt;'!$C$29:$Q$1246,3,FALSE),0)</f>
        <v>0</v>
      </c>
      <c r="N215" s="166">
        <f t="array" ref="N215">Inputs[[#This Row],[Acres]]*IFERROR(VLOOKUP(Inputs[[#This Row],[County]]&amp;Inputs[[#This Row],[Healthy Soils Practice]],'Defaults &lt;HIDE&gt;'!$C$29:$Q$1246,4,FALSE),0)</f>
        <v>0</v>
      </c>
      <c r="O215" s="166">
        <f t="array" ref="O215">Inputs[[#This Row],[Acres]]*IFERROR(VLOOKUP(Inputs[[#This Row],[County]]&amp;Inputs[[#This Row],[Healthy Soils Practice]],'Defaults &lt;HIDE&gt;'!$C$29:$Q$1246,5,FALSE),0)</f>
        <v>0</v>
      </c>
      <c r="P215" s="166">
        <f t="array" ref="P215">Inputs[[#This Row],[Acres]]*IFERROR(VLOOKUP(Inputs[[#This Row],[County]]&amp;Inputs[[#This Row],[Healthy Soils Practice]],'Defaults &lt;HIDE&gt;'!$C$29:$Q$1246,6,FALSE),0)</f>
        <v>0</v>
      </c>
      <c r="Q215" s="166">
        <f t="array" ref="Q215">Inputs[[#This Row],[Acres]]*IFERROR(VLOOKUP(Inputs[[#This Row],[County]]&amp;Inputs[[#This Row],[Healthy Soils Practice]],'Defaults &lt;HIDE&gt;'!$C$29:$Q$1246,7,FALSE),0)</f>
        <v>0</v>
      </c>
      <c r="R215" s="171">
        <f t="array" ref="R215">Inputs[[#This Row],[Acres]]*IFERROR(VLOOKUP(Inputs[[#This Row],[County]]&amp;Inputs[[#This Row],[Healthy Soils Practice]],'Defaults &lt;HIDE&gt;'!$C$29:$Q$1246,8,FALSE),0)</f>
        <v>0</v>
      </c>
      <c r="T215" s="39"/>
      <c r="U215" s="39"/>
      <c r="V215" s="39"/>
      <c r="W215" s="39"/>
      <c r="X215" s="39"/>
    </row>
    <row r="216" spans="2:24" s="141" customFormat="1" x14ac:dyDescent="0.25">
      <c r="B216" s="141" t="str">
        <f>Inputs[[#This Row],['#]]</f>
        <v/>
      </c>
      <c r="C216" s="61"/>
      <c r="D216" s="63" t="str">
        <f t="shared" si="17"/>
        <v>Optional</v>
      </c>
      <c r="E216" s="143" t="str">
        <f>IF(ISBLANK(Inputs[[#This Row],[Applicant ID]]),"",IFERROR(VLOOKUP(Inputs[[#This Row],[Applicant ID]],$C$15:$E215,3,FALSE),MAX($E$15:$E215)+1))</f>
        <v/>
      </c>
      <c r="F216" s="61"/>
      <c r="G216" s="63" t="str">
        <f t="shared" si="18"/>
        <v>Optional</v>
      </c>
      <c r="H216" s="61"/>
      <c r="I216" s="62" t="str">
        <f t="shared" si="19"/>
        <v>Optional</v>
      </c>
      <c r="J216" s="61"/>
      <c r="K216" s="163" t="str">
        <f t="shared" si="20"/>
        <v>Optional</v>
      </c>
      <c r="L216" s="170">
        <f t="array" ref="L216">Inputs[[#This Row],[Acres]]*IFERROR(VLOOKUP(Inputs[[#This Row],[County]]&amp;Inputs[[#This Row],[Healthy Soils Practice]],'Defaults &lt;HIDE&gt;'!$C$29:$Q$1246,2,FALSE),0)</f>
        <v>0</v>
      </c>
      <c r="M216" s="166">
        <f t="array" ref="M216">Inputs[[#This Row],[Acres]]*IFERROR(VLOOKUP(Inputs[[#This Row],[County]]&amp;Inputs[[#This Row],[Healthy Soils Practice]],'Defaults &lt;HIDE&gt;'!$C$29:$Q$1246,3,FALSE),0)</f>
        <v>0</v>
      </c>
      <c r="N216" s="166">
        <f t="array" ref="N216">Inputs[[#This Row],[Acres]]*IFERROR(VLOOKUP(Inputs[[#This Row],[County]]&amp;Inputs[[#This Row],[Healthy Soils Practice]],'Defaults &lt;HIDE&gt;'!$C$29:$Q$1246,4,FALSE),0)</f>
        <v>0</v>
      </c>
      <c r="O216" s="166">
        <f t="array" ref="O216">Inputs[[#This Row],[Acres]]*IFERROR(VLOOKUP(Inputs[[#This Row],[County]]&amp;Inputs[[#This Row],[Healthy Soils Practice]],'Defaults &lt;HIDE&gt;'!$C$29:$Q$1246,5,FALSE),0)</f>
        <v>0</v>
      </c>
      <c r="P216" s="166">
        <f t="array" ref="P216">Inputs[[#This Row],[Acres]]*IFERROR(VLOOKUP(Inputs[[#This Row],[County]]&amp;Inputs[[#This Row],[Healthy Soils Practice]],'Defaults &lt;HIDE&gt;'!$C$29:$Q$1246,6,FALSE),0)</f>
        <v>0</v>
      </c>
      <c r="Q216" s="166">
        <f t="array" ref="Q216">Inputs[[#This Row],[Acres]]*IFERROR(VLOOKUP(Inputs[[#This Row],[County]]&amp;Inputs[[#This Row],[Healthy Soils Practice]],'Defaults &lt;HIDE&gt;'!$C$29:$Q$1246,7,FALSE),0)</f>
        <v>0</v>
      </c>
      <c r="R216" s="171">
        <f t="array" ref="R216">Inputs[[#This Row],[Acres]]*IFERROR(VLOOKUP(Inputs[[#This Row],[County]]&amp;Inputs[[#This Row],[Healthy Soils Practice]],'Defaults &lt;HIDE&gt;'!$C$29:$Q$1246,8,FALSE),0)</f>
        <v>0</v>
      </c>
      <c r="T216" s="39"/>
      <c r="U216" s="39"/>
      <c r="V216" s="39"/>
      <c r="W216" s="39"/>
      <c r="X216" s="39"/>
    </row>
    <row r="217" spans="2:24" s="141" customFormat="1" x14ac:dyDescent="0.25">
      <c r="B217" s="141" t="str">
        <f>Inputs[[#This Row],['#]]</f>
        <v/>
      </c>
      <c r="C217" s="61"/>
      <c r="D217" s="63" t="str">
        <f t="shared" si="17"/>
        <v>Optional</v>
      </c>
      <c r="E217" s="143" t="str">
        <f>IF(ISBLANK(Inputs[[#This Row],[Applicant ID]]),"",IFERROR(VLOOKUP(Inputs[[#This Row],[Applicant ID]],$C$15:$E216,3,FALSE),MAX($E$15:$E216)+1))</f>
        <v/>
      </c>
      <c r="F217" s="61"/>
      <c r="G217" s="63" t="str">
        <f t="shared" si="18"/>
        <v>Optional</v>
      </c>
      <c r="H217" s="61"/>
      <c r="I217" s="62" t="str">
        <f t="shared" si="19"/>
        <v>Optional</v>
      </c>
      <c r="J217" s="61"/>
      <c r="K217" s="163" t="str">
        <f t="shared" si="20"/>
        <v>Optional</v>
      </c>
      <c r="L217" s="170">
        <f t="array" ref="L217">Inputs[[#This Row],[Acres]]*IFERROR(VLOOKUP(Inputs[[#This Row],[County]]&amp;Inputs[[#This Row],[Healthy Soils Practice]],'Defaults &lt;HIDE&gt;'!$C$29:$Q$1246,2,FALSE),0)</f>
        <v>0</v>
      </c>
      <c r="M217" s="166">
        <f t="array" ref="M217">Inputs[[#This Row],[Acres]]*IFERROR(VLOOKUP(Inputs[[#This Row],[County]]&amp;Inputs[[#This Row],[Healthy Soils Practice]],'Defaults &lt;HIDE&gt;'!$C$29:$Q$1246,3,FALSE),0)</f>
        <v>0</v>
      </c>
      <c r="N217" s="166">
        <f t="array" ref="N217">Inputs[[#This Row],[Acres]]*IFERROR(VLOOKUP(Inputs[[#This Row],[County]]&amp;Inputs[[#This Row],[Healthy Soils Practice]],'Defaults &lt;HIDE&gt;'!$C$29:$Q$1246,4,FALSE),0)</f>
        <v>0</v>
      </c>
      <c r="O217" s="166">
        <f t="array" ref="O217">Inputs[[#This Row],[Acres]]*IFERROR(VLOOKUP(Inputs[[#This Row],[County]]&amp;Inputs[[#This Row],[Healthy Soils Practice]],'Defaults &lt;HIDE&gt;'!$C$29:$Q$1246,5,FALSE),0)</f>
        <v>0</v>
      </c>
      <c r="P217" s="166">
        <f t="array" ref="P217">Inputs[[#This Row],[Acres]]*IFERROR(VLOOKUP(Inputs[[#This Row],[County]]&amp;Inputs[[#This Row],[Healthy Soils Practice]],'Defaults &lt;HIDE&gt;'!$C$29:$Q$1246,6,FALSE),0)</f>
        <v>0</v>
      </c>
      <c r="Q217" s="166">
        <f t="array" ref="Q217">Inputs[[#This Row],[Acres]]*IFERROR(VLOOKUP(Inputs[[#This Row],[County]]&amp;Inputs[[#This Row],[Healthy Soils Practice]],'Defaults &lt;HIDE&gt;'!$C$29:$Q$1246,7,FALSE),0)</f>
        <v>0</v>
      </c>
      <c r="R217" s="171">
        <f t="array" ref="R217">Inputs[[#This Row],[Acres]]*IFERROR(VLOOKUP(Inputs[[#This Row],[County]]&amp;Inputs[[#This Row],[Healthy Soils Practice]],'Defaults &lt;HIDE&gt;'!$C$29:$Q$1246,8,FALSE),0)</f>
        <v>0</v>
      </c>
      <c r="T217" s="39"/>
      <c r="U217" s="39"/>
      <c r="V217" s="39"/>
      <c r="W217" s="39"/>
      <c r="X217" s="39"/>
    </row>
    <row r="218" spans="2:24" s="141" customFormat="1" x14ac:dyDescent="0.25">
      <c r="B218" s="141" t="str">
        <f>Inputs[[#This Row],['#]]</f>
        <v/>
      </c>
      <c r="C218" s="61"/>
      <c r="D218" s="63" t="str">
        <f t="shared" si="17"/>
        <v>Optional</v>
      </c>
      <c r="E218" s="143" t="str">
        <f>IF(ISBLANK(Inputs[[#This Row],[Applicant ID]]),"",IFERROR(VLOOKUP(Inputs[[#This Row],[Applicant ID]],$C$15:$E217,3,FALSE),MAX($E$15:$E217)+1))</f>
        <v/>
      </c>
      <c r="F218" s="61"/>
      <c r="G218" s="63" t="str">
        <f t="shared" si="18"/>
        <v>Optional</v>
      </c>
      <c r="H218" s="61"/>
      <c r="I218" s="62" t="str">
        <f t="shared" si="19"/>
        <v>Optional</v>
      </c>
      <c r="J218" s="61"/>
      <c r="K218" s="163" t="str">
        <f t="shared" si="20"/>
        <v>Optional</v>
      </c>
      <c r="L218" s="170">
        <f t="array" ref="L218">Inputs[[#This Row],[Acres]]*IFERROR(VLOOKUP(Inputs[[#This Row],[County]]&amp;Inputs[[#This Row],[Healthy Soils Practice]],'Defaults &lt;HIDE&gt;'!$C$29:$Q$1246,2,FALSE),0)</f>
        <v>0</v>
      </c>
      <c r="M218" s="166">
        <f t="array" ref="M218">Inputs[[#This Row],[Acres]]*IFERROR(VLOOKUP(Inputs[[#This Row],[County]]&amp;Inputs[[#This Row],[Healthy Soils Practice]],'Defaults &lt;HIDE&gt;'!$C$29:$Q$1246,3,FALSE),0)</f>
        <v>0</v>
      </c>
      <c r="N218" s="166">
        <f t="array" ref="N218">Inputs[[#This Row],[Acres]]*IFERROR(VLOOKUP(Inputs[[#This Row],[County]]&amp;Inputs[[#This Row],[Healthy Soils Practice]],'Defaults &lt;HIDE&gt;'!$C$29:$Q$1246,4,FALSE),0)</f>
        <v>0</v>
      </c>
      <c r="O218" s="166">
        <f t="array" ref="O218">Inputs[[#This Row],[Acres]]*IFERROR(VLOOKUP(Inputs[[#This Row],[County]]&amp;Inputs[[#This Row],[Healthy Soils Practice]],'Defaults &lt;HIDE&gt;'!$C$29:$Q$1246,5,FALSE),0)</f>
        <v>0</v>
      </c>
      <c r="P218" s="166">
        <f t="array" ref="P218">Inputs[[#This Row],[Acres]]*IFERROR(VLOOKUP(Inputs[[#This Row],[County]]&amp;Inputs[[#This Row],[Healthy Soils Practice]],'Defaults &lt;HIDE&gt;'!$C$29:$Q$1246,6,FALSE),0)</f>
        <v>0</v>
      </c>
      <c r="Q218" s="166">
        <f t="array" ref="Q218">Inputs[[#This Row],[Acres]]*IFERROR(VLOOKUP(Inputs[[#This Row],[County]]&amp;Inputs[[#This Row],[Healthy Soils Practice]],'Defaults &lt;HIDE&gt;'!$C$29:$Q$1246,7,FALSE),0)</f>
        <v>0</v>
      </c>
      <c r="R218" s="171">
        <f t="array" ref="R218">Inputs[[#This Row],[Acres]]*IFERROR(VLOOKUP(Inputs[[#This Row],[County]]&amp;Inputs[[#This Row],[Healthy Soils Practice]],'Defaults &lt;HIDE&gt;'!$C$29:$Q$1246,8,FALSE),0)</f>
        <v>0</v>
      </c>
      <c r="T218" s="39"/>
      <c r="U218" s="39"/>
      <c r="V218" s="39"/>
      <c r="W218" s="39"/>
      <c r="X218" s="39"/>
    </row>
    <row r="219" spans="2:24" s="141" customFormat="1" x14ac:dyDescent="0.25">
      <c r="B219" s="141" t="str">
        <f>Inputs[[#This Row],['#]]</f>
        <v/>
      </c>
      <c r="C219" s="61"/>
      <c r="D219" s="63" t="str">
        <f t="shared" si="17"/>
        <v>Optional</v>
      </c>
      <c r="E219" s="143" t="str">
        <f>IF(ISBLANK(Inputs[[#This Row],[Applicant ID]]),"",IFERROR(VLOOKUP(Inputs[[#This Row],[Applicant ID]],$C$15:$E218,3,FALSE),MAX($E$15:$E218)+1))</f>
        <v/>
      </c>
      <c r="F219" s="61"/>
      <c r="G219" s="63" t="str">
        <f t="shared" si="18"/>
        <v>Optional</v>
      </c>
      <c r="H219" s="61"/>
      <c r="I219" s="62" t="str">
        <f t="shared" si="19"/>
        <v>Optional</v>
      </c>
      <c r="J219" s="61"/>
      <c r="K219" s="163" t="str">
        <f t="shared" si="20"/>
        <v>Optional</v>
      </c>
      <c r="L219" s="170">
        <f t="array" ref="L219">Inputs[[#This Row],[Acres]]*IFERROR(VLOOKUP(Inputs[[#This Row],[County]]&amp;Inputs[[#This Row],[Healthy Soils Practice]],'Defaults &lt;HIDE&gt;'!$C$29:$Q$1246,2,FALSE),0)</f>
        <v>0</v>
      </c>
      <c r="M219" s="166">
        <f t="array" ref="M219">Inputs[[#This Row],[Acres]]*IFERROR(VLOOKUP(Inputs[[#This Row],[County]]&amp;Inputs[[#This Row],[Healthy Soils Practice]],'Defaults &lt;HIDE&gt;'!$C$29:$Q$1246,3,FALSE),0)</f>
        <v>0</v>
      </c>
      <c r="N219" s="166">
        <f t="array" ref="N219">Inputs[[#This Row],[Acres]]*IFERROR(VLOOKUP(Inputs[[#This Row],[County]]&amp;Inputs[[#This Row],[Healthy Soils Practice]],'Defaults &lt;HIDE&gt;'!$C$29:$Q$1246,4,FALSE),0)</f>
        <v>0</v>
      </c>
      <c r="O219" s="166">
        <f t="array" ref="O219">Inputs[[#This Row],[Acres]]*IFERROR(VLOOKUP(Inputs[[#This Row],[County]]&amp;Inputs[[#This Row],[Healthy Soils Practice]],'Defaults &lt;HIDE&gt;'!$C$29:$Q$1246,5,FALSE),0)</f>
        <v>0</v>
      </c>
      <c r="P219" s="166">
        <f t="array" ref="P219">Inputs[[#This Row],[Acres]]*IFERROR(VLOOKUP(Inputs[[#This Row],[County]]&amp;Inputs[[#This Row],[Healthy Soils Practice]],'Defaults &lt;HIDE&gt;'!$C$29:$Q$1246,6,FALSE),0)</f>
        <v>0</v>
      </c>
      <c r="Q219" s="166">
        <f t="array" ref="Q219">Inputs[[#This Row],[Acres]]*IFERROR(VLOOKUP(Inputs[[#This Row],[County]]&amp;Inputs[[#This Row],[Healthy Soils Practice]],'Defaults &lt;HIDE&gt;'!$C$29:$Q$1246,7,FALSE),0)</f>
        <v>0</v>
      </c>
      <c r="R219" s="171">
        <f t="array" ref="R219">Inputs[[#This Row],[Acres]]*IFERROR(VLOOKUP(Inputs[[#This Row],[County]]&amp;Inputs[[#This Row],[Healthy Soils Practice]],'Defaults &lt;HIDE&gt;'!$C$29:$Q$1246,8,FALSE),0)</f>
        <v>0</v>
      </c>
      <c r="T219" s="39"/>
      <c r="U219" s="39"/>
      <c r="V219" s="39"/>
      <c r="W219" s="39"/>
      <c r="X219" s="39"/>
    </row>
    <row r="220" spans="2:24" s="141" customFormat="1" x14ac:dyDescent="0.25">
      <c r="B220" s="141" t="str">
        <f>Inputs[[#This Row],['#]]</f>
        <v/>
      </c>
      <c r="C220" s="61"/>
      <c r="D220" s="63" t="str">
        <f t="shared" si="17"/>
        <v>Optional</v>
      </c>
      <c r="E220" s="143" t="str">
        <f>IF(ISBLANK(Inputs[[#This Row],[Applicant ID]]),"",IFERROR(VLOOKUP(Inputs[[#This Row],[Applicant ID]],$C$15:$E219,3,FALSE),MAX($E$15:$E219)+1))</f>
        <v/>
      </c>
      <c r="F220" s="61"/>
      <c r="G220" s="63" t="str">
        <f t="shared" si="18"/>
        <v>Optional</v>
      </c>
      <c r="H220" s="61"/>
      <c r="I220" s="62" t="str">
        <f t="shared" si="19"/>
        <v>Optional</v>
      </c>
      <c r="J220" s="61"/>
      <c r="K220" s="163" t="str">
        <f t="shared" si="20"/>
        <v>Optional</v>
      </c>
      <c r="L220" s="170">
        <f t="array" ref="L220">Inputs[[#This Row],[Acres]]*IFERROR(VLOOKUP(Inputs[[#This Row],[County]]&amp;Inputs[[#This Row],[Healthy Soils Practice]],'Defaults &lt;HIDE&gt;'!$C$29:$Q$1246,2,FALSE),0)</f>
        <v>0</v>
      </c>
      <c r="M220" s="166">
        <f t="array" ref="M220">Inputs[[#This Row],[Acres]]*IFERROR(VLOOKUP(Inputs[[#This Row],[County]]&amp;Inputs[[#This Row],[Healthy Soils Practice]],'Defaults &lt;HIDE&gt;'!$C$29:$Q$1246,3,FALSE),0)</f>
        <v>0</v>
      </c>
      <c r="N220" s="166">
        <f t="array" ref="N220">Inputs[[#This Row],[Acres]]*IFERROR(VLOOKUP(Inputs[[#This Row],[County]]&amp;Inputs[[#This Row],[Healthy Soils Practice]],'Defaults &lt;HIDE&gt;'!$C$29:$Q$1246,4,FALSE),0)</f>
        <v>0</v>
      </c>
      <c r="O220" s="166">
        <f t="array" ref="O220">Inputs[[#This Row],[Acres]]*IFERROR(VLOOKUP(Inputs[[#This Row],[County]]&amp;Inputs[[#This Row],[Healthy Soils Practice]],'Defaults &lt;HIDE&gt;'!$C$29:$Q$1246,5,FALSE),0)</f>
        <v>0</v>
      </c>
      <c r="P220" s="166">
        <f t="array" ref="P220">Inputs[[#This Row],[Acres]]*IFERROR(VLOOKUP(Inputs[[#This Row],[County]]&amp;Inputs[[#This Row],[Healthy Soils Practice]],'Defaults &lt;HIDE&gt;'!$C$29:$Q$1246,6,FALSE),0)</f>
        <v>0</v>
      </c>
      <c r="Q220" s="166">
        <f t="array" ref="Q220">Inputs[[#This Row],[Acres]]*IFERROR(VLOOKUP(Inputs[[#This Row],[County]]&amp;Inputs[[#This Row],[Healthy Soils Practice]],'Defaults &lt;HIDE&gt;'!$C$29:$Q$1246,7,FALSE),0)</f>
        <v>0</v>
      </c>
      <c r="R220" s="171">
        <f t="array" ref="R220">Inputs[[#This Row],[Acres]]*IFERROR(VLOOKUP(Inputs[[#This Row],[County]]&amp;Inputs[[#This Row],[Healthy Soils Practice]],'Defaults &lt;HIDE&gt;'!$C$29:$Q$1246,8,FALSE),0)</f>
        <v>0</v>
      </c>
      <c r="T220" s="39"/>
      <c r="U220" s="39"/>
      <c r="V220" s="39"/>
      <c r="W220" s="39"/>
      <c r="X220" s="39"/>
    </row>
    <row r="221" spans="2:24" s="141" customFormat="1" x14ac:dyDescent="0.25">
      <c r="B221" s="141" t="str">
        <f>Inputs[[#This Row],['#]]</f>
        <v/>
      </c>
      <c r="C221" s="61"/>
      <c r="D221" s="63" t="str">
        <f t="shared" si="17"/>
        <v>Optional</v>
      </c>
      <c r="E221" s="143" t="str">
        <f>IF(ISBLANK(Inputs[[#This Row],[Applicant ID]]),"",IFERROR(VLOOKUP(Inputs[[#This Row],[Applicant ID]],$C$15:$E220,3,FALSE),MAX($E$15:$E220)+1))</f>
        <v/>
      </c>
      <c r="F221" s="61"/>
      <c r="G221" s="63" t="str">
        <f t="shared" si="18"/>
        <v>Optional</v>
      </c>
      <c r="H221" s="61"/>
      <c r="I221" s="62" t="str">
        <f t="shared" si="19"/>
        <v>Optional</v>
      </c>
      <c r="J221" s="61"/>
      <c r="K221" s="163" t="str">
        <f t="shared" si="20"/>
        <v>Optional</v>
      </c>
      <c r="L221" s="170">
        <f t="array" ref="L221">Inputs[[#This Row],[Acres]]*IFERROR(VLOOKUP(Inputs[[#This Row],[County]]&amp;Inputs[[#This Row],[Healthy Soils Practice]],'Defaults &lt;HIDE&gt;'!$C$29:$Q$1246,2,FALSE),0)</f>
        <v>0</v>
      </c>
      <c r="M221" s="166">
        <f t="array" ref="M221">Inputs[[#This Row],[Acres]]*IFERROR(VLOOKUP(Inputs[[#This Row],[County]]&amp;Inputs[[#This Row],[Healthy Soils Practice]],'Defaults &lt;HIDE&gt;'!$C$29:$Q$1246,3,FALSE),0)</f>
        <v>0</v>
      </c>
      <c r="N221" s="166">
        <f t="array" ref="N221">Inputs[[#This Row],[Acres]]*IFERROR(VLOOKUP(Inputs[[#This Row],[County]]&amp;Inputs[[#This Row],[Healthy Soils Practice]],'Defaults &lt;HIDE&gt;'!$C$29:$Q$1246,4,FALSE),0)</f>
        <v>0</v>
      </c>
      <c r="O221" s="166">
        <f t="array" ref="O221">Inputs[[#This Row],[Acres]]*IFERROR(VLOOKUP(Inputs[[#This Row],[County]]&amp;Inputs[[#This Row],[Healthy Soils Practice]],'Defaults &lt;HIDE&gt;'!$C$29:$Q$1246,5,FALSE),0)</f>
        <v>0</v>
      </c>
      <c r="P221" s="166">
        <f t="array" ref="P221">Inputs[[#This Row],[Acres]]*IFERROR(VLOOKUP(Inputs[[#This Row],[County]]&amp;Inputs[[#This Row],[Healthy Soils Practice]],'Defaults &lt;HIDE&gt;'!$C$29:$Q$1246,6,FALSE),0)</f>
        <v>0</v>
      </c>
      <c r="Q221" s="166">
        <f t="array" ref="Q221">Inputs[[#This Row],[Acres]]*IFERROR(VLOOKUP(Inputs[[#This Row],[County]]&amp;Inputs[[#This Row],[Healthy Soils Practice]],'Defaults &lt;HIDE&gt;'!$C$29:$Q$1246,7,FALSE),0)</f>
        <v>0</v>
      </c>
      <c r="R221" s="171">
        <f t="array" ref="R221">Inputs[[#This Row],[Acres]]*IFERROR(VLOOKUP(Inputs[[#This Row],[County]]&amp;Inputs[[#This Row],[Healthy Soils Practice]],'Defaults &lt;HIDE&gt;'!$C$29:$Q$1246,8,FALSE),0)</f>
        <v>0</v>
      </c>
      <c r="T221" s="39"/>
      <c r="U221" s="39"/>
      <c r="V221" s="39"/>
      <c r="W221" s="39"/>
      <c r="X221" s="39"/>
    </row>
    <row r="222" spans="2:24" s="141" customFormat="1" x14ac:dyDescent="0.25">
      <c r="B222" s="141" t="str">
        <f>Inputs[[#This Row],['#]]</f>
        <v/>
      </c>
      <c r="C222" s="61"/>
      <c r="D222" s="63" t="str">
        <f t="shared" si="17"/>
        <v>Optional</v>
      </c>
      <c r="E222" s="143" t="str">
        <f>IF(ISBLANK(Inputs[[#This Row],[Applicant ID]]),"",IFERROR(VLOOKUP(Inputs[[#This Row],[Applicant ID]],$C$15:$E221,3,FALSE),MAX($E$15:$E221)+1))</f>
        <v/>
      </c>
      <c r="F222" s="61"/>
      <c r="G222" s="63" t="str">
        <f t="shared" si="18"/>
        <v>Optional</v>
      </c>
      <c r="H222" s="61"/>
      <c r="I222" s="62" t="str">
        <f t="shared" si="19"/>
        <v>Optional</v>
      </c>
      <c r="J222" s="61"/>
      <c r="K222" s="163" t="str">
        <f t="shared" si="20"/>
        <v>Optional</v>
      </c>
      <c r="L222" s="170">
        <f t="array" ref="L222">Inputs[[#This Row],[Acres]]*IFERROR(VLOOKUP(Inputs[[#This Row],[County]]&amp;Inputs[[#This Row],[Healthy Soils Practice]],'Defaults &lt;HIDE&gt;'!$C$29:$Q$1246,2,FALSE),0)</f>
        <v>0</v>
      </c>
      <c r="M222" s="166">
        <f t="array" ref="M222">Inputs[[#This Row],[Acres]]*IFERROR(VLOOKUP(Inputs[[#This Row],[County]]&amp;Inputs[[#This Row],[Healthy Soils Practice]],'Defaults &lt;HIDE&gt;'!$C$29:$Q$1246,3,FALSE),0)</f>
        <v>0</v>
      </c>
      <c r="N222" s="166">
        <f t="array" ref="N222">Inputs[[#This Row],[Acres]]*IFERROR(VLOOKUP(Inputs[[#This Row],[County]]&amp;Inputs[[#This Row],[Healthy Soils Practice]],'Defaults &lt;HIDE&gt;'!$C$29:$Q$1246,4,FALSE),0)</f>
        <v>0</v>
      </c>
      <c r="O222" s="166">
        <f t="array" ref="O222">Inputs[[#This Row],[Acres]]*IFERROR(VLOOKUP(Inputs[[#This Row],[County]]&amp;Inputs[[#This Row],[Healthy Soils Practice]],'Defaults &lt;HIDE&gt;'!$C$29:$Q$1246,5,FALSE),0)</f>
        <v>0</v>
      </c>
      <c r="P222" s="166">
        <f t="array" ref="P222">Inputs[[#This Row],[Acres]]*IFERROR(VLOOKUP(Inputs[[#This Row],[County]]&amp;Inputs[[#This Row],[Healthy Soils Practice]],'Defaults &lt;HIDE&gt;'!$C$29:$Q$1246,6,FALSE),0)</f>
        <v>0</v>
      </c>
      <c r="Q222" s="166">
        <f t="array" ref="Q222">Inputs[[#This Row],[Acres]]*IFERROR(VLOOKUP(Inputs[[#This Row],[County]]&amp;Inputs[[#This Row],[Healthy Soils Practice]],'Defaults &lt;HIDE&gt;'!$C$29:$Q$1246,7,FALSE),0)</f>
        <v>0</v>
      </c>
      <c r="R222" s="171">
        <f t="array" ref="R222">Inputs[[#This Row],[Acres]]*IFERROR(VLOOKUP(Inputs[[#This Row],[County]]&amp;Inputs[[#This Row],[Healthy Soils Practice]],'Defaults &lt;HIDE&gt;'!$C$29:$Q$1246,8,FALSE),0)</f>
        <v>0</v>
      </c>
      <c r="T222" s="39"/>
      <c r="U222" s="39"/>
      <c r="V222" s="39"/>
      <c r="W222" s="39"/>
      <c r="X222" s="39"/>
    </row>
    <row r="223" spans="2:24" s="141" customFormat="1" x14ac:dyDescent="0.25">
      <c r="B223" s="141" t="str">
        <f>Inputs[[#This Row],['#]]</f>
        <v/>
      </c>
      <c r="C223" s="61"/>
      <c r="D223" s="63" t="str">
        <f t="shared" si="17"/>
        <v>Optional</v>
      </c>
      <c r="E223" s="143" t="str">
        <f>IF(ISBLANK(Inputs[[#This Row],[Applicant ID]]),"",IFERROR(VLOOKUP(Inputs[[#This Row],[Applicant ID]],$C$15:$E222,3,FALSE),MAX($E$15:$E222)+1))</f>
        <v/>
      </c>
      <c r="F223" s="61"/>
      <c r="G223" s="63" t="str">
        <f t="shared" si="18"/>
        <v>Optional</v>
      </c>
      <c r="H223" s="61"/>
      <c r="I223" s="62" t="str">
        <f t="shared" si="19"/>
        <v>Optional</v>
      </c>
      <c r="J223" s="61"/>
      <c r="K223" s="163" t="str">
        <f t="shared" si="20"/>
        <v>Optional</v>
      </c>
      <c r="L223" s="170">
        <f t="array" ref="L223">Inputs[[#This Row],[Acres]]*IFERROR(VLOOKUP(Inputs[[#This Row],[County]]&amp;Inputs[[#This Row],[Healthy Soils Practice]],'Defaults &lt;HIDE&gt;'!$C$29:$Q$1246,2,FALSE),0)</f>
        <v>0</v>
      </c>
      <c r="M223" s="166">
        <f t="array" ref="M223">Inputs[[#This Row],[Acres]]*IFERROR(VLOOKUP(Inputs[[#This Row],[County]]&amp;Inputs[[#This Row],[Healthy Soils Practice]],'Defaults &lt;HIDE&gt;'!$C$29:$Q$1246,3,FALSE),0)</f>
        <v>0</v>
      </c>
      <c r="N223" s="166">
        <f t="array" ref="N223">Inputs[[#This Row],[Acres]]*IFERROR(VLOOKUP(Inputs[[#This Row],[County]]&amp;Inputs[[#This Row],[Healthy Soils Practice]],'Defaults &lt;HIDE&gt;'!$C$29:$Q$1246,4,FALSE),0)</f>
        <v>0</v>
      </c>
      <c r="O223" s="166">
        <f t="array" ref="O223">Inputs[[#This Row],[Acres]]*IFERROR(VLOOKUP(Inputs[[#This Row],[County]]&amp;Inputs[[#This Row],[Healthy Soils Practice]],'Defaults &lt;HIDE&gt;'!$C$29:$Q$1246,5,FALSE),0)</f>
        <v>0</v>
      </c>
      <c r="P223" s="166">
        <f t="array" ref="P223">Inputs[[#This Row],[Acres]]*IFERROR(VLOOKUP(Inputs[[#This Row],[County]]&amp;Inputs[[#This Row],[Healthy Soils Practice]],'Defaults &lt;HIDE&gt;'!$C$29:$Q$1246,6,FALSE),0)</f>
        <v>0</v>
      </c>
      <c r="Q223" s="166">
        <f t="array" ref="Q223">Inputs[[#This Row],[Acres]]*IFERROR(VLOOKUP(Inputs[[#This Row],[County]]&amp;Inputs[[#This Row],[Healthy Soils Practice]],'Defaults &lt;HIDE&gt;'!$C$29:$Q$1246,7,FALSE),0)</f>
        <v>0</v>
      </c>
      <c r="R223" s="171">
        <f t="array" ref="R223">Inputs[[#This Row],[Acres]]*IFERROR(VLOOKUP(Inputs[[#This Row],[County]]&amp;Inputs[[#This Row],[Healthy Soils Practice]],'Defaults &lt;HIDE&gt;'!$C$29:$Q$1246,8,FALSE),0)</f>
        <v>0</v>
      </c>
      <c r="T223" s="39"/>
      <c r="U223" s="39"/>
      <c r="V223" s="39"/>
      <c r="W223" s="39"/>
      <c r="X223" s="39"/>
    </row>
    <row r="224" spans="2:24" s="141" customFormat="1" x14ac:dyDescent="0.25">
      <c r="B224" s="141" t="str">
        <f>Inputs[[#This Row],['#]]</f>
        <v/>
      </c>
      <c r="C224" s="61"/>
      <c r="D224" s="63" t="str">
        <f t="shared" si="17"/>
        <v>Optional</v>
      </c>
      <c r="E224" s="143" t="str">
        <f>IF(ISBLANK(Inputs[[#This Row],[Applicant ID]]),"",IFERROR(VLOOKUP(Inputs[[#This Row],[Applicant ID]],$C$15:$E223,3,FALSE),MAX($E$15:$E223)+1))</f>
        <v/>
      </c>
      <c r="F224" s="61"/>
      <c r="G224" s="63" t="str">
        <f t="shared" si="18"/>
        <v>Optional</v>
      </c>
      <c r="H224" s="61"/>
      <c r="I224" s="62" t="str">
        <f t="shared" si="19"/>
        <v>Optional</v>
      </c>
      <c r="J224" s="61"/>
      <c r="K224" s="163" t="str">
        <f t="shared" si="20"/>
        <v>Optional</v>
      </c>
      <c r="L224" s="170">
        <f t="array" ref="L224">Inputs[[#This Row],[Acres]]*IFERROR(VLOOKUP(Inputs[[#This Row],[County]]&amp;Inputs[[#This Row],[Healthy Soils Practice]],'Defaults &lt;HIDE&gt;'!$C$29:$Q$1246,2,FALSE),0)</f>
        <v>0</v>
      </c>
      <c r="M224" s="166">
        <f t="array" ref="M224">Inputs[[#This Row],[Acres]]*IFERROR(VLOOKUP(Inputs[[#This Row],[County]]&amp;Inputs[[#This Row],[Healthy Soils Practice]],'Defaults &lt;HIDE&gt;'!$C$29:$Q$1246,3,FALSE),0)</f>
        <v>0</v>
      </c>
      <c r="N224" s="166">
        <f t="array" ref="N224">Inputs[[#This Row],[Acres]]*IFERROR(VLOOKUP(Inputs[[#This Row],[County]]&amp;Inputs[[#This Row],[Healthy Soils Practice]],'Defaults &lt;HIDE&gt;'!$C$29:$Q$1246,4,FALSE),0)</f>
        <v>0</v>
      </c>
      <c r="O224" s="166">
        <f t="array" ref="O224">Inputs[[#This Row],[Acres]]*IFERROR(VLOOKUP(Inputs[[#This Row],[County]]&amp;Inputs[[#This Row],[Healthy Soils Practice]],'Defaults &lt;HIDE&gt;'!$C$29:$Q$1246,5,FALSE),0)</f>
        <v>0</v>
      </c>
      <c r="P224" s="166">
        <f t="array" ref="P224">Inputs[[#This Row],[Acres]]*IFERROR(VLOOKUP(Inputs[[#This Row],[County]]&amp;Inputs[[#This Row],[Healthy Soils Practice]],'Defaults &lt;HIDE&gt;'!$C$29:$Q$1246,6,FALSE),0)</f>
        <v>0</v>
      </c>
      <c r="Q224" s="166">
        <f t="array" ref="Q224">Inputs[[#This Row],[Acres]]*IFERROR(VLOOKUP(Inputs[[#This Row],[County]]&amp;Inputs[[#This Row],[Healthy Soils Practice]],'Defaults &lt;HIDE&gt;'!$C$29:$Q$1246,7,FALSE),0)</f>
        <v>0</v>
      </c>
      <c r="R224" s="171">
        <f t="array" ref="R224">Inputs[[#This Row],[Acres]]*IFERROR(VLOOKUP(Inputs[[#This Row],[County]]&amp;Inputs[[#This Row],[Healthy Soils Practice]],'Defaults &lt;HIDE&gt;'!$C$29:$Q$1246,8,FALSE),0)</f>
        <v>0</v>
      </c>
      <c r="T224" s="39"/>
      <c r="U224" s="39"/>
      <c r="V224" s="39"/>
      <c r="W224" s="39"/>
      <c r="X224" s="39"/>
    </row>
    <row r="225" spans="2:24" s="141" customFormat="1" x14ac:dyDescent="0.25">
      <c r="B225" s="141" t="str">
        <f>Inputs[[#This Row],['#]]</f>
        <v/>
      </c>
      <c r="C225" s="61"/>
      <c r="D225" s="63" t="str">
        <f t="shared" si="17"/>
        <v>Optional</v>
      </c>
      <c r="E225" s="143" t="str">
        <f>IF(ISBLANK(Inputs[[#This Row],[Applicant ID]]),"",IFERROR(VLOOKUP(Inputs[[#This Row],[Applicant ID]],$C$15:$E224,3,FALSE),MAX($E$15:$E224)+1))</f>
        <v/>
      </c>
      <c r="F225" s="61"/>
      <c r="G225" s="63" t="str">
        <f t="shared" si="18"/>
        <v>Optional</v>
      </c>
      <c r="H225" s="61"/>
      <c r="I225" s="62" t="str">
        <f t="shared" si="19"/>
        <v>Optional</v>
      </c>
      <c r="J225" s="61"/>
      <c r="K225" s="163" t="str">
        <f t="shared" si="20"/>
        <v>Optional</v>
      </c>
      <c r="L225" s="170">
        <f t="array" ref="L225">Inputs[[#This Row],[Acres]]*IFERROR(VLOOKUP(Inputs[[#This Row],[County]]&amp;Inputs[[#This Row],[Healthy Soils Practice]],'Defaults &lt;HIDE&gt;'!$C$29:$Q$1246,2,FALSE),0)</f>
        <v>0</v>
      </c>
      <c r="M225" s="166">
        <f t="array" ref="M225">Inputs[[#This Row],[Acres]]*IFERROR(VLOOKUP(Inputs[[#This Row],[County]]&amp;Inputs[[#This Row],[Healthy Soils Practice]],'Defaults &lt;HIDE&gt;'!$C$29:$Q$1246,3,FALSE),0)</f>
        <v>0</v>
      </c>
      <c r="N225" s="166">
        <f t="array" ref="N225">Inputs[[#This Row],[Acres]]*IFERROR(VLOOKUP(Inputs[[#This Row],[County]]&amp;Inputs[[#This Row],[Healthy Soils Practice]],'Defaults &lt;HIDE&gt;'!$C$29:$Q$1246,4,FALSE),0)</f>
        <v>0</v>
      </c>
      <c r="O225" s="166">
        <f t="array" ref="O225">Inputs[[#This Row],[Acres]]*IFERROR(VLOOKUP(Inputs[[#This Row],[County]]&amp;Inputs[[#This Row],[Healthy Soils Practice]],'Defaults &lt;HIDE&gt;'!$C$29:$Q$1246,5,FALSE),0)</f>
        <v>0</v>
      </c>
      <c r="P225" s="166">
        <f t="array" ref="P225">Inputs[[#This Row],[Acres]]*IFERROR(VLOOKUP(Inputs[[#This Row],[County]]&amp;Inputs[[#This Row],[Healthy Soils Practice]],'Defaults &lt;HIDE&gt;'!$C$29:$Q$1246,6,FALSE),0)</f>
        <v>0</v>
      </c>
      <c r="Q225" s="166">
        <f t="array" ref="Q225">Inputs[[#This Row],[Acres]]*IFERROR(VLOOKUP(Inputs[[#This Row],[County]]&amp;Inputs[[#This Row],[Healthy Soils Practice]],'Defaults &lt;HIDE&gt;'!$C$29:$Q$1246,7,FALSE),0)</f>
        <v>0</v>
      </c>
      <c r="R225" s="171">
        <f t="array" ref="R225">Inputs[[#This Row],[Acres]]*IFERROR(VLOOKUP(Inputs[[#This Row],[County]]&amp;Inputs[[#This Row],[Healthy Soils Practice]],'Defaults &lt;HIDE&gt;'!$C$29:$Q$1246,8,FALSE),0)</f>
        <v>0</v>
      </c>
      <c r="T225" s="39"/>
      <c r="U225" s="39"/>
      <c r="V225" s="39"/>
      <c r="W225" s="39"/>
      <c r="X225" s="39"/>
    </row>
    <row r="226" spans="2:24" s="141" customFormat="1" x14ac:dyDescent="0.25">
      <c r="B226" s="141" t="str">
        <f>Inputs[[#This Row],['#]]</f>
        <v/>
      </c>
      <c r="C226" s="61"/>
      <c r="D226" s="63" t="str">
        <f t="shared" si="17"/>
        <v>Optional</v>
      </c>
      <c r="E226" s="143" t="str">
        <f>IF(ISBLANK(Inputs[[#This Row],[Applicant ID]]),"",IFERROR(VLOOKUP(Inputs[[#This Row],[Applicant ID]],$C$15:$E225,3,FALSE),MAX($E$15:$E225)+1))</f>
        <v/>
      </c>
      <c r="F226" s="61"/>
      <c r="G226" s="63" t="str">
        <f t="shared" si="18"/>
        <v>Optional</v>
      </c>
      <c r="H226" s="61"/>
      <c r="I226" s="62" t="str">
        <f t="shared" si="19"/>
        <v>Optional</v>
      </c>
      <c r="J226" s="61"/>
      <c r="K226" s="163" t="str">
        <f t="shared" si="20"/>
        <v>Optional</v>
      </c>
      <c r="L226" s="170">
        <f t="array" ref="L226">Inputs[[#This Row],[Acres]]*IFERROR(VLOOKUP(Inputs[[#This Row],[County]]&amp;Inputs[[#This Row],[Healthy Soils Practice]],'Defaults &lt;HIDE&gt;'!$C$29:$Q$1246,2,FALSE),0)</f>
        <v>0</v>
      </c>
      <c r="M226" s="166">
        <f t="array" ref="M226">Inputs[[#This Row],[Acres]]*IFERROR(VLOOKUP(Inputs[[#This Row],[County]]&amp;Inputs[[#This Row],[Healthy Soils Practice]],'Defaults &lt;HIDE&gt;'!$C$29:$Q$1246,3,FALSE),0)</f>
        <v>0</v>
      </c>
      <c r="N226" s="166">
        <f t="array" ref="N226">Inputs[[#This Row],[Acres]]*IFERROR(VLOOKUP(Inputs[[#This Row],[County]]&amp;Inputs[[#This Row],[Healthy Soils Practice]],'Defaults &lt;HIDE&gt;'!$C$29:$Q$1246,4,FALSE),0)</f>
        <v>0</v>
      </c>
      <c r="O226" s="166">
        <f t="array" ref="O226">Inputs[[#This Row],[Acres]]*IFERROR(VLOOKUP(Inputs[[#This Row],[County]]&amp;Inputs[[#This Row],[Healthy Soils Practice]],'Defaults &lt;HIDE&gt;'!$C$29:$Q$1246,5,FALSE),0)</f>
        <v>0</v>
      </c>
      <c r="P226" s="166">
        <f t="array" ref="P226">Inputs[[#This Row],[Acres]]*IFERROR(VLOOKUP(Inputs[[#This Row],[County]]&amp;Inputs[[#This Row],[Healthy Soils Practice]],'Defaults &lt;HIDE&gt;'!$C$29:$Q$1246,6,FALSE),0)</f>
        <v>0</v>
      </c>
      <c r="Q226" s="166">
        <f t="array" ref="Q226">Inputs[[#This Row],[Acres]]*IFERROR(VLOOKUP(Inputs[[#This Row],[County]]&amp;Inputs[[#This Row],[Healthy Soils Practice]],'Defaults &lt;HIDE&gt;'!$C$29:$Q$1246,7,FALSE),0)</f>
        <v>0</v>
      </c>
      <c r="R226" s="171">
        <f t="array" ref="R226">Inputs[[#This Row],[Acres]]*IFERROR(VLOOKUP(Inputs[[#This Row],[County]]&amp;Inputs[[#This Row],[Healthy Soils Practice]],'Defaults &lt;HIDE&gt;'!$C$29:$Q$1246,8,FALSE),0)</f>
        <v>0</v>
      </c>
      <c r="T226" s="39"/>
      <c r="U226" s="39"/>
      <c r="V226" s="39"/>
      <c r="W226" s="39"/>
      <c r="X226" s="39"/>
    </row>
    <row r="227" spans="2:24" s="141" customFormat="1" x14ac:dyDescent="0.25">
      <c r="B227" s="141" t="str">
        <f>Inputs[[#This Row],['#]]</f>
        <v/>
      </c>
      <c r="C227" s="61"/>
      <c r="D227" s="63" t="str">
        <f t="shared" si="17"/>
        <v>Optional</v>
      </c>
      <c r="E227" s="143" t="str">
        <f>IF(ISBLANK(Inputs[[#This Row],[Applicant ID]]),"",IFERROR(VLOOKUP(Inputs[[#This Row],[Applicant ID]],$C$15:$E226,3,FALSE),MAX($E$15:$E226)+1))</f>
        <v/>
      </c>
      <c r="F227" s="61"/>
      <c r="G227" s="63" t="str">
        <f t="shared" si="18"/>
        <v>Optional</v>
      </c>
      <c r="H227" s="61"/>
      <c r="I227" s="62" t="str">
        <f t="shared" si="19"/>
        <v>Optional</v>
      </c>
      <c r="J227" s="61"/>
      <c r="K227" s="163" t="str">
        <f t="shared" si="20"/>
        <v>Optional</v>
      </c>
      <c r="L227" s="170">
        <f t="array" ref="L227">Inputs[[#This Row],[Acres]]*IFERROR(VLOOKUP(Inputs[[#This Row],[County]]&amp;Inputs[[#This Row],[Healthy Soils Practice]],'Defaults &lt;HIDE&gt;'!$C$29:$Q$1246,2,FALSE),0)</f>
        <v>0</v>
      </c>
      <c r="M227" s="166">
        <f t="array" ref="M227">Inputs[[#This Row],[Acres]]*IFERROR(VLOOKUP(Inputs[[#This Row],[County]]&amp;Inputs[[#This Row],[Healthy Soils Practice]],'Defaults &lt;HIDE&gt;'!$C$29:$Q$1246,3,FALSE),0)</f>
        <v>0</v>
      </c>
      <c r="N227" s="166">
        <f t="array" ref="N227">Inputs[[#This Row],[Acres]]*IFERROR(VLOOKUP(Inputs[[#This Row],[County]]&amp;Inputs[[#This Row],[Healthy Soils Practice]],'Defaults &lt;HIDE&gt;'!$C$29:$Q$1246,4,FALSE),0)</f>
        <v>0</v>
      </c>
      <c r="O227" s="166">
        <f t="array" ref="O227">Inputs[[#This Row],[Acres]]*IFERROR(VLOOKUP(Inputs[[#This Row],[County]]&amp;Inputs[[#This Row],[Healthy Soils Practice]],'Defaults &lt;HIDE&gt;'!$C$29:$Q$1246,5,FALSE),0)</f>
        <v>0</v>
      </c>
      <c r="P227" s="166">
        <f t="array" ref="P227">Inputs[[#This Row],[Acres]]*IFERROR(VLOOKUP(Inputs[[#This Row],[County]]&amp;Inputs[[#This Row],[Healthy Soils Practice]],'Defaults &lt;HIDE&gt;'!$C$29:$Q$1246,6,FALSE),0)</f>
        <v>0</v>
      </c>
      <c r="Q227" s="166">
        <f t="array" ref="Q227">Inputs[[#This Row],[Acres]]*IFERROR(VLOOKUP(Inputs[[#This Row],[County]]&amp;Inputs[[#This Row],[Healthy Soils Practice]],'Defaults &lt;HIDE&gt;'!$C$29:$Q$1246,7,FALSE),0)</f>
        <v>0</v>
      </c>
      <c r="R227" s="171">
        <f t="array" ref="R227">Inputs[[#This Row],[Acres]]*IFERROR(VLOOKUP(Inputs[[#This Row],[County]]&amp;Inputs[[#This Row],[Healthy Soils Practice]],'Defaults &lt;HIDE&gt;'!$C$29:$Q$1246,8,FALSE),0)</f>
        <v>0</v>
      </c>
      <c r="T227" s="39"/>
      <c r="U227" s="39"/>
      <c r="V227" s="39"/>
      <c r="W227" s="39"/>
      <c r="X227" s="39"/>
    </row>
    <row r="228" spans="2:24" s="141" customFormat="1" x14ac:dyDescent="0.25">
      <c r="B228" s="141" t="str">
        <f>Inputs[[#This Row],['#]]</f>
        <v/>
      </c>
      <c r="C228" s="61"/>
      <c r="D228" s="63" t="str">
        <f t="shared" si="17"/>
        <v>Optional</v>
      </c>
      <c r="E228" s="143" t="str">
        <f>IF(ISBLANK(Inputs[[#This Row],[Applicant ID]]),"",IFERROR(VLOOKUP(Inputs[[#This Row],[Applicant ID]],$C$15:$E227,3,FALSE),MAX($E$15:$E227)+1))</f>
        <v/>
      </c>
      <c r="F228" s="61"/>
      <c r="G228" s="63" t="str">
        <f t="shared" si="18"/>
        <v>Optional</v>
      </c>
      <c r="H228" s="61"/>
      <c r="I228" s="62" t="str">
        <f t="shared" si="19"/>
        <v>Optional</v>
      </c>
      <c r="J228" s="61"/>
      <c r="K228" s="163" t="str">
        <f t="shared" si="20"/>
        <v>Optional</v>
      </c>
      <c r="L228" s="170">
        <f t="array" ref="L228">Inputs[[#This Row],[Acres]]*IFERROR(VLOOKUP(Inputs[[#This Row],[County]]&amp;Inputs[[#This Row],[Healthy Soils Practice]],'Defaults &lt;HIDE&gt;'!$C$29:$Q$1246,2,FALSE),0)</f>
        <v>0</v>
      </c>
      <c r="M228" s="166">
        <f t="array" ref="M228">Inputs[[#This Row],[Acres]]*IFERROR(VLOOKUP(Inputs[[#This Row],[County]]&amp;Inputs[[#This Row],[Healthy Soils Practice]],'Defaults &lt;HIDE&gt;'!$C$29:$Q$1246,3,FALSE),0)</f>
        <v>0</v>
      </c>
      <c r="N228" s="166">
        <f t="array" ref="N228">Inputs[[#This Row],[Acres]]*IFERROR(VLOOKUP(Inputs[[#This Row],[County]]&amp;Inputs[[#This Row],[Healthy Soils Practice]],'Defaults &lt;HIDE&gt;'!$C$29:$Q$1246,4,FALSE),0)</f>
        <v>0</v>
      </c>
      <c r="O228" s="166">
        <f t="array" ref="O228">Inputs[[#This Row],[Acres]]*IFERROR(VLOOKUP(Inputs[[#This Row],[County]]&amp;Inputs[[#This Row],[Healthy Soils Practice]],'Defaults &lt;HIDE&gt;'!$C$29:$Q$1246,5,FALSE),0)</f>
        <v>0</v>
      </c>
      <c r="P228" s="166">
        <f t="array" ref="P228">Inputs[[#This Row],[Acres]]*IFERROR(VLOOKUP(Inputs[[#This Row],[County]]&amp;Inputs[[#This Row],[Healthy Soils Practice]],'Defaults &lt;HIDE&gt;'!$C$29:$Q$1246,6,FALSE),0)</f>
        <v>0</v>
      </c>
      <c r="Q228" s="166">
        <f t="array" ref="Q228">Inputs[[#This Row],[Acres]]*IFERROR(VLOOKUP(Inputs[[#This Row],[County]]&amp;Inputs[[#This Row],[Healthy Soils Practice]],'Defaults &lt;HIDE&gt;'!$C$29:$Q$1246,7,FALSE),0)</f>
        <v>0</v>
      </c>
      <c r="R228" s="171">
        <f t="array" ref="R228">Inputs[[#This Row],[Acres]]*IFERROR(VLOOKUP(Inputs[[#This Row],[County]]&amp;Inputs[[#This Row],[Healthy Soils Practice]],'Defaults &lt;HIDE&gt;'!$C$29:$Q$1246,8,FALSE),0)</f>
        <v>0</v>
      </c>
      <c r="T228" s="39"/>
      <c r="U228" s="39"/>
      <c r="V228" s="39"/>
      <c r="W228" s="39"/>
      <c r="X228" s="39"/>
    </row>
    <row r="229" spans="2:24" s="141" customFormat="1" x14ac:dyDescent="0.25">
      <c r="B229" s="141" t="str">
        <f>Inputs[[#This Row],['#]]</f>
        <v/>
      </c>
      <c r="C229" s="61"/>
      <c r="D229" s="63" t="str">
        <f t="shared" si="17"/>
        <v>Optional</v>
      </c>
      <c r="E229" s="143" t="str">
        <f>IF(ISBLANK(Inputs[[#This Row],[Applicant ID]]),"",IFERROR(VLOOKUP(Inputs[[#This Row],[Applicant ID]],$C$15:$E228,3,FALSE),MAX($E$15:$E228)+1))</f>
        <v/>
      </c>
      <c r="F229" s="61"/>
      <c r="G229" s="63" t="str">
        <f t="shared" si="18"/>
        <v>Optional</v>
      </c>
      <c r="H229" s="61"/>
      <c r="I229" s="62" t="str">
        <f t="shared" si="19"/>
        <v>Optional</v>
      </c>
      <c r="J229" s="61"/>
      <c r="K229" s="163" t="str">
        <f t="shared" si="20"/>
        <v>Optional</v>
      </c>
      <c r="L229" s="170">
        <f t="array" ref="L229">Inputs[[#This Row],[Acres]]*IFERROR(VLOOKUP(Inputs[[#This Row],[County]]&amp;Inputs[[#This Row],[Healthy Soils Practice]],'Defaults &lt;HIDE&gt;'!$C$29:$Q$1246,2,FALSE),0)</f>
        <v>0</v>
      </c>
      <c r="M229" s="166">
        <f t="array" ref="M229">Inputs[[#This Row],[Acres]]*IFERROR(VLOOKUP(Inputs[[#This Row],[County]]&amp;Inputs[[#This Row],[Healthy Soils Practice]],'Defaults &lt;HIDE&gt;'!$C$29:$Q$1246,3,FALSE),0)</f>
        <v>0</v>
      </c>
      <c r="N229" s="166">
        <f t="array" ref="N229">Inputs[[#This Row],[Acres]]*IFERROR(VLOOKUP(Inputs[[#This Row],[County]]&amp;Inputs[[#This Row],[Healthy Soils Practice]],'Defaults &lt;HIDE&gt;'!$C$29:$Q$1246,4,FALSE),0)</f>
        <v>0</v>
      </c>
      <c r="O229" s="166">
        <f t="array" ref="O229">Inputs[[#This Row],[Acres]]*IFERROR(VLOOKUP(Inputs[[#This Row],[County]]&amp;Inputs[[#This Row],[Healthy Soils Practice]],'Defaults &lt;HIDE&gt;'!$C$29:$Q$1246,5,FALSE),0)</f>
        <v>0</v>
      </c>
      <c r="P229" s="166">
        <f t="array" ref="P229">Inputs[[#This Row],[Acres]]*IFERROR(VLOOKUP(Inputs[[#This Row],[County]]&amp;Inputs[[#This Row],[Healthy Soils Practice]],'Defaults &lt;HIDE&gt;'!$C$29:$Q$1246,6,FALSE),0)</f>
        <v>0</v>
      </c>
      <c r="Q229" s="166">
        <f t="array" ref="Q229">Inputs[[#This Row],[Acres]]*IFERROR(VLOOKUP(Inputs[[#This Row],[County]]&amp;Inputs[[#This Row],[Healthy Soils Practice]],'Defaults &lt;HIDE&gt;'!$C$29:$Q$1246,7,FALSE),0)</f>
        <v>0</v>
      </c>
      <c r="R229" s="171">
        <f t="array" ref="R229">Inputs[[#This Row],[Acres]]*IFERROR(VLOOKUP(Inputs[[#This Row],[County]]&amp;Inputs[[#This Row],[Healthy Soils Practice]],'Defaults &lt;HIDE&gt;'!$C$29:$Q$1246,8,FALSE),0)</f>
        <v>0</v>
      </c>
      <c r="T229" s="39"/>
      <c r="U229" s="39"/>
      <c r="V229" s="39"/>
      <c r="W229" s="39"/>
      <c r="X229" s="39"/>
    </row>
    <row r="230" spans="2:24" s="141" customFormat="1" x14ac:dyDescent="0.25">
      <c r="B230" s="141" t="str">
        <f>Inputs[[#This Row],['#]]</f>
        <v/>
      </c>
      <c r="C230" s="61"/>
      <c r="D230" s="63" t="str">
        <f t="shared" si="17"/>
        <v>Optional</v>
      </c>
      <c r="E230" s="143" t="str">
        <f>IF(ISBLANK(Inputs[[#This Row],[Applicant ID]]),"",IFERROR(VLOOKUP(Inputs[[#This Row],[Applicant ID]],$C$15:$E229,3,FALSE),MAX($E$15:$E229)+1))</f>
        <v/>
      </c>
      <c r="F230" s="61"/>
      <c r="G230" s="63" t="str">
        <f t="shared" si="18"/>
        <v>Optional</v>
      </c>
      <c r="H230" s="61"/>
      <c r="I230" s="62" t="str">
        <f t="shared" si="19"/>
        <v>Optional</v>
      </c>
      <c r="J230" s="61"/>
      <c r="K230" s="163" t="str">
        <f t="shared" si="20"/>
        <v>Optional</v>
      </c>
      <c r="L230" s="170">
        <f t="array" ref="L230">Inputs[[#This Row],[Acres]]*IFERROR(VLOOKUP(Inputs[[#This Row],[County]]&amp;Inputs[[#This Row],[Healthy Soils Practice]],'Defaults &lt;HIDE&gt;'!$C$29:$Q$1246,2,FALSE),0)</f>
        <v>0</v>
      </c>
      <c r="M230" s="166">
        <f t="array" ref="M230">Inputs[[#This Row],[Acres]]*IFERROR(VLOOKUP(Inputs[[#This Row],[County]]&amp;Inputs[[#This Row],[Healthy Soils Practice]],'Defaults &lt;HIDE&gt;'!$C$29:$Q$1246,3,FALSE),0)</f>
        <v>0</v>
      </c>
      <c r="N230" s="166">
        <f t="array" ref="N230">Inputs[[#This Row],[Acres]]*IFERROR(VLOOKUP(Inputs[[#This Row],[County]]&amp;Inputs[[#This Row],[Healthy Soils Practice]],'Defaults &lt;HIDE&gt;'!$C$29:$Q$1246,4,FALSE),0)</f>
        <v>0</v>
      </c>
      <c r="O230" s="166">
        <f t="array" ref="O230">Inputs[[#This Row],[Acres]]*IFERROR(VLOOKUP(Inputs[[#This Row],[County]]&amp;Inputs[[#This Row],[Healthy Soils Practice]],'Defaults &lt;HIDE&gt;'!$C$29:$Q$1246,5,FALSE),0)</f>
        <v>0</v>
      </c>
      <c r="P230" s="166">
        <f t="array" ref="P230">Inputs[[#This Row],[Acres]]*IFERROR(VLOOKUP(Inputs[[#This Row],[County]]&amp;Inputs[[#This Row],[Healthy Soils Practice]],'Defaults &lt;HIDE&gt;'!$C$29:$Q$1246,6,FALSE),0)</f>
        <v>0</v>
      </c>
      <c r="Q230" s="166">
        <f t="array" ref="Q230">Inputs[[#This Row],[Acres]]*IFERROR(VLOOKUP(Inputs[[#This Row],[County]]&amp;Inputs[[#This Row],[Healthy Soils Practice]],'Defaults &lt;HIDE&gt;'!$C$29:$Q$1246,7,FALSE),0)</f>
        <v>0</v>
      </c>
      <c r="R230" s="171">
        <f t="array" ref="R230">Inputs[[#This Row],[Acres]]*IFERROR(VLOOKUP(Inputs[[#This Row],[County]]&amp;Inputs[[#This Row],[Healthy Soils Practice]],'Defaults &lt;HIDE&gt;'!$C$29:$Q$1246,8,FALSE),0)</f>
        <v>0</v>
      </c>
      <c r="T230" s="39"/>
      <c r="U230" s="39"/>
      <c r="V230" s="39"/>
      <c r="W230" s="39"/>
      <c r="X230" s="39"/>
    </row>
    <row r="231" spans="2:24" s="141" customFormat="1" x14ac:dyDescent="0.25">
      <c r="B231" s="141" t="str">
        <f>Inputs[[#This Row],['#]]</f>
        <v/>
      </c>
      <c r="C231" s="61"/>
      <c r="D231" s="63" t="str">
        <f t="shared" si="17"/>
        <v>Optional</v>
      </c>
      <c r="E231" s="143" t="str">
        <f>IF(ISBLANK(Inputs[[#This Row],[Applicant ID]]),"",IFERROR(VLOOKUP(Inputs[[#This Row],[Applicant ID]],$C$15:$E230,3,FALSE),MAX($E$15:$E230)+1))</f>
        <v/>
      </c>
      <c r="F231" s="61"/>
      <c r="G231" s="63" t="str">
        <f t="shared" si="18"/>
        <v>Optional</v>
      </c>
      <c r="H231" s="61"/>
      <c r="I231" s="62" t="str">
        <f t="shared" si="19"/>
        <v>Optional</v>
      </c>
      <c r="J231" s="61"/>
      <c r="K231" s="163" t="str">
        <f t="shared" si="20"/>
        <v>Optional</v>
      </c>
      <c r="L231" s="170">
        <f t="array" ref="L231">Inputs[[#This Row],[Acres]]*IFERROR(VLOOKUP(Inputs[[#This Row],[County]]&amp;Inputs[[#This Row],[Healthy Soils Practice]],'Defaults &lt;HIDE&gt;'!$C$29:$Q$1246,2,FALSE),0)</f>
        <v>0</v>
      </c>
      <c r="M231" s="166">
        <f t="array" ref="M231">Inputs[[#This Row],[Acres]]*IFERROR(VLOOKUP(Inputs[[#This Row],[County]]&amp;Inputs[[#This Row],[Healthy Soils Practice]],'Defaults &lt;HIDE&gt;'!$C$29:$Q$1246,3,FALSE),0)</f>
        <v>0</v>
      </c>
      <c r="N231" s="166">
        <f t="array" ref="N231">Inputs[[#This Row],[Acres]]*IFERROR(VLOOKUP(Inputs[[#This Row],[County]]&amp;Inputs[[#This Row],[Healthy Soils Practice]],'Defaults &lt;HIDE&gt;'!$C$29:$Q$1246,4,FALSE),0)</f>
        <v>0</v>
      </c>
      <c r="O231" s="166">
        <f t="array" ref="O231">Inputs[[#This Row],[Acres]]*IFERROR(VLOOKUP(Inputs[[#This Row],[County]]&amp;Inputs[[#This Row],[Healthy Soils Practice]],'Defaults &lt;HIDE&gt;'!$C$29:$Q$1246,5,FALSE),0)</f>
        <v>0</v>
      </c>
      <c r="P231" s="166">
        <f t="array" ref="P231">Inputs[[#This Row],[Acres]]*IFERROR(VLOOKUP(Inputs[[#This Row],[County]]&amp;Inputs[[#This Row],[Healthy Soils Practice]],'Defaults &lt;HIDE&gt;'!$C$29:$Q$1246,6,FALSE),0)</f>
        <v>0</v>
      </c>
      <c r="Q231" s="166">
        <f t="array" ref="Q231">Inputs[[#This Row],[Acres]]*IFERROR(VLOOKUP(Inputs[[#This Row],[County]]&amp;Inputs[[#This Row],[Healthy Soils Practice]],'Defaults &lt;HIDE&gt;'!$C$29:$Q$1246,7,FALSE),0)</f>
        <v>0</v>
      </c>
      <c r="R231" s="171">
        <f t="array" ref="R231">Inputs[[#This Row],[Acres]]*IFERROR(VLOOKUP(Inputs[[#This Row],[County]]&amp;Inputs[[#This Row],[Healthy Soils Practice]],'Defaults &lt;HIDE&gt;'!$C$29:$Q$1246,8,FALSE),0)</f>
        <v>0</v>
      </c>
      <c r="T231" s="39"/>
      <c r="U231" s="39"/>
      <c r="V231" s="39"/>
      <c r="W231" s="39"/>
      <c r="X231" s="39"/>
    </row>
    <row r="232" spans="2:24" s="141" customFormat="1" x14ac:dyDescent="0.25">
      <c r="B232" s="141" t="str">
        <f>Inputs[[#This Row],['#]]</f>
        <v/>
      </c>
      <c r="C232" s="61"/>
      <c r="D232" s="63" t="str">
        <f t="shared" si="17"/>
        <v>Optional</v>
      </c>
      <c r="E232" s="143" t="str">
        <f>IF(ISBLANK(Inputs[[#This Row],[Applicant ID]]),"",IFERROR(VLOOKUP(Inputs[[#This Row],[Applicant ID]],$C$15:$E231,3,FALSE),MAX($E$15:$E231)+1))</f>
        <v/>
      </c>
      <c r="F232" s="61"/>
      <c r="G232" s="63" t="str">
        <f t="shared" si="18"/>
        <v>Optional</v>
      </c>
      <c r="H232" s="61"/>
      <c r="I232" s="62" t="str">
        <f t="shared" si="19"/>
        <v>Optional</v>
      </c>
      <c r="J232" s="61"/>
      <c r="K232" s="163" t="str">
        <f t="shared" si="20"/>
        <v>Optional</v>
      </c>
      <c r="L232" s="170">
        <f t="array" ref="L232">Inputs[[#This Row],[Acres]]*IFERROR(VLOOKUP(Inputs[[#This Row],[County]]&amp;Inputs[[#This Row],[Healthy Soils Practice]],'Defaults &lt;HIDE&gt;'!$C$29:$Q$1246,2,FALSE),0)</f>
        <v>0</v>
      </c>
      <c r="M232" s="166">
        <f t="array" ref="M232">Inputs[[#This Row],[Acres]]*IFERROR(VLOOKUP(Inputs[[#This Row],[County]]&amp;Inputs[[#This Row],[Healthy Soils Practice]],'Defaults &lt;HIDE&gt;'!$C$29:$Q$1246,3,FALSE),0)</f>
        <v>0</v>
      </c>
      <c r="N232" s="166">
        <f t="array" ref="N232">Inputs[[#This Row],[Acres]]*IFERROR(VLOOKUP(Inputs[[#This Row],[County]]&amp;Inputs[[#This Row],[Healthy Soils Practice]],'Defaults &lt;HIDE&gt;'!$C$29:$Q$1246,4,FALSE),0)</f>
        <v>0</v>
      </c>
      <c r="O232" s="166">
        <f t="array" ref="O232">Inputs[[#This Row],[Acres]]*IFERROR(VLOOKUP(Inputs[[#This Row],[County]]&amp;Inputs[[#This Row],[Healthy Soils Practice]],'Defaults &lt;HIDE&gt;'!$C$29:$Q$1246,5,FALSE),0)</f>
        <v>0</v>
      </c>
      <c r="P232" s="166">
        <f t="array" ref="P232">Inputs[[#This Row],[Acres]]*IFERROR(VLOOKUP(Inputs[[#This Row],[County]]&amp;Inputs[[#This Row],[Healthy Soils Practice]],'Defaults &lt;HIDE&gt;'!$C$29:$Q$1246,6,FALSE),0)</f>
        <v>0</v>
      </c>
      <c r="Q232" s="166">
        <f t="array" ref="Q232">Inputs[[#This Row],[Acres]]*IFERROR(VLOOKUP(Inputs[[#This Row],[County]]&amp;Inputs[[#This Row],[Healthy Soils Practice]],'Defaults &lt;HIDE&gt;'!$C$29:$Q$1246,7,FALSE),0)</f>
        <v>0</v>
      </c>
      <c r="R232" s="171">
        <f t="array" ref="R232">Inputs[[#This Row],[Acres]]*IFERROR(VLOOKUP(Inputs[[#This Row],[County]]&amp;Inputs[[#This Row],[Healthy Soils Practice]],'Defaults &lt;HIDE&gt;'!$C$29:$Q$1246,8,FALSE),0)</f>
        <v>0</v>
      </c>
      <c r="T232" s="39"/>
      <c r="U232" s="39"/>
      <c r="V232" s="39"/>
      <c r="W232" s="39"/>
      <c r="X232" s="39"/>
    </row>
    <row r="233" spans="2:24" s="141" customFormat="1" x14ac:dyDescent="0.25">
      <c r="B233" s="141" t="str">
        <f>Inputs[[#This Row],['#]]</f>
        <v/>
      </c>
      <c r="C233" s="61"/>
      <c r="D233" s="63" t="str">
        <f t="shared" si="17"/>
        <v>Optional</v>
      </c>
      <c r="E233" s="143" t="str">
        <f>IF(ISBLANK(Inputs[[#This Row],[Applicant ID]]),"",IFERROR(VLOOKUP(Inputs[[#This Row],[Applicant ID]],$C$15:$E232,3,FALSE),MAX($E$15:$E232)+1))</f>
        <v/>
      </c>
      <c r="F233" s="61"/>
      <c r="G233" s="63" t="str">
        <f t="shared" si="18"/>
        <v>Optional</v>
      </c>
      <c r="H233" s="61"/>
      <c r="I233" s="62" t="str">
        <f t="shared" si="19"/>
        <v>Optional</v>
      </c>
      <c r="J233" s="61"/>
      <c r="K233" s="163" t="str">
        <f t="shared" si="20"/>
        <v>Optional</v>
      </c>
      <c r="L233" s="170">
        <f t="array" ref="L233">Inputs[[#This Row],[Acres]]*IFERROR(VLOOKUP(Inputs[[#This Row],[County]]&amp;Inputs[[#This Row],[Healthy Soils Practice]],'Defaults &lt;HIDE&gt;'!$C$29:$Q$1246,2,FALSE),0)</f>
        <v>0</v>
      </c>
      <c r="M233" s="166">
        <f t="array" ref="M233">Inputs[[#This Row],[Acres]]*IFERROR(VLOOKUP(Inputs[[#This Row],[County]]&amp;Inputs[[#This Row],[Healthy Soils Practice]],'Defaults &lt;HIDE&gt;'!$C$29:$Q$1246,3,FALSE),0)</f>
        <v>0</v>
      </c>
      <c r="N233" s="166">
        <f t="array" ref="N233">Inputs[[#This Row],[Acres]]*IFERROR(VLOOKUP(Inputs[[#This Row],[County]]&amp;Inputs[[#This Row],[Healthy Soils Practice]],'Defaults &lt;HIDE&gt;'!$C$29:$Q$1246,4,FALSE),0)</f>
        <v>0</v>
      </c>
      <c r="O233" s="166">
        <f t="array" ref="O233">Inputs[[#This Row],[Acres]]*IFERROR(VLOOKUP(Inputs[[#This Row],[County]]&amp;Inputs[[#This Row],[Healthy Soils Practice]],'Defaults &lt;HIDE&gt;'!$C$29:$Q$1246,5,FALSE),0)</f>
        <v>0</v>
      </c>
      <c r="P233" s="166">
        <f t="array" ref="P233">Inputs[[#This Row],[Acres]]*IFERROR(VLOOKUP(Inputs[[#This Row],[County]]&amp;Inputs[[#This Row],[Healthy Soils Practice]],'Defaults &lt;HIDE&gt;'!$C$29:$Q$1246,6,FALSE),0)</f>
        <v>0</v>
      </c>
      <c r="Q233" s="166">
        <f t="array" ref="Q233">Inputs[[#This Row],[Acres]]*IFERROR(VLOOKUP(Inputs[[#This Row],[County]]&amp;Inputs[[#This Row],[Healthy Soils Practice]],'Defaults &lt;HIDE&gt;'!$C$29:$Q$1246,7,FALSE),0)</f>
        <v>0</v>
      </c>
      <c r="R233" s="171">
        <f t="array" ref="R233">Inputs[[#This Row],[Acres]]*IFERROR(VLOOKUP(Inputs[[#This Row],[County]]&amp;Inputs[[#This Row],[Healthy Soils Practice]],'Defaults &lt;HIDE&gt;'!$C$29:$Q$1246,8,FALSE),0)</f>
        <v>0</v>
      </c>
      <c r="T233" s="39"/>
      <c r="U233" s="39"/>
      <c r="V233" s="39"/>
      <c r="W233" s="39"/>
      <c r="X233" s="39"/>
    </row>
    <row r="234" spans="2:24" s="141" customFormat="1" x14ac:dyDescent="0.25">
      <c r="B234" s="141" t="str">
        <f>Inputs[[#This Row],['#]]</f>
        <v/>
      </c>
      <c r="C234" s="61"/>
      <c r="D234" s="63" t="str">
        <f t="shared" si="17"/>
        <v>Optional</v>
      </c>
      <c r="E234" s="143" t="str">
        <f>IF(ISBLANK(Inputs[[#This Row],[Applicant ID]]),"",IFERROR(VLOOKUP(Inputs[[#This Row],[Applicant ID]],$C$15:$E233,3,FALSE),MAX($E$15:$E233)+1))</f>
        <v/>
      </c>
      <c r="F234" s="61"/>
      <c r="G234" s="63" t="str">
        <f t="shared" si="18"/>
        <v>Optional</v>
      </c>
      <c r="H234" s="61"/>
      <c r="I234" s="62" t="str">
        <f t="shared" si="19"/>
        <v>Optional</v>
      </c>
      <c r="J234" s="61"/>
      <c r="K234" s="163" t="str">
        <f t="shared" si="20"/>
        <v>Optional</v>
      </c>
      <c r="L234" s="170">
        <f t="array" ref="L234">Inputs[[#This Row],[Acres]]*IFERROR(VLOOKUP(Inputs[[#This Row],[County]]&amp;Inputs[[#This Row],[Healthy Soils Practice]],'Defaults &lt;HIDE&gt;'!$C$29:$Q$1246,2,FALSE),0)</f>
        <v>0</v>
      </c>
      <c r="M234" s="166">
        <f t="array" ref="M234">Inputs[[#This Row],[Acres]]*IFERROR(VLOOKUP(Inputs[[#This Row],[County]]&amp;Inputs[[#This Row],[Healthy Soils Practice]],'Defaults &lt;HIDE&gt;'!$C$29:$Q$1246,3,FALSE),0)</f>
        <v>0</v>
      </c>
      <c r="N234" s="166">
        <f t="array" ref="N234">Inputs[[#This Row],[Acres]]*IFERROR(VLOOKUP(Inputs[[#This Row],[County]]&amp;Inputs[[#This Row],[Healthy Soils Practice]],'Defaults &lt;HIDE&gt;'!$C$29:$Q$1246,4,FALSE),0)</f>
        <v>0</v>
      </c>
      <c r="O234" s="166">
        <f t="array" ref="O234">Inputs[[#This Row],[Acres]]*IFERROR(VLOOKUP(Inputs[[#This Row],[County]]&amp;Inputs[[#This Row],[Healthy Soils Practice]],'Defaults &lt;HIDE&gt;'!$C$29:$Q$1246,5,FALSE),0)</f>
        <v>0</v>
      </c>
      <c r="P234" s="166">
        <f t="array" ref="P234">Inputs[[#This Row],[Acres]]*IFERROR(VLOOKUP(Inputs[[#This Row],[County]]&amp;Inputs[[#This Row],[Healthy Soils Practice]],'Defaults &lt;HIDE&gt;'!$C$29:$Q$1246,6,FALSE),0)</f>
        <v>0</v>
      </c>
      <c r="Q234" s="166">
        <f t="array" ref="Q234">Inputs[[#This Row],[Acres]]*IFERROR(VLOOKUP(Inputs[[#This Row],[County]]&amp;Inputs[[#This Row],[Healthy Soils Practice]],'Defaults &lt;HIDE&gt;'!$C$29:$Q$1246,7,FALSE),0)</f>
        <v>0</v>
      </c>
      <c r="R234" s="171">
        <f t="array" ref="R234">Inputs[[#This Row],[Acres]]*IFERROR(VLOOKUP(Inputs[[#This Row],[County]]&amp;Inputs[[#This Row],[Healthy Soils Practice]],'Defaults &lt;HIDE&gt;'!$C$29:$Q$1246,8,FALSE),0)</f>
        <v>0</v>
      </c>
      <c r="T234" s="39"/>
      <c r="U234" s="39"/>
      <c r="V234" s="39"/>
      <c r="W234" s="39"/>
      <c r="X234" s="39"/>
    </row>
    <row r="235" spans="2:24" s="141" customFormat="1" x14ac:dyDescent="0.25">
      <c r="B235" s="141" t="str">
        <f>Inputs[[#This Row],['#]]</f>
        <v/>
      </c>
      <c r="C235" s="61"/>
      <c r="D235" s="63" t="str">
        <f t="shared" si="17"/>
        <v>Optional</v>
      </c>
      <c r="E235" s="143" t="str">
        <f>IF(ISBLANK(Inputs[[#This Row],[Applicant ID]]),"",IFERROR(VLOOKUP(Inputs[[#This Row],[Applicant ID]],$C$15:$E234,3,FALSE),MAX($E$15:$E234)+1))</f>
        <v/>
      </c>
      <c r="F235" s="61"/>
      <c r="G235" s="63" t="str">
        <f t="shared" si="18"/>
        <v>Optional</v>
      </c>
      <c r="H235" s="61"/>
      <c r="I235" s="62" t="str">
        <f t="shared" si="19"/>
        <v>Optional</v>
      </c>
      <c r="J235" s="61"/>
      <c r="K235" s="163" t="str">
        <f t="shared" si="20"/>
        <v>Optional</v>
      </c>
      <c r="L235" s="170">
        <f t="array" ref="L235">Inputs[[#This Row],[Acres]]*IFERROR(VLOOKUP(Inputs[[#This Row],[County]]&amp;Inputs[[#This Row],[Healthy Soils Practice]],'Defaults &lt;HIDE&gt;'!$C$29:$Q$1246,2,FALSE),0)</f>
        <v>0</v>
      </c>
      <c r="M235" s="166">
        <f t="array" ref="M235">Inputs[[#This Row],[Acres]]*IFERROR(VLOOKUP(Inputs[[#This Row],[County]]&amp;Inputs[[#This Row],[Healthy Soils Practice]],'Defaults &lt;HIDE&gt;'!$C$29:$Q$1246,3,FALSE),0)</f>
        <v>0</v>
      </c>
      <c r="N235" s="166">
        <f t="array" ref="N235">Inputs[[#This Row],[Acres]]*IFERROR(VLOOKUP(Inputs[[#This Row],[County]]&amp;Inputs[[#This Row],[Healthy Soils Practice]],'Defaults &lt;HIDE&gt;'!$C$29:$Q$1246,4,FALSE),0)</f>
        <v>0</v>
      </c>
      <c r="O235" s="166">
        <f t="array" ref="O235">Inputs[[#This Row],[Acres]]*IFERROR(VLOOKUP(Inputs[[#This Row],[County]]&amp;Inputs[[#This Row],[Healthy Soils Practice]],'Defaults &lt;HIDE&gt;'!$C$29:$Q$1246,5,FALSE),0)</f>
        <v>0</v>
      </c>
      <c r="P235" s="166">
        <f t="array" ref="P235">Inputs[[#This Row],[Acres]]*IFERROR(VLOOKUP(Inputs[[#This Row],[County]]&amp;Inputs[[#This Row],[Healthy Soils Practice]],'Defaults &lt;HIDE&gt;'!$C$29:$Q$1246,6,FALSE),0)</f>
        <v>0</v>
      </c>
      <c r="Q235" s="166">
        <f t="array" ref="Q235">Inputs[[#This Row],[Acres]]*IFERROR(VLOOKUP(Inputs[[#This Row],[County]]&amp;Inputs[[#This Row],[Healthy Soils Practice]],'Defaults &lt;HIDE&gt;'!$C$29:$Q$1246,7,FALSE),0)</f>
        <v>0</v>
      </c>
      <c r="R235" s="171">
        <f t="array" ref="R235">Inputs[[#This Row],[Acres]]*IFERROR(VLOOKUP(Inputs[[#This Row],[County]]&amp;Inputs[[#This Row],[Healthy Soils Practice]],'Defaults &lt;HIDE&gt;'!$C$29:$Q$1246,8,FALSE),0)</f>
        <v>0</v>
      </c>
      <c r="T235" s="39"/>
      <c r="U235" s="39"/>
      <c r="V235" s="39"/>
      <c r="W235" s="39"/>
      <c r="X235" s="39"/>
    </row>
    <row r="236" spans="2:24" s="141" customFormat="1" x14ac:dyDescent="0.25">
      <c r="B236" s="141" t="str">
        <f>Inputs[[#This Row],['#]]</f>
        <v/>
      </c>
      <c r="C236" s="61"/>
      <c r="D236" s="63" t="str">
        <f t="shared" si="17"/>
        <v>Optional</v>
      </c>
      <c r="E236" s="143" t="str">
        <f>IF(ISBLANK(Inputs[[#This Row],[Applicant ID]]),"",IFERROR(VLOOKUP(Inputs[[#This Row],[Applicant ID]],$C$15:$E235,3,FALSE),MAX($E$15:$E235)+1))</f>
        <v/>
      </c>
      <c r="F236" s="61"/>
      <c r="G236" s="63" t="str">
        <f t="shared" si="18"/>
        <v>Optional</v>
      </c>
      <c r="H236" s="61"/>
      <c r="I236" s="62" t="str">
        <f t="shared" si="19"/>
        <v>Optional</v>
      </c>
      <c r="J236" s="61"/>
      <c r="K236" s="163" t="str">
        <f t="shared" si="20"/>
        <v>Optional</v>
      </c>
      <c r="L236" s="170">
        <f t="array" ref="L236">Inputs[[#This Row],[Acres]]*IFERROR(VLOOKUP(Inputs[[#This Row],[County]]&amp;Inputs[[#This Row],[Healthy Soils Practice]],'Defaults &lt;HIDE&gt;'!$C$29:$Q$1246,2,FALSE),0)</f>
        <v>0</v>
      </c>
      <c r="M236" s="166">
        <f t="array" ref="M236">Inputs[[#This Row],[Acres]]*IFERROR(VLOOKUP(Inputs[[#This Row],[County]]&amp;Inputs[[#This Row],[Healthy Soils Practice]],'Defaults &lt;HIDE&gt;'!$C$29:$Q$1246,3,FALSE),0)</f>
        <v>0</v>
      </c>
      <c r="N236" s="166">
        <f t="array" ref="N236">Inputs[[#This Row],[Acres]]*IFERROR(VLOOKUP(Inputs[[#This Row],[County]]&amp;Inputs[[#This Row],[Healthy Soils Practice]],'Defaults &lt;HIDE&gt;'!$C$29:$Q$1246,4,FALSE),0)</f>
        <v>0</v>
      </c>
      <c r="O236" s="166">
        <f t="array" ref="O236">Inputs[[#This Row],[Acres]]*IFERROR(VLOOKUP(Inputs[[#This Row],[County]]&amp;Inputs[[#This Row],[Healthy Soils Practice]],'Defaults &lt;HIDE&gt;'!$C$29:$Q$1246,5,FALSE),0)</f>
        <v>0</v>
      </c>
      <c r="P236" s="166">
        <f t="array" ref="P236">Inputs[[#This Row],[Acres]]*IFERROR(VLOOKUP(Inputs[[#This Row],[County]]&amp;Inputs[[#This Row],[Healthy Soils Practice]],'Defaults &lt;HIDE&gt;'!$C$29:$Q$1246,6,FALSE),0)</f>
        <v>0</v>
      </c>
      <c r="Q236" s="166">
        <f t="array" ref="Q236">Inputs[[#This Row],[Acres]]*IFERROR(VLOOKUP(Inputs[[#This Row],[County]]&amp;Inputs[[#This Row],[Healthy Soils Practice]],'Defaults &lt;HIDE&gt;'!$C$29:$Q$1246,7,FALSE),0)</f>
        <v>0</v>
      </c>
      <c r="R236" s="171">
        <f t="array" ref="R236">Inputs[[#This Row],[Acres]]*IFERROR(VLOOKUP(Inputs[[#This Row],[County]]&amp;Inputs[[#This Row],[Healthy Soils Practice]],'Defaults &lt;HIDE&gt;'!$C$29:$Q$1246,8,FALSE),0)</f>
        <v>0</v>
      </c>
      <c r="T236" s="39"/>
      <c r="U236" s="39"/>
      <c r="V236" s="39"/>
      <c r="W236" s="39"/>
      <c r="X236" s="39"/>
    </row>
    <row r="237" spans="2:24" s="141" customFormat="1" x14ac:dyDescent="0.25">
      <c r="B237" s="141" t="str">
        <f>Inputs[[#This Row],['#]]</f>
        <v/>
      </c>
      <c r="C237" s="61"/>
      <c r="D237" s="63" t="str">
        <f t="shared" si="17"/>
        <v>Optional</v>
      </c>
      <c r="E237" s="143" t="str">
        <f>IF(ISBLANK(Inputs[[#This Row],[Applicant ID]]),"",IFERROR(VLOOKUP(Inputs[[#This Row],[Applicant ID]],$C$15:$E236,3,FALSE),MAX($E$15:$E236)+1))</f>
        <v/>
      </c>
      <c r="F237" s="61"/>
      <c r="G237" s="63" t="str">
        <f t="shared" si="18"/>
        <v>Optional</v>
      </c>
      <c r="H237" s="61"/>
      <c r="I237" s="62" t="str">
        <f t="shared" si="19"/>
        <v>Optional</v>
      </c>
      <c r="J237" s="61"/>
      <c r="K237" s="163" t="str">
        <f t="shared" si="20"/>
        <v>Optional</v>
      </c>
      <c r="L237" s="170">
        <f t="array" ref="L237">Inputs[[#This Row],[Acres]]*IFERROR(VLOOKUP(Inputs[[#This Row],[County]]&amp;Inputs[[#This Row],[Healthy Soils Practice]],'Defaults &lt;HIDE&gt;'!$C$29:$Q$1246,2,FALSE),0)</f>
        <v>0</v>
      </c>
      <c r="M237" s="166">
        <f t="array" ref="M237">Inputs[[#This Row],[Acres]]*IFERROR(VLOOKUP(Inputs[[#This Row],[County]]&amp;Inputs[[#This Row],[Healthy Soils Practice]],'Defaults &lt;HIDE&gt;'!$C$29:$Q$1246,3,FALSE),0)</f>
        <v>0</v>
      </c>
      <c r="N237" s="166">
        <f t="array" ref="N237">Inputs[[#This Row],[Acres]]*IFERROR(VLOOKUP(Inputs[[#This Row],[County]]&amp;Inputs[[#This Row],[Healthy Soils Practice]],'Defaults &lt;HIDE&gt;'!$C$29:$Q$1246,4,FALSE),0)</f>
        <v>0</v>
      </c>
      <c r="O237" s="166">
        <f t="array" ref="O237">Inputs[[#This Row],[Acres]]*IFERROR(VLOOKUP(Inputs[[#This Row],[County]]&amp;Inputs[[#This Row],[Healthy Soils Practice]],'Defaults &lt;HIDE&gt;'!$C$29:$Q$1246,5,FALSE),0)</f>
        <v>0</v>
      </c>
      <c r="P237" s="166">
        <f t="array" ref="P237">Inputs[[#This Row],[Acres]]*IFERROR(VLOOKUP(Inputs[[#This Row],[County]]&amp;Inputs[[#This Row],[Healthy Soils Practice]],'Defaults &lt;HIDE&gt;'!$C$29:$Q$1246,6,FALSE),0)</f>
        <v>0</v>
      </c>
      <c r="Q237" s="166">
        <f t="array" ref="Q237">Inputs[[#This Row],[Acres]]*IFERROR(VLOOKUP(Inputs[[#This Row],[County]]&amp;Inputs[[#This Row],[Healthy Soils Practice]],'Defaults &lt;HIDE&gt;'!$C$29:$Q$1246,7,FALSE),0)</f>
        <v>0</v>
      </c>
      <c r="R237" s="171">
        <f t="array" ref="R237">Inputs[[#This Row],[Acres]]*IFERROR(VLOOKUP(Inputs[[#This Row],[County]]&amp;Inputs[[#This Row],[Healthy Soils Practice]],'Defaults &lt;HIDE&gt;'!$C$29:$Q$1246,8,FALSE),0)</f>
        <v>0</v>
      </c>
      <c r="T237" s="39"/>
      <c r="U237" s="39"/>
      <c r="V237" s="39"/>
      <c r="W237" s="39"/>
      <c r="X237" s="39"/>
    </row>
    <row r="238" spans="2:24" s="141" customFormat="1" x14ac:dyDescent="0.25">
      <c r="B238" s="141" t="str">
        <f>Inputs[[#This Row],['#]]</f>
        <v/>
      </c>
      <c r="C238" s="61"/>
      <c r="D238" s="63" t="str">
        <f t="shared" si="17"/>
        <v>Optional</v>
      </c>
      <c r="E238" s="143" t="str">
        <f>IF(ISBLANK(Inputs[[#This Row],[Applicant ID]]),"",IFERROR(VLOOKUP(Inputs[[#This Row],[Applicant ID]],$C$15:$E237,3,FALSE),MAX($E$15:$E237)+1))</f>
        <v/>
      </c>
      <c r="F238" s="61"/>
      <c r="G238" s="63" t="str">
        <f t="shared" si="18"/>
        <v>Optional</v>
      </c>
      <c r="H238" s="61"/>
      <c r="I238" s="62" t="str">
        <f t="shared" si="19"/>
        <v>Optional</v>
      </c>
      <c r="J238" s="61"/>
      <c r="K238" s="163" t="str">
        <f t="shared" si="20"/>
        <v>Optional</v>
      </c>
      <c r="L238" s="170">
        <f t="array" ref="L238">Inputs[[#This Row],[Acres]]*IFERROR(VLOOKUP(Inputs[[#This Row],[County]]&amp;Inputs[[#This Row],[Healthy Soils Practice]],'Defaults &lt;HIDE&gt;'!$C$29:$Q$1246,2,FALSE),0)</f>
        <v>0</v>
      </c>
      <c r="M238" s="166">
        <f t="array" ref="M238">Inputs[[#This Row],[Acres]]*IFERROR(VLOOKUP(Inputs[[#This Row],[County]]&amp;Inputs[[#This Row],[Healthy Soils Practice]],'Defaults &lt;HIDE&gt;'!$C$29:$Q$1246,3,FALSE),0)</f>
        <v>0</v>
      </c>
      <c r="N238" s="166">
        <f t="array" ref="N238">Inputs[[#This Row],[Acres]]*IFERROR(VLOOKUP(Inputs[[#This Row],[County]]&amp;Inputs[[#This Row],[Healthy Soils Practice]],'Defaults &lt;HIDE&gt;'!$C$29:$Q$1246,4,FALSE),0)</f>
        <v>0</v>
      </c>
      <c r="O238" s="166">
        <f t="array" ref="O238">Inputs[[#This Row],[Acres]]*IFERROR(VLOOKUP(Inputs[[#This Row],[County]]&amp;Inputs[[#This Row],[Healthy Soils Practice]],'Defaults &lt;HIDE&gt;'!$C$29:$Q$1246,5,FALSE),0)</f>
        <v>0</v>
      </c>
      <c r="P238" s="166">
        <f t="array" ref="P238">Inputs[[#This Row],[Acres]]*IFERROR(VLOOKUP(Inputs[[#This Row],[County]]&amp;Inputs[[#This Row],[Healthy Soils Practice]],'Defaults &lt;HIDE&gt;'!$C$29:$Q$1246,6,FALSE),0)</f>
        <v>0</v>
      </c>
      <c r="Q238" s="166">
        <f t="array" ref="Q238">Inputs[[#This Row],[Acres]]*IFERROR(VLOOKUP(Inputs[[#This Row],[County]]&amp;Inputs[[#This Row],[Healthy Soils Practice]],'Defaults &lt;HIDE&gt;'!$C$29:$Q$1246,7,FALSE),0)</f>
        <v>0</v>
      </c>
      <c r="R238" s="171">
        <f t="array" ref="R238">Inputs[[#This Row],[Acres]]*IFERROR(VLOOKUP(Inputs[[#This Row],[County]]&amp;Inputs[[#This Row],[Healthy Soils Practice]],'Defaults &lt;HIDE&gt;'!$C$29:$Q$1246,8,FALSE),0)</f>
        <v>0</v>
      </c>
      <c r="T238" s="39"/>
      <c r="U238" s="39"/>
      <c r="V238" s="39"/>
      <c r="W238" s="39"/>
      <c r="X238" s="39"/>
    </row>
    <row r="239" spans="2:24" s="141" customFormat="1" x14ac:dyDescent="0.25">
      <c r="B239" s="141" t="str">
        <f>Inputs[[#This Row],['#]]</f>
        <v/>
      </c>
      <c r="C239" s="61"/>
      <c r="D239" s="63" t="str">
        <f t="shared" si="17"/>
        <v>Optional</v>
      </c>
      <c r="E239" s="143" t="str">
        <f>IF(ISBLANK(Inputs[[#This Row],[Applicant ID]]),"",IFERROR(VLOOKUP(Inputs[[#This Row],[Applicant ID]],$C$15:$E238,3,FALSE),MAX($E$15:$E238)+1))</f>
        <v/>
      </c>
      <c r="F239" s="61"/>
      <c r="G239" s="63" t="str">
        <f t="shared" si="18"/>
        <v>Optional</v>
      </c>
      <c r="H239" s="61"/>
      <c r="I239" s="62" t="str">
        <f t="shared" si="19"/>
        <v>Optional</v>
      </c>
      <c r="J239" s="61"/>
      <c r="K239" s="163" t="str">
        <f t="shared" si="20"/>
        <v>Optional</v>
      </c>
      <c r="L239" s="170">
        <f t="array" ref="L239">Inputs[[#This Row],[Acres]]*IFERROR(VLOOKUP(Inputs[[#This Row],[County]]&amp;Inputs[[#This Row],[Healthy Soils Practice]],'Defaults &lt;HIDE&gt;'!$C$29:$Q$1246,2,FALSE),0)</f>
        <v>0</v>
      </c>
      <c r="M239" s="166">
        <f t="array" ref="M239">Inputs[[#This Row],[Acres]]*IFERROR(VLOOKUP(Inputs[[#This Row],[County]]&amp;Inputs[[#This Row],[Healthy Soils Practice]],'Defaults &lt;HIDE&gt;'!$C$29:$Q$1246,3,FALSE),0)</f>
        <v>0</v>
      </c>
      <c r="N239" s="166">
        <f t="array" ref="N239">Inputs[[#This Row],[Acres]]*IFERROR(VLOOKUP(Inputs[[#This Row],[County]]&amp;Inputs[[#This Row],[Healthy Soils Practice]],'Defaults &lt;HIDE&gt;'!$C$29:$Q$1246,4,FALSE),0)</f>
        <v>0</v>
      </c>
      <c r="O239" s="166">
        <f t="array" ref="O239">Inputs[[#This Row],[Acres]]*IFERROR(VLOOKUP(Inputs[[#This Row],[County]]&amp;Inputs[[#This Row],[Healthy Soils Practice]],'Defaults &lt;HIDE&gt;'!$C$29:$Q$1246,5,FALSE),0)</f>
        <v>0</v>
      </c>
      <c r="P239" s="166">
        <f t="array" ref="P239">Inputs[[#This Row],[Acres]]*IFERROR(VLOOKUP(Inputs[[#This Row],[County]]&amp;Inputs[[#This Row],[Healthy Soils Practice]],'Defaults &lt;HIDE&gt;'!$C$29:$Q$1246,6,FALSE),0)</f>
        <v>0</v>
      </c>
      <c r="Q239" s="166">
        <f t="array" ref="Q239">Inputs[[#This Row],[Acres]]*IFERROR(VLOOKUP(Inputs[[#This Row],[County]]&amp;Inputs[[#This Row],[Healthy Soils Practice]],'Defaults &lt;HIDE&gt;'!$C$29:$Q$1246,7,FALSE),0)</f>
        <v>0</v>
      </c>
      <c r="R239" s="171">
        <f t="array" ref="R239">Inputs[[#This Row],[Acres]]*IFERROR(VLOOKUP(Inputs[[#This Row],[County]]&amp;Inputs[[#This Row],[Healthy Soils Practice]],'Defaults &lt;HIDE&gt;'!$C$29:$Q$1246,8,FALSE),0)</f>
        <v>0</v>
      </c>
      <c r="T239" s="39"/>
      <c r="U239" s="39"/>
      <c r="V239" s="39"/>
      <c r="W239" s="39"/>
      <c r="X239" s="39"/>
    </row>
    <row r="240" spans="2:24" s="141" customFormat="1" x14ac:dyDescent="0.25">
      <c r="B240" s="141" t="str">
        <f>Inputs[[#This Row],['#]]</f>
        <v/>
      </c>
      <c r="C240" s="61"/>
      <c r="D240" s="63" t="str">
        <f t="shared" si="17"/>
        <v>Optional</v>
      </c>
      <c r="E240" s="143" t="str">
        <f>IF(ISBLANK(Inputs[[#This Row],[Applicant ID]]),"",IFERROR(VLOOKUP(Inputs[[#This Row],[Applicant ID]],$C$15:$E239,3,FALSE),MAX($E$15:$E239)+1))</f>
        <v/>
      </c>
      <c r="F240" s="61"/>
      <c r="G240" s="63" t="str">
        <f t="shared" si="18"/>
        <v>Optional</v>
      </c>
      <c r="H240" s="61"/>
      <c r="I240" s="62" t="str">
        <f t="shared" si="19"/>
        <v>Optional</v>
      </c>
      <c r="J240" s="61"/>
      <c r="K240" s="163" t="str">
        <f t="shared" si="20"/>
        <v>Optional</v>
      </c>
      <c r="L240" s="170">
        <f t="array" ref="L240">Inputs[[#This Row],[Acres]]*IFERROR(VLOOKUP(Inputs[[#This Row],[County]]&amp;Inputs[[#This Row],[Healthy Soils Practice]],'Defaults &lt;HIDE&gt;'!$C$29:$Q$1246,2,FALSE),0)</f>
        <v>0</v>
      </c>
      <c r="M240" s="166">
        <f t="array" ref="M240">Inputs[[#This Row],[Acres]]*IFERROR(VLOOKUP(Inputs[[#This Row],[County]]&amp;Inputs[[#This Row],[Healthy Soils Practice]],'Defaults &lt;HIDE&gt;'!$C$29:$Q$1246,3,FALSE),0)</f>
        <v>0</v>
      </c>
      <c r="N240" s="166">
        <f t="array" ref="N240">Inputs[[#This Row],[Acres]]*IFERROR(VLOOKUP(Inputs[[#This Row],[County]]&amp;Inputs[[#This Row],[Healthy Soils Practice]],'Defaults &lt;HIDE&gt;'!$C$29:$Q$1246,4,FALSE),0)</f>
        <v>0</v>
      </c>
      <c r="O240" s="166">
        <f t="array" ref="O240">Inputs[[#This Row],[Acres]]*IFERROR(VLOOKUP(Inputs[[#This Row],[County]]&amp;Inputs[[#This Row],[Healthy Soils Practice]],'Defaults &lt;HIDE&gt;'!$C$29:$Q$1246,5,FALSE),0)</f>
        <v>0</v>
      </c>
      <c r="P240" s="166">
        <f t="array" ref="P240">Inputs[[#This Row],[Acres]]*IFERROR(VLOOKUP(Inputs[[#This Row],[County]]&amp;Inputs[[#This Row],[Healthy Soils Practice]],'Defaults &lt;HIDE&gt;'!$C$29:$Q$1246,6,FALSE),0)</f>
        <v>0</v>
      </c>
      <c r="Q240" s="166">
        <f t="array" ref="Q240">Inputs[[#This Row],[Acres]]*IFERROR(VLOOKUP(Inputs[[#This Row],[County]]&amp;Inputs[[#This Row],[Healthy Soils Practice]],'Defaults &lt;HIDE&gt;'!$C$29:$Q$1246,7,FALSE),0)</f>
        <v>0</v>
      </c>
      <c r="R240" s="171">
        <f t="array" ref="R240">Inputs[[#This Row],[Acres]]*IFERROR(VLOOKUP(Inputs[[#This Row],[County]]&amp;Inputs[[#This Row],[Healthy Soils Practice]],'Defaults &lt;HIDE&gt;'!$C$29:$Q$1246,8,FALSE),0)</f>
        <v>0</v>
      </c>
      <c r="T240" s="39"/>
      <c r="U240" s="39"/>
      <c r="V240" s="39"/>
      <c r="W240" s="39"/>
      <c r="X240" s="39"/>
    </row>
    <row r="241" spans="2:24" s="141" customFormat="1" x14ac:dyDescent="0.25">
      <c r="B241" s="141" t="str">
        <f>Inputs[[#This Row],['#]]</f>
        <v/>
      </c>
      <c r="C241" s="61"/>
      <c r="D241" s="63" t="str">
        <f t="shared" si="17"/>
        <v>Optional</v>
      </c>
      <c r="E241" s="143" t="str">
        <f>IF(ISBLANK(Inputs[[#This Row],[Applicant ID]]),"",IFERROR(VLOOKUP(Inputs[[#This Row],[Applicant ID]],$C$15:$E240,3,FALSE),MAX($E$15:$E240)+1))</f>
        <v/>
      </c>
      <c r="F241" s="61"/>
      <c r="G241" s="63" t="str">
        <f t="shared" si="18"/>
        <v>Optional</v>
      </c>
      <c r="H241" s="61"/>
      <c r="I241" s="62" t="str">
        <f t="shared" si="19"/>
        <v>Optional</v>
      </c>
      <c r="J241" s="61"/>
      <c r="K241" s="163" t="str">
        <f t="shared" si="20"/>
        <v>Optional</v>
      </c>
      <c r="L241" s="170">
        <f t="array" ref="L241">Inputs[[#This Row],[Acres]]*IFERROR(VLOOKUP(Inputs[[#This Row],[County]]&amp;Inputs[[#This Row],[Healthy Soils Practice]],'Defaults &lt;HIDE&gt;'!$C$29:$Q$1246,2,FALSE),0)</f>
        <v>0</v>
      </c>
      <c r="M241" s="166">
        <f t="array" ref="M241">Inputs[[#This Row],[Acres]]*IFERROR(VLOOKUP(Inputs[[#This Row],[County]]&amp;Inputs[[#This Row],[Healthy Soils Practice]],'Defaults &lt;HIDE&gt;'!$C$29:$Q$1246,3,FALSE),0)</f>
        <v>0</v>
      </c>
      <c r="N241" s="166">
        <f t="array" ref="N241">Inputs[[#This Row],[Acres]]*IFERROR(VLOOKUP(Inputs[[#This Row],[County]]&amp;Inputs[[#This Row],[Healthy Soils Practice]],'Defaults &lt;HIDE&gt;'!$C$29:$Q$1246,4,FALSE),0)</f>
        <v>0</v>
      </c>
      <c r="O241" s="166">
        <f t="array" ref="O241">Inputs[[#This Row],[Acres]]*IFERROR(VLOOKUP(Inputs[[#This Row],[County]]&amp;Inputs[[#This Row],[Healthy Soils Practice]],'Defaults &lt;HIDE&gt;'!$C$29:$Q$1246,5,FALSE),0)</f>
        <v>0</v>
      </c>
      <c r="P241" s="166">
        <f t="array" ref="P241">Inputs[[#This Row],[Acres]]*IFERROR(VLOOKUP(Inputs[[#This Row],[County]]&amp;Inputs[[#This Row],[Healthy Soils Practice]],'Defaults &lt;HIDE&gt;'!$C$29:$Q$1246,6,FALSE),0)</f>
        <v>0</v>
      </c>
      <c r="Q241" s="166">
        <f t="array" ref="Q241">Inputs[[#This Row],[Acres]]*IFERROR(VLOOKUP(Inputs[[#This Row],[County]]&amp;Inputs[[#This Row],[Healthy Soils Practice]],'Defaults &lt;HIDE&gt;'!$C$29:$Q$1246,7,FALSE),0)</f>
        <v>0</v>
      </c>
      <c r="R241" s="171">
        <f t="array" ref="R241">Inputs[[#This Row],[Acres]]*IFERROR(VLOOKUP(Inputs[[#This Row],[County]]&amp;Inputs[[#This Row],[Healthy Soils Practice]],'Defaults &lt;HIDE&gt;'!$C$29:$Q$1246,8,FALSE),0)</f>
        <v>0</v>
      </c>
      <c r="T241" s="39"/>
      <c r="U241" s="39"/>
      <c r="V241" s="39"/>
      <c r="W241" s="39"/>
      <c r="X241" s="39"/>
    </row>
    <row r="242" spans="2:24" x14ac:dyDescent="0.25">
      <c r="B242" s="141" t="str">
        <f>Inputs[[#This Row],['#]]</f>
        <v/>
      </c>
      <c r="C242" s="61"/>
      <c r="D242" s="63" t="str">
        <f t="shared" si="17"/>
        <v>Optional</v>
      </c>
      <c r="E242" s="143" t="str">
        <f>IF(ISBLANK(Inputs[[#This Row],[Applicant ID]]),"",IFERROR(VLOOKUP(Inputs[[#This Row],[Applicant ID]],$C$15:$E241,3,FALSE),MAX($E$15:$E241)+1))</f>
        <v/>
      </c>
      <c r="F242" s="61"/>
      <c r="G242" s="63" t="str">
        <f t="shared" si="18"/>
        <v>Optional</v>
      </c>
      <c r="H242" s="61"/>
      <c r="I242" s="62" t="str">
        <f t="shared" si="19"/>
        <v>Optional</v>
      </c>
      <c r="J242" s="61"/>
      <c r="K242" s="163" t="str">
        <f t="shared" si="20"/>
        <v>Optional</v>
      </c>
      <c r="L242" s="170">
        <f t="array" ref="L242">Inputs[[#This Row],[Acres]]*IFERROR(VLOOKUP(Inputs[[#This Row],[County]]&amp;Inputs[[#This Row],[Healthy Soils Practice]],'Defaults &lt;HIDE&gt;'!$C$29:$Q$1246,2,FALSE),0)</f>
        <v>0</v>
      </c>
      <c r="M242" s="166">
        <f t="array" ref="M242">Inputs[[#This Row],[Acres]]*IFERROR(VLOOKUP(Inputs[[#This Row],[County]]&amp;Inputs[[#This Row],[Healthy Soils Practice]],'Defaults &lt;HIDE&gt;'!$C$29:$Q$1246,3,FALSE),0)</f>
        <v>0</v>
      </c>
      <c r="N242" s="166">
        <f t="array" ref="N242">Inputs[[#This Row],[Acres]]*IFERROR(VLOOKUP(Inputs[[#This Row],[County]]&amp;Inputs[[#This Row],[Healthy Soils Practice]],'Defaults &lt;HIDE&gt;'!$C$29:$Q$1246,4,FALSE),0)</f>
        <v>0</v>
      </c>
      <c r="O242" s="166">
        <f t="array" ref="O242">Inputs[[#This Row],[Acres]]*IFERROR(VLOOKUP(Inputs[[#This Row],[County]]&amp;Inputs[[#This Row],[Healthy Soils Practice]],'Defaults &lt;HIDE&gt;'!$C$29:$Q$1246,5,FALSE),0)</f>
        <v>0</v>
      </c>
      <c r="P242" s="166">
        <f t="array" ref="P242">Inputs[[#This Row],[Acres]]*IFERROR(VLOOKUP(Inputs[[#This Row],[County]]&amp;Inputs[[#This Row],[Healthy Soils Practice]],'Defaults &lt;HIDE&gt;'!$C$29:$Q$1246,6,FALSE),0)</f>
        <v>0</v>
      </c>
      <c r="Q242" s="166">
        <f t="array" ref="Q242">Inputs[[#This Row],[Acres]]*IFERROR(VLOOKUP(Inputs[[#This Row],[County]]&amp;Inputs[[#This Row],[Healthy Soils Practice]],'Defaults &lt;HIDE&gt;'!$C$29:$Q$1246,7,FALSE),0)</f>
        <v>0</v>
      </c>
      <c r="R242" s="171">
        <f t="array" ref="R242">Inputs[[#This Row],[Acres]]*IFERROR(VLOOKUP(Inputs[[#This Row],[County]]&amp;Inputs[[#This Row],[Healthy Soils Practice]],'Defaults &lt;HIDE&gt;'!$C$29:$Q$1246,8,FALSE),0)</f>
        <v>0</v>
      </c>
    </row>
    <row r="243" spans="2:24" x14ac:dyDescent="0.25">
      <c r="B243" s="141" t="str">
        <f>Inputs[[#This Row],['#]]</f>
        <v/>
      </c>
      <c r="C243" s="61"/>
      <c r="D243" s="63" t="str">
        <f t="shared" si="17"/>
        <v>Optional</v>
      </c>
      <c r="E243" s="143" t="str">
        <f>IF(ISBLANK(Inputs[[#This Row],[Applicant ID]]),"",IFERROR(VLOOKUP(Inputs[[#This Row],[Applicant ID]],$C$15:$E242,3,FALSE),MAX($E$15:$E242)+1))</f>
        <v/>
      </c>
      <c r="F243" s="61"/>
      <c r="G243" s="63" t="str">
        <f t="shared" si="18"/>
        <v>Optional</v>
      </c>
      <c r="H243" s="61"/>
      <c r="I243" s="62" t="str">
        <f t="shared" si="19"/>
        <v>Optional</v>
      </c>
      <c r="J243" s="61"/>
      <c r="K243" s="163" t="str">
        <f t="shared" si="20"/>
        <v>Optional</v>
      </c>
      <c r="L243" s="170">
        <f t="array" ref="L243">Inputs[[#This Row],[Acres]]*IFERROR(VLOOKUP(Inputs[[#This Row],[County]]&amp;Inputs[[#This Row],[Healthy Soils Practice]],'Defaults &lt;HIDE&gt;'!$C$29:$Q$1246,2,FALSE),0)</f>
        <v>0</v>
      </c>
      <c r="M243" s="166">
        <f t="array" ref="M243">Inputs[[#This Row],[Acres]]*IFERROR(VLOOKUP(Inputs[[#This Row],[County]]&amp;Inputs[[#This Row],[Healthy Soils Practice]],'Defaults &lt;HIDE&gt;'!$C$29:$Q$1246,3,FALSE),0)</f>
        <v>0</v>
      </c>
      <c r="N243" s="166">
        <f t="array" ref="N243">Inputs[[#This Row],[Acres]]*IFERROR(VLOOKUP(Inputs[[#This Row],[County]]&amp;Inputs[[#This Row],[Healthy Soils Practice]],'Defaults &lt;HIDE&gt;'!$C$29:$Q$1246,4,FALSE),0)</f>
        <v>0</v>
      </c>
      <c r="O243" s="166">
        <f t="array" ref="O243">Inputs[[#This Row],[Acres]]*IFERROR(VLOOKUP(Inputs[[#This Row],[County]]&amp;Inputs[[#This Row],[Healthy Soils Practice]],'Defaults &lt;HIDE&gt;'!$C$29:$Q$1246,5,FALSE),0)</f>
        <v>0</v>
      </c>
      <c r="P243" s="166">
        <f t="array" ref="P243">Inputs[[#This Row],[Acres]]*IFERROR(VLOOKUP(Inputs[[#This Row],[County]]&amp;Inputs[[#This Row],[Healthy Soils Practice]],'Defaults &lt;HIDE&gt;'!$C$29:$Q$1246,6,FALSE),0)</f>
        <v>0</v>
      </c>
      <c r="Q243" s="166">
        <f t="array" ref="Q243">Inputs[[#This Row],[Acres]]*IFERROR(VLOOKUP(Inputs[[#This Row],[County]]&amp;Inputs[[#This Row],[Healthy Soils Practice]],'Defaults &lt;HIDE&gt;'!$C$29:$Q$1246,7,FALSE),0)</f>
        <v>0</v>
      </c>
      <c r="R243" s="171">
        <f t="array" ref="R243">Inputs[[#This Row],[Acres]]*IFERROR(VLOOKUP(Inputs[[#This Row],[County]]&amp;Inputs[[#This Row],[Healthy Soils Practice]],'Defaults &lt;HIDE&gt;'!$C$29:$Q$1246,8,FALSE),0)</f>
        <v>0</v>
      </c>
    </row>
    <row r="244" spans="2:24" x14ac:dyDescent="0.25">
      <c r="B244" s="141" t="str">
        <f>Inputs[[#This Row],['#]]</f>
        <v/>
      </c>
      <c r="C244" s="61"/>
      <c r="D244" s="63" t="str">
        <f t="shared" si="17"/>
        <v>Optional</v>
      </c>
      <c r="E244" s="143" t="str">
        <f>IF(ISBLANK(Inputs[[#This Row],[Applicant ID]]),"",IFERROR(VLOOKUP(Inputs[[#This Row],[Applicant ID]],$C$15:$E243,3,FALSE),MAX($E$15:$E243)+1))</f>
        <v/>
      </c>
      <c r="F244" s="61"/>
      <c r="G244" s="63" t="str">
        <f t="shared" si="18"/>
        <v>Optional</v>
      </c>
      <c r="H244" s="61"/>
      <c r="I244" s="62" t="str">
        <f t="shared" si="19"/>
        <v>Optional</v>
      </c>
      <c r="J244" s="61"/>
      <c r="K244" s="163" t="str">
        <f t="shared" si="20"/>
        <v>Optional</v>
      </c>
      <c r="L244" s="170">
        <f t="array" ref="L244">Inputs[[#This Row],[Acres]]*IFERROR(VLOOKUP(Inputs[[#This Row],[County]]&amp;Inputs[[#This Row],[Healthy Soils Practice]],'Defaults &lt;HIDE&gt;'!$C$29:$Q$1246,2,FALSE),0)</f>
        <v>0</v>
      </c>
      <c r="M244" s="166">
        <f t="array" ref="M244">Inputs[[#This Row],[Acres]]*IFERROR(VLOOKUP(Inputs[[#This Row],[County]]&amp;Inputs[[#This Row],[Healthy Soils Practice]],'Defaults &lt;HIDE&gt;'!$C$29:$Q$1246,3,FALSE),0)</f>
        <v>0</v>
      </c>
      <c r="N244" s="166">
        <f t="array" ref="N244">Inputs[[#This Row],[Acres]]*IFERROR(VLOOKUP(Inputs[[#This Row],[County]]&amp;Inputs[[#This Row],[Healthy Soils Practice]],'Defaults &lt;HIDE&gt;'!$C$29:$Q$1246,4,FALSE),0)</f>
        <v>0</v>
      </c>
      <c r="O244" s="166">
        <f t="array" ref="O244">Inputs[[#This Row],[Acres]]*IFERROR(VLOOKUP(Inputs[[#This Row],[County]]&amp;Inputs[[#This Row],[Healthy Soils Practice]],'Defaults &lt;HIDE&gt;'!$C$29:$Q$1246,5,FALSE),0)</f>
        <v>0</v>
      </c>
      <c r="P244" s="166">
        <f t="array" ref="P244">Inputs[[#This Row],[Acres]]*IFERROR(VLOOKUP(Inputs[[#This Row],[County]]&amp;Inputs[[#This Row],[Healthy Soils Practice]],'Defaults &lt;HIDE&gt;'!$C$29:$Q$1246,6,FALSE),0)</f>
        <v>0</v>
      </c>
      <c r="Q244" s="166">
        <f t="array" ref="Q244">Inputs[[#This Row],[Acres]]*IFERROR(VLOOKUP(Inputs[[#This Row],[County]]&amp;Inputs[[#This Row],[Healthy Soils Practice]],'Defaults &lt;HIDE&gt;'!$C$29:$Q$1246,7,FALSE),0)</f>
        <v>0</v>
      </c>
      <c r="R244" s="171">
        <f t="array" ref="R244">Inputs[[#This Row],[Acres]]*IFERROR(VLOOKUP(Inputs[[#This Row],[County]]&amp;Inputs[[#This Row],[Healthy Soils Practice]],'Defaults &lt;HIDE&gt;'!$C$29:$Q$1246,8,FALSE),0)</f>
        <v>0</v>
      </c>
    </row>
    <row r="245" spans="2:24" x14ac:dyDescent="0.25">
      <c r="B245" s="141" t="str">
        <f>Inputs[[#This Row],['#]]</f>
        <v/>
      </c>
      <c r="C245" s="61"/>
      <c r="D245" s="63" t="str">
        <f t="shared" si="17"/>
        <v>Optional</v>
      </c>
      <c r="E245" s="143" t="str">
        <f>IF(ISBLANK(Inputs[[#This Row],[Applicant ID]]),"",IFERROR(VLOOKUP(Inputs[[#This Row],[Applicant ID]],$C$15:$E244,3,FALSE),MAX($E$15:$E244)+1))</f>
        <v/>
      </c>
      <c r="F245" s="61"/>
      <c r="G245" s="63" t="str">
        <f t="shared" si="18"/>
        <v>Optional</v>
      </c>
      <c r="H245" s="61"/>
      <c r="I245" s="62" t="str">
        <f t="shared" si="19"/>
        <v>Optional</v>
      </c>
      <c r="J245" s="61"/>
      <c r="K245" s="163" t="str">
        <f t="shared" si="20"/>
        <v>Optional</v>
      </c>
      <c r="L245" s="170">
        <f t="array" ref="L245">Inputs[[#This Row],[Acres]]*IFERROR(VLOOKUP(Inputs[[#This Row],[County]]&amp;Inputs[[#This Row],[Healthy Soils Practice]],'Defaults &lt;HIDE&gt;'!$C$29:$Q$1246,2,FALSE),0)</f>
        <v>0</v>
      </c>
      <c r="M245" s="166">
        <f t="array" ref="M245">Inputs[[#This Row],[Acres]]*IFERROR(VLOOKUP(Inputs[[#This Row],[County]]&amp;Inputs[[#This Row],[Healthy Soils Practice]],'Defaults &lt;HIDE&gt;'!$C$29:$Q$1246,3,FALSE),0)</f>
        <v>0</v>
      </c>
      <c r="N245" s="166">
        <f t="array" ref="N245">Inputs[[#This Row],[Acres]]*IFERROR(VLOOKUP(Inputs[[#This Row],[County]]&amp;Inputs[[#This Row],[Healthy Soils Practice]],'Defaults &lt;HIDE&gt;'!$C$29:$Q$1246,4,FALSE),0)</f>
        <v>0</v>
      </c>
      <c r="O245" s="166">
        <f t="array" ref="O245">Inputs[[#This Row],[Acres]]*IFERROR(VLOOKUP(Inputs[[#This Row],[County]]&amp;Inputs[[#This Row],[Healthy Soils Practice]],'Defaults &lt;HIDE&gt;'!$C$29:$Q$1246,5,FALSE),0)</f>
        <v>0</v>
      </c>
      <c r="P245" s="166">
        <f t="array" ref="P245">Inputs[[#This Row],[Acres]]*IFERROR(VLOOKUP(Inputs[[#This Row],[County]]&amp;Inputs[[#This Row],[Healthy Soils Practice]],'Defaults &lt;HIDE&gt;'!$C$29:$Q$1246,6,FALSE),0)</f>
        <v>0</v>
      </c>
      <c r="Q245" s="166">
        <f t="array" ref="Q245">Inputs[[#This Row],[Acres]]*IFERROR(VLOOKUP(Inputs[[#This Row],[County]]&amp;Inputs[[#This Row],[Healthy Soils Practice]],'Defaults &lt;HIDE&gt;'!$C$29:$Q$1246,7,FALSE),0)</f>
        <v>0</v>
      </c>
      <c r="R245" s="171">
        <f t="array" ref="R245">Inputs[[#This Row],[Acres]]*IFERROR(VLOOKUP(Inputs[[#This Row],[County]]&amp;Inputs[[#This Row],[Healthy Soils Practice]],'Defaults &lt;HIDE&gt;'!$C$29:$Q$1246,8,FALSE),0)</f>
        <v>0</v>
      </c>
    </row>
    <row r="246" spans="2:24" x14ac:dyDescent="0.25">
      <c r="B246" s="141" t="str">
        <f>Inputs[[#This Row],['#]]</f>
        <v/>
      </c>
      <c r="C246" s="61"/>
      <c r="D246" s="63" t="str">
        <f t="shared" si="17"/>
        <v>Optional</v>
      </c>
      <c r="E246" s="143" t="str">
        <f>IF(ISBLANK(Inputs[[#This Row],[Applicant ID]]),"",IFERROR(VLOOKUP(Inputs[[#This Row],[Applicant ID]],$C$15:$E245,3,FALSE),MAX($E$15:$E245)+1))</f>
        <v/>
      </c>
      <c r="F246" s="61"/>
      <c r="G246" s="63" t="str">
        <f t="shared" si="18"/>
        <v>Optional</v>
      </c>
      <c r="H246" s="61"/>
      <c r="I246" s="62" t="str">
        <f t="shared" si="19"/>
        <v>Optional</v>
      </c>
      <c r="J246" s="61"/>
      <c r="K246" s="163" t="str">
        <f t="shared" si="20"/>
        <v>Optional</v>
      </c>
      <c r="L246" s="170">
        <f t="array" ref="L246">Inputs[[#This Row],[Acres]]*IFERROR(VLOOKUP(Inputs[[#This Row],[County]]&amp;Inputs[[#This Row],[Healthy Soils Practice]],'Defaults &lt;HIDE&gt;'!$C$29:$Q$1246,2,FALSE),0)</f>
        <v>0</v>
      </c>
      <c r="M246" s="166">
        <f t="array" ref="M246">Inputs[[#This Row],[Acres]]*IFERROR(VLOOKUP(Inputs[[#This Row],[County]]&amp;Inputs[[#This Row],[Healthy Soils Practice]],'Defaults &lt;HIDE&gt;'!$C$29:$Q$1246,3,FALSE),0)</f>
        <v>0</v>
      </c>
      <c r="N246" s="166">
        <f t="array" ref="N246">Inputs[[#This Row],[Acres]]*IFERROR(VLOOKUP(Inputs[[#This Row],[County]]&amp;Inputs[[#This Row],[Healthy Soils Practice]],'Defaults &lt;HIDE&gt;'!$C$29:$Q$1246,4,FALSE),0)</f>
        <v>0</v>
      </c>
      <c r="O246" s="166">
        <f t="array" ref="O246">Inputs[[#This Row],[Acres]]*IFERROR(VLOOKUP(Inputs[[#This Row],[County]]&amp;Inputs[[#This Row],[Healthy Soils Practice]],'Defaults &lt;HIDE&gt;'!$C$29:$Q$1246,5,FALSE),0)</f>
        <v>0</v>
      </c>
      <c r="P246" s="166">
        <f t="array" ref="P246">Inputs[[#This Row],[Acres]]*IFERROR(VLOOKUP(Inputs[[#This Row],[County]]&amp;Inputs[[#This Row],[Healthy Soils Practice]],'Defaults &lt;HIDE&gt;'!$C$29:$Q$1246,6,FALSE),0)</f>
        <v>0</v>
      </c>
      <c r="Q246" s="166">
        <f t="array" ref="Q246">Inputs[[#This Row],[Acres]]*IFERROR(VLOOKUP(Inputs[[#This Row],[County]]&amp;Inputs[[#This Row],[Healthy Soils Practice]],'Defaults &lt;HIDE&gt;'!$C$29:$Q$1246,7,FALSE),0)</f>
        <v>0</v>
      </c>
      <c r="R246" s="171">
        <f t="array" ref="R246">Inputs[[#This Row],[Acres]]*IFERROR(VLOOKUP(Inputs[[#This Row],[County]]&amp;Inputs[[#This Row],[Healthy Soils Practice]],'Defaults &lt;HIDE&gt;'!$C$29:$Q$1246,8,FALSE),0)</f>
        <v>0</v>
      </c>
    </row>
    <row r="247" spans="2:24" x14ac:dyDescent="0.25">
      <c r="B247" s="141" t="str">
        <f>Inputs[[#This Row],['#]]</f>
        <v/>
      </c>
      <c r="C247" s="61"/>
      <c r="D247" s="63" t="str">
        <f t="shared" si="17"/>
        <v>Optional</v>
      </c>
      <c r="E247" s="143" t="str">
        <f>IF(ISBLANK(Inputs[[#This Row],[Applicant ID]]),"",IFERROR(VLOOKUP(Inputs[[#This Row],[Applicant ID]],$C$15:$E246,3,FALSE),MAX($E$15:$E246)+1))</f>
        <v/>
      </c>
      <c r="F247" s="61"/>
      <c r="G247" s="63" t="str">
        <f t="shared" si="18"/>
        <v>Optional</v>
      </c>
      <c r="H247" s="61"/>
      <c r="I247" s="62" t="str">
        <f t="shared" si="19"/>
        <v>Optional</v>
      </c>
      <c r="J247" s="61"/>
      <c r="K247" s="163" t="str">
        <f t="shared" si="20"/>
        <v>Optional</v>
      </c>
      <c r="L247" s="170">
        <f t="array" ref="L247">Inputs[[#This Row],[Acres]]*IFERROR(VLOOKUP(Inputs[[#This Row],[County]]&amp;Inputs[[#This Row],[Healthy Soils Practice]],'Defaults &lt;HIDE&gt;'!$C$29:$Q$1246,2,FALSE),0)</f>
        <v>0</v>
      </c>
      <c r="M247" s="166">
        <f t="array" ref="M247">Inputs[[#This Row],[Acres]]*IFERROR(VLOOKUP(Inputs[[#This Row],[County]]&amp;Inputs[[#This Row],[Healthy Soils Practice]],'Defaults &lt;HIDE&gt;'!$C$29:$Q$1246,3,FALSE),0)</f>
        <v>0</v>
      </c>
      <c r="N247" s="166">
        <f t="array" ref="N247">Inputs[[#This Row],[Acres]]*IFERROR(VLOOKUP(Inputs[[#This Row],[County]]&amp;Inputs[[#This Row],[Healthy Soils Practice]],'Defaults &lt;HIDE&gt;'!$C$29:$Q$1246,4,FALSE),0)</f>
        <v>0</v>
      </c>
      <c r="O247" s="166">
        <f t="array" ref="O247">Inputs[[#This Row],[Acres]]*IFERROR(VLOOKUP(Inputs[[#This Row],[County]]&amp;Inputs[[#This Row],[Healthy Soils Practice]],'Defaults &lt;HIDE&gt;'!$C$29:$Q$1246,5,FALSE),0)</f>
        <v>0</v>
      </c>
      <c r="P247" s="166">
        <f t="array" ref="P247">Inputs[[#This Row],[Acres]]*IFERROR(VLOOKUP(Inputs[[#This Row],[County]]&amp;Inputs[[#This Row],[Healthy Soils Practice]],'Defaults &lt;HIDE&gt;'!$C$29:$Q$1246,6,FALSE),0)</f>
        <v>0</v>
      </c>
      <c r="Q247" s="166">
        <f t="array" ref="Q247">Inputs[[#This Row],[Acres]]*IFERROR(VLOOKUP(Inputs[[#This Row],[County]]&amp;Inputs[[#This Row],[Healthy Soils Practice]],'Defaults &lt;HIDE&gt;'!$C$29:$Q$1246,7,FALSE),0)</f>
        <v>0</v>
      </c>
      <c r="R247" s="171">
        <f t="array" ref="R247">Inputs[[#This Row],[Acres]]*IFERROR(VLOOKUP(Inputs[[#This Row],[County]]&amp;Inputs[[#This Row],[Healthy Soils Practice]],'Defaults &lt;HIDE&gt;'!$C$29:$Q$1246,8,FALSE),0)</f>
        <v>0</v>
      </c>
    </row>
    <row r="248" spans="2:24" x14ac:dyDescent="0.25">
      <c r="B248" s="141" t="str">
        <f>Inputs[[#This Row],['#]]</f>
        <v/>
      </c>
      <c r="C248" s="61"/>
      <c r="D248" s="63" t="str">
        <f t="shared" si="17"/>
        <v>Optional</v>
      </c>
      <c r="E248" s="143" t="str">
        <f>IF(ISBLANK(Inputs[[#This Row],[Applicant ID]]),"",IFERROR(VLOOKUP(Inputs[[#This Row],[Applicant ID]],$C$15:$E247,3,FALSE),MAX($E$15:$E247)+1))</f>
        <v/>
      </c>
      <c r="F248" s="61"/>
      <c r="G248" s="63" t="str">
        <f t="shared" si="18"/>
        <v>Optional</v>
      </c>
      <c r="H248" s="61"/>
      <c r="I248" s="62" t="str">
        <f t="shared" si="19"/>
        <v>Optional</v>
      </c>
      <c r="J248" s="61"/>
      <c r="K248" s="163" t="str">
        <f t="shared" si="20"/>
        <v>Optional</v>
      </c>
      <c r="L248" s="170">
        <f t="array" ref="L248">Inputs[[#This Row],[Acres]]*IFERROR(VLOOKUP(Inputs[[#This Row],[County]]&amp;Inputs[[#This Row],[Healthy Soils Practice]],'Defaults &lt;HIDE&gt;'!$C$29:$Q$1246,2,FALSE),0)</f>
        <v>0</v>
      </c>
      <c r="M248" s="166">
        <f t="array" ref="M248">Inputs[[#This Row],[Acres]]*IFERROR(VLOOKUP(Inputs[[#This Row],[County]]&amp;Inputs[[#This Row],[Healthy Soils Practice]],'Defaults &lt;HIDE&gt;'!$C$29:$Q$1246,3,FALSE),0)</f>
        <v>0</v>
      </c>
      <c r="N248" s="166">
        <f t="array" ref="N248">Inputs[[#This Row],[Acres]]*IFERROR(VLOOKUP(Inputs[[#This Row],[County]]&amp;Inputs[[#This Row],[Healthy Soils Practice]],'Defaults &lt;HIDE&gt;'!$C$29:$Q$1246,4,FALSE),0)</f>
        <v>0</v>
      </c>
      <c r="O248" s="166">
        <f t="array" ref="O248">Inputs[[#This Row],[Acres]]*IFERROR(VLOOKUP(Inputs[[#This Row],[County]]&amp;Inputs[[#This Row],[Healthy Soils Practice]],'Defaults &lt;HIDE&gt;'!$C$29:$Q$1246,5,FALSE),0)</f>
        <v>0</v>
      </c>
      <c r="P248" s="166">
        <f t="array" ref="P248">Inputs[[#This Row],[Acres]]*IFERROR(VLOOKUP(Inputs[[#This Row],[County]]&amp;Inputs[[#This Row],[Healthy Soils Practice]],'Defaults &lt;HIDE&gt;'!$C$29:$Q$1246,6,FALSE),0)</f>
        <v>0</v>
      </c>
      <c r="Q248" s="166">
        <f t="array" ref="Q248">Inputs[[#This Row],[Acres]]*IFERROR(VLOOKUP(Inputs[[#This Row],[County]]&amp;Inputs[[#This Row],[Healthy Soils Practice]],'Defaults &lt;HIDE&gt;'!$C$29:$Q$1246,7,FALSE),0)</f>
        <v>0</v>
      </c>
      <c r="R248" s="171">
        <f t="array" ref="R248">Inputs[[#This Row],[Acres]]*IFERROR(VLOOKUP(Inputs[[#This Row],[County]]&amp;Inputs[[#This Row],[Healthy Soils Practice]],'Defaults &lt;HIDE&gt;'!$C$29:$Q$1246,8,FALSE),0)</f>
        <v>0</v>
      </c>
    </row>
    <row r="249" spans="2:24" x14ac:dyDescent="0.25">
      <c r="B249" s="141" t="str">
        <f>Inputs[[#This Row],['#]]</f>
        <v/>
      </c>
      <c r="C249" s="61"/>
      <c r="D249" s="63" t="str">
        <f t="shared" si="17"/>
        <v>Optional</v>
      </c>
      <c r="E249" s="143" t="str">
        <f>IF(ISBLANK(Inputs[[#This Row],[Applicant ID]]),"",IFERROR(VLOOKUP(Inputs[[#This Row],[Applicant ID]],$C$15:$E248,3,FALSE),MAX($E$15:$E248)+1))</f>
        <v/>
      </c>
      <c r="F249" s="61"/>
      <c r="G249" s="63" t="str">
        <f t="shared" si="18"/>
        <v>Optional</v>
      </c>
      <c r="H249" s="61"/>
      <c r="I249" s="62" t="str">
        <f t="shared" si="19"/>
        <v>Optional</v>
      </c>
      <c r="J249" s="61"/>
      <c r="K249" s="163" t="str">
        <f t="shared" si="20"/>
        <v>Optional</v>
      </c>
      <c r="L249" s="170">
        <f t="array" ref="L249">Inputs[[#This Row],[Acres]]*IFERROR(VLOOKUP(Inputs[[#This Row],[County]]&amp;Inputs[[#This Row],[Healthy Soils Practice]],'Defaults &lt;HIDE&gt;'!$C$29:$Q$1246,2,FALSE),0)</f>
        <v>0</v>
      </c>
      <c r="M249" s="166">
        <f t="array" ref="M249">Inputs[[#This Row],[Acres]]*IFERROR(VLOOKUP(Inputs[[#This Row],[County]]&amp;Inputs[[#This Row],[Healthy Soils Practice]],'Defaults &lt;HIDE&gt;'!$C$29:$Q$1246,3,FALSE),0)</f>
        <v>0</v>
      </c>
      <c r="N249" s="166">
        <f t="array" ref="N249">Inputs[[#This Row],[Acres]]*IFERROR(VLOOKUP(Inputs[[#This Row],[County]]&amp;Inputs[[#This Row],[Healthy Soils Practice]],'Defaults &lt;HIDE&gt;'!$C$29:$Q$1246,4,FALSE),0)</f>
        <v>0</v>
      </c>
      <c r="O249" s="166">
        <f t="array" ref="O249">Inputs[[#This Row],[Acres]]*IFERROR(VLOOKUP(Inputs[[#This Row],[County]]&amp;Inputs[[#This Row],[Healthy Soils Practice]],'Defaults &lt;HIDE&gt;'!$C$29:$Q$1246,5,FALSE),0)</f>
        <v>0</v>
      </c>
      <c r="P249" s="166">
        <f t="array" ref="P249">Inputs[[#This Row],[Acres]]*IFERROR(VLOOKUP(Inputs[[#This Row],[County]]&amp;Inputs[[#This Row],[Healthy Soils Practice]],'Defaults &lt;HIDE&gt;'!$C$29:$Q$1246,6,FALSE),0)</f>
        <v>0</v>
      </c>
      <c r="Q249" s="166">
        <f t="array" ref="Q249">Inputs[[#This Row],[Acres]]*IFERROR(VLOOKUP(Inputs[[#This Row],[County]]&amp;Inputs[[#This Row],[Healthy Soils Practice]],'Defaults &lt;HIDE&gt;'!$C$29:$Q$1246,7,FALSE),0)</f>
        <v>0</v>
      </c>
      <c r="R249" s="171">
        <f t="array" ref="R249">Inputs[[#This Row],[Acres]]*IFERROR(VLOOKUP(Inputs[[#This Row],[County]]&amp;Inputs[[#This Row],[Healthy Soils Practice]],'Defaults &lt;HIDE&gt;'!$C$29:$Q$1246,8,FALSE),0)</f>
        <v>0</v>
      </c>
    </row>
    <row r="250" spans="2:24" x14ac:dyDescent="0.25">
      <c r="B250" s="141" t="str">
        <f>Inputs[[#This Row],['#]]</f>
        <v/>
      </c>
      <c r="C250" s="61"/>
      <c r="D250" s="63" t="str">
        <f t="shared" si="17"/>
        <v>Optional</v>
      </c>
      <c r="E250" s="143" t="str">
        <f>IF(ISBLANK(Inputs[[#This Row],[Applicant ID]]),"",IFERROR(VLOOKUP(Inputs[[#This Row],[Applicant ID]],$C$15:$E249,3,FALSE),MAX($E$15:$E249)+1))</f>
        <v/>
      </c>
      <c r="F250" s="61"/>
      <c r="G250" s="63" t="str">
        <f t="shared" si="18"/>
        <v>Optional</v>
      </c>
      <c r="H250" s="61"/>
      <c r="I250" s="62" t="str">
        <f t="shared" si="19"/>
        <v>Optional</v>
      </c>
      <c r="J250" s="61"/>
      <c r="K250" s="163" t="str">
        <f t="shared" si="20"/>
        <v>Optional</v>
      </c>
      <c r="L250" s="170">
        <f t="array" ref="L250">Inputs[[#This Row],[Acres]]*IFERROR(VLOOKUP(Inputs[[#This Row],[County]]&amp;Inputs[[#This Row],[Healthy Soils Practice]],'Defaults &lt;HIDE&gt;'!$C$29:$Q$1246,2,FALSE),0)</f>
        <v>0</v>
      </c>
      <c r="M250" s="166">
        <f t="array" ref="M250">Inputs[[#This Row],[Acres]]*IFERROR(VLOOKUP(Inputs[[#This Row],[County]]&amp;Inputs[[#This Row],[Healthy Soils Practice]],'Defaults &lt;HIDE&gt;'!$C$29:$Q$1246,3,FALSE),0)</f>
        <v>0</v>
      </c>
      <c r="N250" s="166">
        <f t="array" ref="N250">Inputs[[#This Row],[Acres]]*IFERROR(VLOOKUP(Inputs[[#This Row],[County]]&amp;Inputs[[#This Row],[Healthy Soils Practice]],'Defaults &lt;HIDE&gt;'!$C$29:$Q$1246,4,FALSE),0)</f>
        <v>0</v>
      </c>
      <c r="O250" s="166">
        <f t="array" ref="O250">Inputs[[#This Row],[Acres]]*IFERROR(VLOOKUP(Inputs[[#This Row],[County]]&amp;Inputs[[#This Row],[Healthy Soils Practice]],'Defaults &lt;HIDE&gt;'!$C$29:$Q$1246,5,FALSE),0)</f>
        <v>0</v>
      </c>
      <c r="P250" s="166">
        <f t="array" ref="P250">Inputs[[#This Row],[Acres]]*IFERROR(VLOOKUP(Inputs[[#This Row],[County]]&amp;Inputs[[#This Row],[Healthy Soils Practice]],'Defaults &lt;HIDE&gt;'!$C$29:$Q$1246,6,FALSE),0)</f>
        <v>0</v>
      </c>
      <c r="Q250" s="166">
        <f t="array" ref="Q250">Inputs[[#This Row],[Acres]]*IFERROR(VLOOKUP(Inputs[[#This Row],[County]]&amp;Inputs[[#This Row],[Healthy Soils Practice]],'Defaults &lt;HIDE&gt;'!$C$29:$Q$1246,7,FALSE),0)</f>
        <v>0</v>
      </c>
      <c r="R250" s="171">
        <f t="array" ref="R250">Inputs[[#This Row],[Acres]]*IFERROR(VLOOKUP(Inputs[[#This Row],[County]]&amp;Inputs[[#This Row],[Healthy Soils Practice]],'Defaults &lt;HIDE&gt;'!$C$29:$Q$1246,8,FALSE),0)</f>
        <v>0</v>
      </c>
    </row>
    <row r="251" spans="2:24" x14ac:dyDescent="0.25">
      <c r="B251" s="141" t="str">
        <f>Inputs[[#This Row],['#]]</f>
        <v/>
      </c>
      <c r="C251" s="61"/>
      <c r="D251" s="63" t="str">
        <f t="shared" si="17"/>
        <v>Optional</v>
      </c>
      <c r="E251" s="143" t="str">
        <f>IF(ISBLANK(Inputs[[#This Row],[Applicant ID]]),"",IFERROR(VLOOKUP(Inputs[[#This Row],[Applicant ID]],$C$15:$E250,3,FALSE),MAX($E$15:$E250)+1))</f>
        <v/>
      </c>
      <c r="F251" s="61"/>
      <c r="G251" s="63" t="str">
        <f t="shared" si="18"/>
        <v>Optional</v>
      </c>
      <c r="H251" s="61"/>
      <c r="I251" s="62" t="str">
        <f t="shared" si="19"/>
        <v>Optional</v>
      </c>
      <c r="J251" s="61"/>
      <c r="K251" s="163" t="str">
        <f t="shared" si="20"/>
        <v>Optional</v>
      </c>
      <c r="L251" s="170">
        <f t="array" ref="L251">Inputs[[#This Row],[Acres]]*IFERROR(VLOOKUP(Inputs[[#This Row],[County]]&amp;Inputs[[#This Row],[Healthy Soils Practice]],'Defaults &lt;HIDE&gt;'!$C$29:$Q$1246,2,FALSE),0)</f>
        <v>0</v>
      </c>
      <c r="M251" s="166">
        <f t="array" ref="M251">Inputs[[#This Row],[Acres]]*IFERROR(VLOOKUP(Inputs[[#This Row],[County]]&amp;Inputs[[#This Row],[Healthy Soils Practice]],'Defaults &lt;HIDE&gt;'!$C$29:$Q$1246,3,FALSE),0)</f>
        <v>0</v>
      </c>
      <c r="N251" s="166">
        <f t="array" ref="N251">Inputs[[#This Row],[Acres]]*IFERROR(VLOOKUP(Inputs[[#This Row],[County]]&amp;Inputs[[#This Row],[Healthy Soils Practice]],'Defaults &lt;HIDE&gt;'!$C$29:$Q$1246,4,FALSE),0)</f>
        <v>0</v>
      </c>
      <c r="O251" s="166">
        <f t="array" ref="O251">Inputs[[#This Row],[Acres]]*IFERROR(VLOOKUP(Inputs[[#This Row],[County]]&amp;Inputs[[#This Row],[Healthy Soils Practice]],'Defaults &lt;HIDE&gt;'!$C$29:$Q$1246,5,FALSE),0)</f>
        <v>0</v>
      </c>
      <c r="P251" s="166">
        <f t="array" ref="P251">Inputs[[#This Row],[Acres]]*IFERROR(VLOOKUP(Inputs[[#This Row],[County]]&amp;Inputs[[#This Row],[Healthy Soils Practice]],'Defaults &lt;HIDE&gt;'!$C$29:$Q$1246,6,FALSE),0)</f>
        <v>0</v>
      </c>
      <c r="Q251" s="166">
        <f t="array" ref="Q251">Inputs[[#This Row],[Acres]]*IFERROR(VLOOKUP(Inputs[[#This Row],[County]]&amp;Inputs[[#This Row],[Healthy Soils Practice]],'Defaults &lt;HIDE&gt;'!$C$29:$Q$1246,7,FALSE),0)</f>
        <v>0</v>
      </c>
      <c r="R251" s="171">
        <f t="array" ref="R251">Inputs[[#This Row],[Acres]]*IFERROR(VLOOKUP(Inputs[[#This Row],[County]]&amp;Inputs[[#This Row],[Healthy Soils Practice]],'Defaults &lt;HIDE&gt;'!$C$29:$Q$1246,8,FALSE),0)</f>
        <v>0</v>
      </c>
    </row>
    <row r="252" spans="2:24" x14ac:dyDescent="0.25">
      <c r="B252" s="141" t="str">
        <f>Inputs[[#This Row],['#]]</f>
        <v/>
      </c>
      <c r="C252" s="61"/>
      <c r="D252" s="63" t="str">
        <f t="shared" si="17"/>
        <v>Optional</v>
      </c>
      <c r="E252" s="143" t="str">
        <f>IF(ISBLANK(Inputs[[#This Row],[Applicant ID]]),"",IFERROR(VLOOKUP(Inputs[[#This Row],[Applicant ID]],$C$15:$E251,3,FALSE),MAX($E$15:$E251)+1))</f>
        <v/>
      </c>
      <c r="F252" s="61"/>
      <c r="G252" s="63" t="str">
        <f t="shared" si="18"/>
        <v>Optional</v>
      </c>
      <c r="H252" s="61"/>
      <c r="I252" s="62" t="str">
        <f t="shared" si="19"/>
        <v>Optional</v>
      </c>
      <c r="J252" s="61"/>
      <c r="K252" s="163" t="str">
        <f t="shared" si="20"/>
        <v>Optional</v>
      </c>
      <c r="L252" s="170">
        <f t="array" ref="L252">Inputs[[#This Row],[Acres]]*IFERROR(VLOOKUP(Inputs[[#This Row],[County]]&amp;Inputs[[#This Row],[Healthy Soils Practice]],'Defaults &lt;HIDE&gt;'!$C$29:$Q$1246,2,FALSE),0)</f>
        <v>0</v>
      </c>
      <c r="M252" s="166">
        <f t="array" ref="M252">Inputs[[#This Row],[Acres]]*IFERROR(VLOOKUP(Inputs[[#This Row],[County]]&amp;Inputs[[#This Row],[Healthy Soils Practice]],'Defaults &lt;HIDE&gt;'!$C$29:$Q$1246,3,FALSE),0)</f>
        <v>0</v>
      </c>
      <c r="N252" s="166">
        <f t="array" ref="N252">Inputs[[#This Row],[Acres]]*IFERROR(VLOOKUP(Inputs[[#This Row],[County]]&amp;Inputs[[#This Row],[Healthy Soils Practice]],'Defaults &lt;HIDE&gt;'!$C$29:$Q$1246,4,FALSE),0)</f>
        <v>0</v>
      </c>
      <c r="O252" s="166">
        <f t="array" ref="O252">Inputs[[#This Row],[Acres]]*IFERROR(VLOOKUP(Inputs[[#This Row],[County]]&amp;Inputs[[#This Row],[Healthy Soils Practice]],'Defaults &lt;HIDE&gt;'!$C$29:$Q$1246,5,FALSE),0)</f>
        <v>0</v>
      </c>
      <c r="P252" s="166">
        <f t="array" ref="P252">Inputs[[#This Row],[Acres]]*IFERROR(VLOOKUP(Inputs[[#This Row],[County]]&amp;Inputs[[#This Row],[Healthy Soils Practice]],'Defaults &lt;HIDE&gt;'!$C$29:$Q$1246,6,FALSE),0)</f>
        <v>0</v>
      </c>
      <c r="Q252" s="166">
        <f t="array" ref="Q252">Inputs[[#This Row],[Acres]]*IFERROR(VLOOKUP(Inputs[[#This Row],[County]]&amp;Inputs[[#This Row],[Healthy Soils Practice]],'Defaults &lt;HIDE&gt;'!$C$29:$Q$1246,7,FALSE),0)</f>
        <v>0</v>
      </c>
      <c r="R252" s="171">
        <f t="array" ref="R252">Inputs[[#This Row],[Acres]]*IFERROR(VLOOKUP(Inputs[[#This Row],[County]]&amp;Inputs[[#This Row],[Healthy Soils Practice]],'Defaults &lt;HIDE&gt;'!$C$29:$Q$1246,8,FALSE),0)</f>
        <v>0</v>
      </c>
    </row>
    <row r="253" spans="2:24" x14ac:dyDescent="0.25">
      <c r="B253" s="141" t="str">
        <f>Inputs[[#This Row],['#]]</f>
        <v/>
      </c>
      <c r="C253" s="61"/>
      <c r="D253" s="63" t="str">
        <f t="shared" si="17"/>
        <v>Optional</v>
      </c>
      <c r="E253" s="143" t="str">
        <f>IF(ISBLANK(Inputs[[#This Row],[Applicant ID]]),"",IFERROR(VLOOKUP(Inputs[[#This Row],[Applicant ID]],$C$15:$E252,3,FALSE),MAX($E$15:$E252)+1))</f>
        <v/>
      </c>
      <c r="F253" s="61"/>
      <c r="G253" s="63" t="str">
        <f t="shared" si="18"/>
        <v>Optional</v>
      </c>
      <c r="H253" s="61"/>
      <c r="I253" s="62" t="str">
        <f t="shared" si="19"/>
        <v>Optional</v>
      </c>
      <c r="J253" s="61"/>
      <c r="K253" s="163" t="str">
        <f t="shared" si="20"/>
        <v>Optional</v>
      </c>
      <c r="L253" s="170">
        <f t="array" ref="L253">Inputs[[#This Row],[Acres]]*IFERROR(VLOOKUP(Inputs[[#This Row],[County]]&amp;Inputs[[#This Row],[Healthy Soils Practice]],'Defaults &lt;HIDE&gt;'!$C$29:$Q$1246,2,FALSE),0)</f>
        <v>0</v>
      </c>
      <c r="M253" s="166">
        <f t="array" ref="M253">Inputs[[#This Row],[Acres]]*IFERROR(VLOOKUP(Inputs[[#This Row],[County]]&amp;Inputs[[#This Row],[Healthy Soils Practice]],'Defaults &lt;HIDE&gt;'!$C$29:$Q$1246,3,FALSE),0)</f>
        <v>0</v>
      </c>
      <c r="N253" s="166">
        <f t="array" ref="N253">Inputs[[#This Row],[Acres]]*IFERROR(VLOOKUP(Inputs[[#This Row],[County]]&amp;Inputs[[#This Row],[Healthy Soils Practice]],'Defaults &lt;HIDE&gt;'!$C$29:$Q$1246,4,FALSE),0)</f>
        <v>0</v>
      </c>
      <c r="O253" s="166">
        <f t="array" ref="O253">Inputs[[#This Row],[Acres]]*IFERROR(VLOOKUP(Inputs[[#This Row],[County]]&amp;Inputs[[#This Row],[Healthy Soils Practice]],'Defaults &lt;HIDE&gt;'!$C$29:$Q$1246,5,FALSE),0)</f>
        <v>0</v>
      </c>
      <c r="P253" s="166">
        <f t="array" ref="P253">Inputs[[#This Row],[Acres]]*IFERROR(VLOOKUP(Inputs[[#This Row],[County]]&amp;Inputs[[#This Row],[Healthy Soils Practice]],'Defaults &lt;HIDE&gt;'!$C$29:$Q$1246,6,FALSE),0)</f>
        <v>0</v>
      </c>
      <c r="Q253" s="166">
        <f t="array" ref="Q253">Inputs[[#This Row],[Acres]]*IFERROR(VLOOKUP(Inputs[[#This Row],[County]]&amp;Inputs[[#This Row],[Healthy Soils Practice]],'Defaults &lt;HIDE&gt;'!$C$29:$Q$1246,7,FALSE),0)</f>
        <v>0</v>
      </c>
      <c r="R253" s="171">
        <f t="array" ref="R253">Inputs[[#This Row],[Acres]]*IFERROR(VLOOKUP(Inputs[[#This Row],[County]]&amp;Inputs[[#This Row],[Healthy Soils Practice]],'Defaults &lt;HIDE&gt;'!$C$29:$Q$1246,8,FALSE),0)</f>
        <v>0</v>
      </c>
    </row>
    <row r="254" spans="2:24" x14ac:dyDescent="0.25">
      <c r="B254" s="141" t="str">
        <f>Inputs[[#This Row],['#]]</f>
        <v/>
      </c>
      <c r="C254" s="61"/>
      <c r="D254" s="63" t="str">
        <f t="shared" si="17"/>
        <v>Optional</v>
      </c>
      <c r="E254" s="143" t="str">
        <f>IF(ISBLANK(Inputs[[#This Row],[Applicant ID]]),"",IFERROR(VLOOKUP(Inputs[[#This Row],[Applicant ID]],$C$15:$E253,3,FALSE),MAX($E$15:$E253)+1))</f>
        <v/>
      </c>
      <c r="F254" s="61"/>
      <c r="G254" s="63" t="str">
        <f t="shared" si="18"/>
        <v>Optional</v>
      </c>
      <c r="H254" s="61"/>
      <c r="I254" s="62" t="str">
        <f t="shared" si="19"/>
        <v>Optional</v>
      </c>
      <c r="J254" s="61"/>
      <c r="K254" s="163" t="str">
        <f t="shared" si="20"/>
        <v>Optional</v>
      </c>
      <c r="L254" s="170">
        <f t="array" ref="L254">Inputs[[#This Row],[Acres]]*IFERROR(VLOOKUP(Inputs[[#This Row],[County]]&amp;Inputs[[#This Row],[Healthy Soils Practice]],'Defaults &lt;HIDE&gt;'!$C$29:$Q$1246,2,FALSE),0)</f>
        <v>0</v>
      </c>
      <c r="M254" s="166">
        <f t="array" ref="M254">Inputs[[#This Row],[Acres]]*IFERROR(VLOOKUP(Inputs[[#This Row],[County]]&amp;Inputs[[#This Row],[Healthy Soils Practice]],'Defaults &lt;HIDE&gt;'!$C$29:$Q$1246,3,FALSE),0)</f>
        <v>0</v>
      </c>
      <c r="N254" s="166">
        <f t="array" ref="N254">Inputs[[#This Row],[Acres]]*IFERROR(VLOOKUP(Inputs[[#This Row],[County]]&amp;Inputs[[#This Row],[Healthy Soils Practice]],'Defaults &lt;HIDE&gt;'!$C$29:$Q$1246,4,FALSE),0)</f>
        <v>0</v>
      </c>
      <c r="O254" s="166">
        <f t="array" ref="O254">Inputs[[#This Row],[Acres]]*IFERROR(VLOOKUP(Inputs[[#This Row],[County]]&amp;Inputs[[#This Row],[Healthy Soils Practice]],'Defaults &lt;HIDE&gt;'!$C$29:$Q$1246,5,FALSE),0)</f>
        <v>0</v>
      </c>
      <c r="P254" s="166">
        <f t="array" ref="P254">Inputs[[#This Row],[Acres]]*IFERROR(VLOOKUP(Inputs[[#This Row],[County]]&amp;Inputs[[#This Row],[Healthy Soils Practice]],'Defaults &lt;HIDE&gt;'!$C$29:$Q$1246,6,FALSE),0)</f>
        <v>0</v>
      </c>
      <c r="Q254" s="166">
        <f t="array" ref="Q254">Inputs[[#This Row],[Acres]]*IFERROR(VLOOKUP(Inputs[[#This Row],[County]]&amp;Inputs[[#This Row],[Healthy Soils Practice]],'Defaults &lt;HIDE&gt;'!$C$29:$Q$1246,7,FALSE),0)</f>
        <v>0</v>
      </c>
      <c r="R254" s="171">
        <f t="array" ref="R254">Inputs[[#This Row],[Acres]]*IFERROR(VLOOKUP(Inputs[[#This Row],[County]]&amp;Inputs[[#This Row],[Healthy Soils Practice]],'Defaults &lt;HIDE&gt;'!$C$29:$Q$1246,8,FALSE),0)</f>
        <v>0</v>
      </c>
    </row>
    <row r="255" spans="2:24" x14ac:dyDescent="0.25">
      <c r="B255" s="141" t="str">
        <f>Inputs[[#This Row],['#]]</f>
        <v/>
      </c>
      <c r="C255" s="61"/>
      <c r="D255" s="63" t="str">
        <f t="shared" si="17"/>
        <v>Optional</v>
      </c>
      <c r="E255" s="143" t="str">
        <f>IF(ISBLANK(Inputs[[#This Row],[Applicant ID]]),"",IFERROR(VLOOKUP(Inputs[[#This Row],[Applicant ID]],$C$15:$E254,3,FALSE),MAX($E$15:$E254)+1))</f>
        <v/>
      </c>
      <c r="F255" s="61"/>
      <c r="G255" s="63" t="str">
        <f t="shared" si="18"/>
        <v>Optional</v>
      </c>
      <c r="H255" s="61"/>
      <c r="I255" s="62" t="str">
        <f t="shared" si="19"/>
        <v>Optional</v>
      </c>
      <c r="J255" s="61"/>
      <c r="K255" s="163" t="str">
        <f t="shared" si="20"/>
        <v>Optional</v>
      </c>
      <c r="L255" s="170">
        <f t="array" ref="L255">Inputs[[#This Row],[Acres]]*IFERROR(VLOOKUP(Inputs[[#This Row],[County]]&amp;Inputs[[#This Row],[Healthy Soils Practice]],'Defaults &lt;HIDE&gt;'!$C$29:$Q$1246,2,FALSE),0)</f>
        <v>0</v>
      </c>
      <c r="M255" s="166">
        <f t="array" ref="M255">Inputs[[#This Row],[Acres]]*IFERROR(VLOOKUP(Inputs[[#This Row],[County]]&amp;Inputs[[#This Row],[Healthy Soils Practice]],'Defaults &lt;HIDE&gt;'!$C$29:$Q$1246,3,FALSE),0)</f>
        <v>0</v>
      </c>
      <c r="N255" s="166">
        <f t="array" ref="N255">Inputs[[#This Row],[Acres]]*IFERROR(VLOOKUP(Inputs[[#This Row],[County]]&amp;Inputs[[#This Row],[Healthy Soils Practice]],'Defaults &lt;HIDE&gt;'!$C$29:$Q$1246,4,FALSE),0)</f>
        <v>0</v>
      </c>
      <c r="O255" s="166">
        <f t="array" ref="O255">Inputs[[#This Row],[Acres]]*IFERROR(VLOOKUP(Inputs[[#This Row],[County]]&amp;Inputs[[#This Row],[Healthy Soils Practice]],'Defaults &lt;HIDE&gt;'!$C$29:$Q$1246,5,FALSE),0)</f>
        <v>0</v>
      </c>
      <c r="P255" s="166">
        <f t="array" ref="P255">Inputs[[#This Row],[Acres]]*IFERROR(VLOOKUP(Inputs[[#This Row],[County]]&amp;Inputs[[#This Row],[Healthy Soils Practice]],'Defaults &lt;HIDE&gt;'!$C$29:$Q$1246,6,FALSE),0)</f>
        <v>0</v>
      </c>
      <c r="Q255" s="166">
        <f t="array" ref="Q255">Inputs[[#This Row],[Acres]]*IFERROR(VLOOKUP(Inputs[[#This Row],[County]]&amp;Inputs[[#This Row],[Healthy Soils Practice]],'Defaults &lt;HIDE&gt;'!$C$29:$Q$1246,7,FALSE),0)</f>
        <v>0</v>
      </c>
      <c r="R255" s="171">
        <f t="array" ref="R255">Inputs[[#This Row],[Acres]]*IFERROR(VLOOKUP(Inputs[[#This Row],[County]]&amp;Inputs[[#This Row],[Healthy Soils Practice]],'Defaults &lt;HIDE&gt;'!$C$29:$Q$1246,8,FALSE),0)</f>
        <v>0</v>
      </c>
    </row>
    <row r="256" spans="2:24" x14ac:dyDescent="0.25">
      <c r="B256" s="141" t="str">
        <f>Inputs[[#This Row],['#]]</f>
        <v/>
      </c>
      <c r="C256" s="61"/>
      <c r="D256" s="63" t="str">
        <f t="shared" si="17"/>
        <v>Optional</v>
      </c>
      <c r="E256" s="143" t="str">
        <f>IF(ISBLANK(Inputs[[#This Row],[Applicant ID]]),"",IFERROR(VLOOKUP(Inputs[[#This Row],[Applicant ID]],$C$15:$E255,3,FALSE),MAX($E$15:$E255)+1))</f>
        <v/>
      </c>
      <c r="F256" s="61"/>
      <c r="G256" s="63" t="str">
        <f t="shared" si="18"/>
        <v>Optional</v>
      </c>
      <c r="H256" s="61"/>
      <c r="I256" s="62" t="str">
        <f t="shared" si="19"/>
        <v>Optional</v>
      </c>
      <c r="J256" s="61"/>
      <c r="K256" s="163" t="str">
        <f t="shared" si="20"/>
        <v>Optional</v>
      </c>
      <c r="L256" s="170">
        <f t="array" ref="L256">Inputs[[#This Row],[Acres]]*IFERROR(VLOOKUP(Inputs[[#This Row],[County]]&amp;Inputs[[#This Row],[Healthy Soils Practice]],'Defaults &lt;HIDE&gt;'!$C$29:$Q$1246,2,FALSE),0)</f>
        <v>0</v>
      </c>
      <c r="M256" s="166">
        <f t="array" ref="M256">Inputs[[#This Row],[Acres]]*IFERROR(VLOOKUP(Inputs[[#This Row],[County]]&amp;Inputs[[#This Row],[Healthy Soils Practice]],'Defaults &lt;HIDE&gt;'!$C$29:$Q$1246,3,FALSE),0)</f>
        <v>0</v>
      </c>
      <c r="N256" s="166">
        <f t="array" ref="N256">Inputs[[#This Row],[Acres]]*IFERROR(VLOOKUP(Inputs[[#This Row],[County]]&amp;Inputs[[#This Row],[Healthy Soils Practice]],'Defaults &lt;HIDE&gt;'!$C$29:$Q$1246,4,FALSE),0)</f>
        <v>0</v>
      </c>
      <c r="O256" s="166">
        <f t="array" ref="O256">Inputs[[#This Row],[Acres]]*IFERROR(VLOOKUP(Inputs[[#This Row],[County]]&amp;Inputs[[#This Row],[Healthy Soils Practice]],'Defaults &lt;HIDE&gt;'!$C$29:$Q$1246,5,FALSE),0)</f>
        <v>0</v>
      </c>
      <c r="P256" s="166">
        <f t="array" ref="P256">Inputs[[#This Row],[Acres]]*IFERROR(VLOOKUP(Inputs[[#This Row],[County]]&amp;Inputs[[#This Row],[Healthy Soils Practice]],'Defaults &lt;HIDE&gt;'!$C$29:$Q$1246,6,FALSE),0)</f>
        <v>0</v>
      </c>
      <c r="Q256" s="166">
        <f t="array" ref="Q256">Inputs[[#This Row],[Acres]]*IFERROR(VLOOKUP(Inputs[[#This Row],[County]]&amp;Inputs[[#This Row],[Healthy Soils Practice]],'Defaults &lt;HIDE&gt;'!$C$29:$Q$1246,7,FALSE),0)</f>
        <v>0</v>
      </c>
      <c r="R256" s="171">
        <f t="array" ref="R256">Inputs[[#This Row],[Acres]]*IFERROR(VLOOKUP(Inputs[[#This Row],[County]]&amp;Inputs[[#This Row],[Healthy Soils Practice]],'Defaults &lt;HIDE&gt;'!$C$29:$Q$1246,8,FALSE),0)</f>
        <v>0</v>
      </c>
    </row>
    <row r="257" spans="2:18" x14ac:dyDescent="0.25">
      <c r="B257" s="141" t="str">
        <f>Inputs[[#This Row],['#]]</f>
        <v/>
      </c>
      <c r="C257" s="61"/>
      <c r="D257" s="63" t="str">
        <f t="shared" si="17"/>
        <v>Optional</v>
      </c>
      <c r="E257" s="143" t="str">
        <f>IF(ISBLANK(Inputs[[#This Row],[Applicant ID]]),"",IFERROR(VLOOKUP(Inputs[[#This Row],[Applicant ID]],$C$15:$E256,3,FALSE),MAX($E$15:$E256)+1))</f>
        <v/>
      </c>
      <c r="F257" s="61"/>
      <c r="G257" s="63" t="str">
        <f t="shared" si="18"/>
        <v>Optional</v>
      </c>
      <c r="H257" s="61"/>
      <c r="I257" s="62" t="str">
        <f t="shared" si="19"/>
        <v>Optional</v>
      </c>
      <c r="J257" s="61"/>
      <c r="K257" s="163" t="str">
        <f t="shared" si="20"/>
        <v>Optional</v>
      </c>
      <c r="L257" s="170">
        <f t="array" ref="L257">Inputs[[#This Row],[Acres]]*IFERROR(VLOOKUP(Inputs[[#This Row],[County]]&amp;Inputs[[#This Row],[Healthy Soils Practice]],'Defaults &lt;HIDE&gt;'!$C$29:$Q$1246,2,FALSE),0)</f>
        <v>0</v>
      </c>
      <c r="M257" s="166">
        <f t="array" ref="M257">Inputs[[#This Row],[Acres]]*IFERROR(VLOOKUP(Inputs[[#This Row],[County]]&amp;Inputs[[#This Row],[Healthy Soils Practice]],'Defaults &lt;HIDE&gt;'!$C$29:$Q$1246,3,FALSE),0)</f>
        <v>0</v>
      </c>
      <c r="N257" s="166">
        <f t="array" ref="N257">Inputs[[#This Row],[Acres]]*IFERROR(VLOOKUP(Inputs[[#This Row],[County]]&amp;Inputs[[#This Row],[Healthy Soils Practice]],'Defaults &lt;HIDE&gt;'!$C$29:$Q$1246,4,FALSE),0)</f>
        <v>0</v>
      </c>
      <c r="O257" s="166">
        <f t="array" ref="O257">Inputs[[#This Row],[Acres]]*IFERROR(VLOOKUP(Inputs[[#This Row],[County]]&amp;Inputs[[#This Row],[Healthy Soils Practice]],'Defaults &lt;HIDE&gt;'!$C$29:$Q$1246,5,FALSE),0)</f>
        <v>0</v>
      </c>
      <c r="P257" s="166">
        <f t="array" ref="P257">Inputs[[#This Row],[Acres]]*IFERROR(VLOOKUP(Inputs[[#This Row],[County]]&amp;Inputs[[#This Row],[Healthy Soils Practice]],'Defaults &lt;HIDE&gt;'!$C$29:$Q$1246,6,FALSE),0)</f>
        <v>0</v>
      </c>
      <c r="Q257" s="166">
        <f t="array" ref="Q257">Inputs[[#This Row],[Acres]]*IFERROR(VLOOKUP(Inputs[[#This Row],[County]]&amp;Inputs[[#This Row],[Healthy Soils Practice]],'Defaults &lt;HIDE&gt;'!$C$29:$Q$1246,7,FALSE),0)</f>
        <v>0</v>
      </c>
      <c r="R257" s="171">
        <f t="array" ref="R257">Inputs[[#This Row],[Acres]]*IFERROR(VLOOKUP(Inputs[[#This Row],[County]]&amp;Inputs[[#This Row],[Healthy Soils Practice]],'Defaults &lt;HIDE&gt;'!$C$29:$Q$1246,8,FALSE),0)</f>
        <v>0</v>
      </c>
    </row>
    <row r="258" spans="2:18" x14ac:dyDescent="0.25">
      <c r="B258" s="141" t="str">
        <f>Inputs[[#This Row],['#]]</f>
        <v/>
      </c>
      <c r="C258" s="61"/>
      <c r="D258" s="63" t="str">
        <f t="shared" si="17"/>
        <v>Optional</v>
      </c>
      <c r="E258" s="143" t="str">
        <f>IF(ISBLANK(Inputs[[#This Row],[Applicant ID]]),"",IFERROR(VLOOKUP(Inputs[[#This Row],[Applicant ID]],$C$15:$E257,3,FALSE),MAX($E$15:$E257)+1))</f>
        <v/>
      </c>
      <c r="F258" s="61"/>
      <c r="G258" s="63" t="str">
        <f t="shared" si="18"/>
        <v>Optional</v>
      </c>
      <c r="H258" s="61"/>
      <c r="I258" s="62" t="str">
        <f t="shared" si="19"/>
        <v>Optional</v>
      </c>
      <c r="J258" s="61"/>
      <c r="K258" s="163" t="str">
        <f t="shared" si="20"/>
        <v>Optional</v>
      </c>
      <c r="L258" s="170">
        <f t="array" ref="L258">Inputs[[#This Row],[Acres]]*IFERROR(VLOOKUP(Inputs[[#This Row],[County]]&amp;Inputs[[#This Row],[Healthy Soils Practice]],'Defaults &lt;HIDE&gt;'!$C$29:$Q$1246,2,FALSE),0)</f>
        <v>0</v>
      </c>
      <c r="M258" s="166">
        <f t="array" ref="M258">Inputs[[#This Row],[Acres]]*IFERROR(VLOOKUP(Inputs[[#This Row],[County]]&amp;Inputs[[#This Row],[Healthy Soils Practice]],'Defaults &lt;HIDE&gt;'!$C$29:$Q$1246,3,FALSE),0)</f>
        <v>0</v>
      </c>
      <c r="N258" s="166">
        <f t="array" ref="N258">Inputs[[#This Row],[Acres]]*IFERROR(VLOOKUP(Inputs[[#This Row],[County]]&amp;Inputs[[#This Row],[Healthy Soils Practice]],'Defaults &lt;HIDE&gt;'!$C$29:$Q$1246,4,FALSE),0)</f>
        <v>0</v>
      </c>
      <c r="O258" s="166">
        <f t="array" ref="O258">Inputs[[#This Row],[Acres]]*IFERROR(VLOOKUP(Inputs[[#This Row],[County]]&amp;Inputs[[#This Row],[Healthy Soils Practice]],'Defaults &lt;HIDE&gt;'!$C$29:$Q$1246,5,FALSE),0)</f>
        <v>0</v>
      </c>
      <c r="P258" s="166">
        <f t="array" ref="P258">Inputs[[#This Row],[Acres]]*IFERROR(VLOOKUP(Inputs[[#This Row],[County]]&amp;Inputs[[#This Row],[Healthy Soils Practice]],'Defaults &lt;HIDE&gt;'!$C$29:$Q$1246,6,FALSE),0)</f>
        <v>0</v>
      </c>
      <c r="Q258" s="166">
        <f t="array" ref="Q258">Inputs[[#This Row],[Acres]]*IFERROR(VLOOKUP(Inputs[[#This Row],[County]]&amp;Inputs[[#This Row],[Healthy Soils Practice]],'Defaults &lt;HIDE&gt;'!$C$29:$Q$1246,7,FALSE),0)</f>
        <v>0</v>
      </c>
      <c r="R258" s="171">
        <f t="array" ref="R258">Inputs[[#This Row],[Acres]]*IFERROR(VLOOKUP(Inputs[[#This Row],[County]]&amp;Inputs[[#This Row],[Healthy Soils Practice]],'Defaults &lt;HIDE&gt;'!$C$29:$Q$1246,8,FALSE),0)</f>
        <v>0</v>
      </c>
    </row>
    <row r="259" spans="2:18" x14ac:dyDescent="0.25">
      <c r="B259" s="141" t="str">
        <f>Inputs[[#This Row],['#]]</f>
        <v/>
      </c>
      <c r="C259" s="61"/>
      <c r="D259" s="63" t="str">
        <f t="shared" si="17"/>
        <v>Optional</v>
      </c>
      <c r="E259" s="143" t="str">
        <f>IF(ISBLANK(Inputs[[#This Row],[Applicant ID]]),"",IFERROR(VLOOKUP(Inputs[[#This Row],[Applicant ID]],$C$15:$E258,3,FALSE),MAX($E$15:$E258)+1))</f>
        <v/>
      </c>
      <c r="F259" s="61"/>
      <c r="G259" s="63" t="str">
        <f t="shared" si="18"/>
        <v>Optional</v>
      </c>
      <c r="H259" s="61"/>
      <c r="I259" s="62" t="str">
        <f t="shared" si="19"/>
        <v>Optional</v>
      </c>
      <c r="J259" s="61"/>
      <c r="K259" s="163" t="str">
        <f t="shared" si="20"/>
        <v>Optional</v>
      </c>
      <c r="L259" s="170">
        <f t="array" ref="L259">Inputs[[#This Row],[Acres]]*IFERROR(VLOOKUP(Inputs[[#This Row],[County]]&amp;Inputs[[#This Row],[Healthy Soils Practice]],'Defaults &lt;HIDE&gt;'!$C$29:$Q$1246,2,FALSE),0)</f>
        <v>0</v>
      </c>
      <c r="M259" s="166">
        <f t="array" ref="M259">Inputs[[#This Row],[Acres]]*IFERROR(VLOOKUP(Inputs[[#This Row],[County]]&amp;Inputs[[#This Row],[Healthy Soils Practice]],'Defaults &lt;HIDE&gt;'!$C$29:$Q$1246,3,FALSE),0)</f>
        <v>0</v>
      </c>
      <c r="N259" s="166">
        <f t="array" ref="N259">Inputs[[#This Row],[Acres]]*IFERROR(VLOOKUP(Inputs[[#This Row],[County]]&amp;Inputs[[#This Row],[Healthy Soils Practice]],'Defaults &lt;HIDE&gt;'!$C$29:$Q$1246,4,FALSE),0)</f>
        <v>0</v>
      </c>
      <c r="O259" s="166">
        <f t="array" ref="O259">Inputs[[#This Row],[Acres]]*IFERROR(VLOOKUP(Inputs[[#This Row],[County]]&amp;Inputs[[#This Row],[Healthy Soils Practice]],'Defaults &lt;HIDE&gt;'!$C$29:$Q$1246,5,FALSE),0)</f>
        <v>0</v>
      </c>
      <c r="P259" s="166">
        <f t="array" ref="P259">Inputs[[#This Row],[Acres]]*IFERROR(VLOOKUP(Inputs[[#This Row],[County]]&amp;Inputs[[#This Row],[Healthy Soils Practice]],'Defaults &lt;HIDE&gt;'!$C$29:$Q$1246,6,FALSE),0)</f>
        <v>0</v>
      </c>
      <c r="Q259" s="166">
        <f t="array" ref="Q259">Inputs[[#This Row],[Acres]]*IFERROR(VLOOKUP(Inputs[[#This Row],[County]]&amp;Inputs[[#This Row],[Healthy Soils Practice]],'Defaults &lt;HIDE&gt;'!$C$29:$Q$1246,7,FALSE),0)</f>
        <v>0</v>
      </c>
      <c r="R259" s="171">
        <f t="array" ref="R259">Inputs[[#This Row],[Acres]]*IFERROR(VLOOKUP(Inputs[[#This Row],[County]]&amp;Inputs[[#This Row],[Healthy Soils Practice]],'Defaults &lt;HIDE&gt;'!$C$29:$Q$1246,8,FALSE),0)</f>
        <v>0</v>
      </c>
    </row>
    <row r="260" spans="2:18" x14ac:dyDescent="0.25">
      <c r="B260" s="141" t="str">
        <f>Inputs[[#This Row],['#]]</f>
        <v/>
      </c>
      <c r="C260" s="61"/>
      <c r="D260" s="63" t="str">
        <f t="shared" si="17"/>
        <v>Optional</v>
      </c>
      <c r="E260" s="143" t="str">
        <f>IF(ISBLANK(Inputs[[#This Row],[Applicant ID]]),"",IFERROR(VLOOKUP(Inputs[[#This Row],[Applicant ID]],$C$15:$E259,3,FALSE),MAX($E$15:$E259)+1))</f>
        <v/>
      </c>
      <c r="F260" s="61"/>
      <c r="G260" s="63" t="str">
        <f t="shared" si="18"/>
        <v>Optional</v>
      </c>
      <c r="H260" s="61"/>
      <c r="I260" s="62" t="str">
        <f t="shared" si="19"/>
        <v>Optional</v>
      </c>
      <c r="J260" s="61"/>
      <c r="K260" s="163" t="str">
        <f t="shared" si="20"/>
        <v>Optional</v>
      </c>
      <c r="L260" s="170">
        <f t="array" ref="L260">Inputs[[#This Row],[Acres]]*IFERROR(VLOOKUP(Inputs[[#This Row],[County]]&amp;Inputs[[#This Row],[Healthy Soils Practice]],'Defaults &lt;HIDE&gt;'!$C$29:$Q$1246,2,FALSE),0)</f>
        <v>0</v>
      </c>
      <c r="M260" s="166">
        <f t="array" ref="M260">Inputs[[#This Row],[Acres]]*IFERROR(VLOOKUP(Inputs[[#This Row],[County]]&amp;Inputs[[#This Row],[Healthy Soils Practice]],'Defaults &lt;HIDE&gt;'!$C$29:$Q$1246,3,FALSE),0)</f>
        <v>0</v>
      </c>
      <c r="N260" s="166">
        <f t="array" ref="N260">Inputs[[#This Row],[Acres]]*IFERROR(VLOOKUP(Inputs[[#This Row],[County]]&amp;Inputs[[#This Row],[Healthy Soils Practice]],'Defaults &lt;HIDE&gt;'!$C$29:$Q$1246,4,FALSE),0)</f>
        <v>0</v>
      </c>
      <c r="O260" s="166">
        <f t="array" ref="O260">Inputs[[#This Row],[Acres]]*IFERROR(VLOOKUP(Inputs[[#This Row],[County]]&amp;Inputs[[#This Row],[Healthy Soils Practice]],'Defaults &lt;HIDE&gt;'!$C$29:$Q$1246,5,FALSE),0)</f>
        <v>0</v>
      </c>
      <c r="P260" s="166">
        <f t="array" ref="P260">Inputs[[#This Row],[Acres]]*IFERROR(VLOOKUP(Inputs[[#This Row],[County]]&amp;Inputs[[#This Row],[Healthy Soils Practice]],'Defaults &lt;HIDE&gt;'!$C$29:$Q$1246,6,FALSE),0)</f>
        <v>0</v>
      </c>
      <c r="Q260" s="166">
        <f t="array" ref="Q260">Inputs[[#This Row],[Acres]]*IFERROR(VLOOKUP(Inputs[[#This Row],[County]]&amp;Inputs[[#This Row],[Healthy Soils Practice]],'Defaults &lt;HIDE&gt;'!$C$29:$Q$1246,7,FALSE),0)</f>
        <v>0</v>
      </c>
      <c r="R260" s="171">
        <f t="array" ref="R260">Inputs[[#This Row],[Acres]]*IFERROR(VLOOKUP(Inputs[[#This Row],[County]]&amp;Inputs[[#This Row],[Healthy Soils Practice]],'Defaults &lt;HIDE&gt;'!$C$29:$Q$1246,8,FALSE),0)</f>
        <v>0</v>
      </c>
    </row>
    <row r="261" spans="2:18" x14ac:dyDescent="0.25">
      <c r="B261" s="141" t="str">
        <f>Inputs[[#This Row],['#]]</f>
        <v/>
      </c>
      <c r="C261" s="61"/>
      <c r="D261" s="63" t="str">
        <f t="shared" si="17"/>
        <v>Optional</v>
      </c>
      <c r="E261" s="143" t="str">
        <f>IF(ISBLANK(Inputs[[#This Row],[Applicant ID]]),"",IFERROR(VLOOKUP(Inputs[[#This Row],[Applicant ID]],$C$15:$E260,3,FALSE),MAX($E$15:$E260)+1))</f>
        <v/>
      </c>
      <c r="F261" s="61"/>
      <c r="G261" s="63" t="str">
        <f t="shared" si="18"/>
        <v>Optional</v>
      </c>
      <c r="H261" s="61"/>
      <c r="I261" s="62" t="str">
        <f t="shared" si="19"/>
        <v>Optional</v>
      </c>
      <c r="J261" s="61"/>
      <c r="K261" s="163" t="str">
        <f t="shared" si="20"/>
        <v>Optional</v>
      </c>
      <c r="L261" s="170">
        <f t="array" ref="L261">Inputs[[#This Row],[Acres]]*IFERROR(VLOOKUP(Inputs[[#This Row],[County]]&amp;Inputs[[#This Row],[Healthy Soils Practice]],'Defaults &lt;HIDE&gt;'!$C$29:$Q$1246,2,FALSE),0)</f>
        <v>0</v>
      </c>
      <c r="M261" s="166">
        <f t="array" ref="M261">Inputs[[#This Row],[Acres]]*IFERROR(VLOOKUP(Inputs[[#This Row],[County]]&amp;Inputs[[#This Row],[Healthy Soils Practice]],'Defaults &lt;HIDE&gt;'!$C$29:$Q$1246,3,FALSE),0)</f>
        <v>0</v>
      </c>
      <c r="N261" s="166">
        <f t="array" ref="N261">Inputs[[#This Row],[Acres]]*IFERROR(VLOOKUP(Inputs[[#This Row],[County]]&amp;Inputs[[#This Row],[Healthy Soils Practice]],'Defaults &lt;HIDE&gt;'!$C$29:$Q$1246,4,FALSE),0)</f>
        <v>0</v>
      </c>
      <c r="O261" s="166">
        <f t="array" ref="O261">Inputs[[#This Row],[Acres]]*IFERROR(VLOOKUP(Inputs[[#This Row],[County]]&amp;Inputs[[#This Row],[Healthy Soils Practice]],'Defaults &lt;HIDE&gt;'!$C$29:$Q$1246,5,FALSE),0)</f>
        <v>0</v>
      </c>
      <c r="P261" s="166">
        <f t="array" ref="P261">Inputs[[#This Row],[Acres]]*IFERROR(VLOOKUP(Inputs[[#This Row],[County]]&amp;Inputs[[#This Row],[Healthy Soils Practice]],'Defaults &lt;HIDE&gt;'!$C$29:$Q$1246,6,FALSE),0)</f>
        <v>0</v>
      </c>
      <c r="Q261" s="166">
        <f t="array" ref="Q261">Inputs[[#This Row],[Acres]]*IFERROR(VLOOKUP(Inputs[[#This Row],[County]]&amp;Inputs[[#This Row],[Healthy Soils Practice]],'Defaults &lt;HIDE&gt;'!$C$29:$Q$1246,7,FALSE),0)</f>
        <v>0</v>
      </c>
      <c r="R261" s="171">
        <f t="array" ref="R261">Inputs[[#This Row],[Acres]]*IFERROR(VLOOKUP(Inputs[[#This Row],[County]]&amp;Inputs[[#This Row],[Healthy Soils Practice]],'Defaults &lt;HIDE&gt;'!$C$29:$Q$1246,8,FALSE),0)</f>
        <v>0</v>
      </c>
    </row>
    <row r="262" spans="2:18" x14ac:dyDescent="0.25">
      <c r="B262" s="141" t="str">
        <f>Inputs[[#This Row],['#]]</f>
        <v/>
      </c>
      <c r="C262" s="61"/>
      <c r="D262" s="63" t="str">
        <f t="shared" si="17"/>
        <v>Optional</v>
      </c>
      <c r="E262" s="143" t="str">
        <f>IF(ISBLANK(Inputs[[#This Row],[Applicant ID]]),"",IFERROR(VLOOKUP(Inputs[[#This Row],[Applicant ID]],$C$15:$E261,3,FALSE),MAX($E$15:$E261)+1))</f>
        <v/>
      </c>
      <c r="F262" s="61"/>
      <c r="G262" s="63" t="str">
        <f t="shared" si="18"/>
        <v>Optional</v>
      </c>
      <c r="H262" s="61"/>
      <c r="I262" s="62" t="str">
        <f t="shared" si="19"/>
        <v>Optional</v>
      </c>
      <c r="J262" s="61"/>
      <c r="K262" s="163" t="str">
        <f t="shared" si="20"/>
        <v>Optional</v>
      </c>
      <c r="L262" s="170">
        <f t="array" ref="L262">Inputs[[#This Row],[Acres]]*IFERROR(VLOOKUP(Inputs[[#This Row],[County]]&amp;Inputs[[#This Row],[Healthy Soils Practice]],'Defaults &lt;HIDE&gt;'!$C$29:$Q$1246,2,FALSE),0)</f>
        <v>0</v>
      </c>
      <c r="M262" s="166">
        <f t="array" ref="M262">Inputs[[#This Row],[Acres]]*IFERROR(VLOOKUP(Inputs[[#This Row],[County]]&amp;Inputs[[#This Row],[Healthy Soils Practice]],'Defaults &lt;HIDE&gt;'!$C$29:$Q$1246,3,FALSE),0)</f>
        <v>0</v>
      </c>
      <c r="N262" s="166">
        <f t="array" ref="N262">Inputs[[#This Row],[Acres]]*IFERROR(VLOOKUP(Inputs[[#This Row],[County]]&amp;Inputs[[#This Row],[Healthy Soils Practice]],'Defaults &lt;HIDE&gt;'!$C$29:$Q$1246,4,FALSE),0)</f>
        <v>0</v>
      </c>
      <c r="O262" s="166">
        <f t="array" ref="O262">Inputs[[#This Row],[Acres]]*IFERROR(VLOOKUP(Inputs[[#This Row],[County]]&amp;Inputs[[#This Row],[Healthy Soils Practice]],'Defaults &lt;HIDE&gt;'!$C$29:$Q$1246,5,FALSE),0)</f>
        <v>0</v>
      </c>
      <c r="P262" s="166">
        <f t="array" ref="P262">Inputs[[#This Row],[Acres]]*IFERROR(VLOOKUP(Inputs[[#This Row],[County]]&amp;Inputs[[#This Row],[Healthy Soils Practice]],'Defaults &lt;HIDE&gt;'!$C$29:$Q$1246,6,FALSE),0)</f>
        <v>0</v>
      </c>
      <c r="Q262" s="166">
        <f t="array" ref="Q262">Inputs[[#This Row],[Acres]]*IFERROR(VLOOKUP(Inputs[[#This Row],[County]]&amp;Inputs[[#This Row],[Healthy Soils Practice]],'Defaults &lt;HIDE&gt;'!$C$29:$Q$1246,7,FALSE),0)</f>
        <v>0</v>
      </c>
      <c r="R262" s="171">
        <f t="array" ref="R262">Inputs[[#This Row],[Acres]]*IFERROR(VLOOKUP(Inputs[[#This Row],[County]]&amp;Inputs[[#This Row],[Healthy Soils Practice]],'Defaults &lt;HIDE&gt;'!$C$29:$Q$1246,8,FALSE),0)</f>
        <v>0</v>
      </c>
    </row>
    <row r="263" spans="2:18" x14ac:dyDescent="0.25">
      <c r="B263" s="141" t="str">
        <f>Inputs[[#This Row],['#]]</f>
        <v/>
      </c>
      <c r="C263" s="61"/>
      <c r="D263" s="63" t="str">
        <f t="shared" si="17"/>
        <v>Optional</v>
      </c>
      <c r="E263" s="143" t="str">
        <f>IF(ISBLANK(Inputs[[#This Row],[Applicant ID]]),"",IFERROR(VLOOKUP(Inputs[[#This Row],[Applicant ID]],$C$15:$E262,3,FALSE),MAX($E$15:$E262)+1))</f>
        <v/>
      </c>
      <c r="F263" s="61"/>
      <c r="G263" s="63" t="str">
        <f t="shared" si="18"/>
        <v>Optional</v>
      </c>
      <c r="H263" s="61"/>
      <c r="I263" s="62" t="str">
        <f t="shared" si="19"/>
        <v>Optional</v>
      </c>
      <c r="J263" s="61"/>
      <c r="K263" s="163" t="str">
        <f t="shared" si="20"/>
        <v>Optional</v>
      </c>
      <c r="L263" s="170">
        <f t="array" ref="L263">Inputs[[#This Row],[Acres]]*IFERROR(VLOOKUP(Inputs[[#This Row],[County]]&amp;Inputs[[#This Row],[Healthy Soils Practice]],'Defaults &lt;HIDE&gt;'!$C$29:$Q$1246,2,FALSE),0)</f>
        <v>0</v>
      </c>
      <c r="M263" s="166">
        <f t="array" ref="M263">Inputs[[#This Row],[Acres]]*IFERROR(VLOOKUP(Inputs[[#This Row],[County]]&amp;Inputs[[#This Row],[Healthy Soils Practice]],'Defaults &lt;HIDE&gt;'!$C$29:$Q$1246,3,FALSE),0)</f>
        <v>0</v>
      </c>
      <c r="N263" s="166">
        <f t="array" ref="N263">Inputs[[#This Row],[Acres]]*IFERROR(VLOOKUP(Inputs[[#This Row],[County]]&amp;Inputs[[#This Row],[Healthy Soils Practice]],'Defaults &lt;HIDE&gt;'!$C$29:$Q$1246,4,FALSE),0)</f>
        <v>0</v>
      </c>
      <c r="O263" s="166">
        <f t="array" ref="O263">Inputs[[#This Row],[Acres]]*IFERROR(VLOOKUP(Inputs[[#This Row],[County]]&amp;Inputs[[#This Row],[Healthy Soils Practice]],'Defaults &lt;HIDE&gt;'!$C$29:$Q$1246,5,FALSE),0)</f>
        <v>0</v>
      </c>
      <c r="P263" s="166">
        <f t="array" ref="P263">Inputs[[#This Row],[Acres]]*IFERROR(VLOOKUP(Inputs[[#This Row],[County]]&amp;Inputs[[#This Row],[Healthy Soils Practice]],'Defaults &lt;HIDE&gt;'!$C$29:$Q$1246,6,FALSE),0)</f>
        <v>0</v>
      </c>
      <c r="Q263" s="166">
        <f t="array" ref="Q263">Inputs[[#This Row],[Acres]]*IFERROR(VLOOKUP(Inputs[[#This Row],[County]]&amp;Inputs[[#This Row],[Healthy Soils Practice]],'Defaults &lt;HIDE&gt;'!$C$29:$Q$1246,7,FALSE),0)</f>
        <v>0</v>
      </c>
      <c r="R263" s="171">
        <f t="array" ref="R263">Inputs[[#This Row],[Acres]]*IFERROR(VLOOKUP(Inputs[[#This Row],[County]]&amp;Inputs[[#This Row],[Healthy Soils Practice]],'Defaults &lt;HIDE&gt;'!$C$29:$Q$1246,8,FALSE),0)</f>
        <v>0</v>
      </c>
    </row>
    <row r="264" spans="2:18" x14ac:dyDescent="0.25">
      <c r="B264" s="141" t="str">
        <f>Inputs[[#This Row],['#]]</f>
        <v/>
      </c>
      <c r="C264" s="61"/>
      <c r="D264" s="63" t="str">
        <f t="shared" si="17"/>
        <v>Optional</v>
      </c>
      <c r="E264" s="143" t="str">
        <f>IF(ISBLANK(Inputs[[#This Row],[Applicant ID]]),"",IFERROR(VLOOKUP(Inputs[[#This Row],[Applicant ID]],$C$15:$E263,3,FALSE),MAX($E$15:$E263)+1))</f>
        <v/>
      </c>
      <c r="F264" s="61"/>
      <c r="G264" s="63" t="str">
        <f t="shared" si="18"/>
        <v>Optional</v>
      </c>
      <c r="H264" s="61"/>
      <c r="I264" s="62" t="str">
        <f t="shared" si="19"/>
        <v>Optional</v>
      </c>
      <c r="J264" s="61"/>
      <c r="K264" s="163" t="str">
        <f t="shared" si="20"/>
        <v>Optional</v>
      </c>
      <c r="L264" s="170">
        <f t="array" ref="L264">Inputs[[#This Row],[Acres]]*IFERROR(VLOOKUP(Inputs[[#This Row],[County]]&amp;Inputs[[#This Row],[Healthy Soils Practice]],'Defaults &lt;HIDE&gt;'!$C$29:$Q$1246,2,FALSE),0)</f>
        <v>0</v>
      </c>
      <c r="M264" s="166">
        <f t="array" ref="M264">Inputs[[#This Row],[Acres]]*IFERROR(VLOOKUP(Inputs[[#This Row],[County]]&amp;Inputs[[#This Row],[Healthy Soils Practice]],'Defaults &lt;HIDE&gt;'!$C$29:$Q$1246,3,FALSE),0)</f>
        <v>0</v>
      </c>
      <c r="N264" s="166">
        <f t="array" ref="N264">Inputs[[#This Row],[Acres]]*IFERROR(VLOOKUP(Inputs[[#This Row],[County]]&amp;Inputs[[#This Row],[Healthy Soils Practice]],'Defaults &lt;HIDE&gt;'!$C$29:$Q$1246,4,FALSE),0)</f>
        <v>0</v>
      </c>
      <c r="O264" s="166">
        <f t="array" ref="O264">Inputs[[#This Row],[Acres]]*IFERROR(VLOOKUP(Inputs[[#This Row],[County]]&amp;Inputs[[#This Row],[Healthy Soils Practice]],'Defaults &lt;HIDE&gt;'!$C$29:$Q$1246,5,FALSE),0)</f>
        <v>0</v>
      </c>
      <c r="P264" s="166">
        <f t="array" ref="P264">Inputs[[#This Row],[Acres]]*IFERROR(VLOOKUP(Inputs[[#This Row],[County]]&amp;Inputs[[#This Row],[Healthy Soils Practice]],'Defaults &lt;HIDE&gt;'!$C$29:$Q$1246,6,FALSE),0)</f>
        <v>0</v>
      </c>
      <c r="Q264" s="166">
        <f t="array" ref="Q264">Inputs[[#This Row],[Acres]]*IFERROR(VLOOKUP(Inputs[[#This Row],[County]]&amp;Inputs[[#This Row],[Healthy Soils Practice]],'Defaults &lt;HIDE&gt;'!$C$29:$Q$1246,7,FALSE),0)</f>
        <v>0</v>
      </c>
      <c r="R264" s="171">
        <f t="array" ref="R264">Inputs[[#This Row],[Acres]]*IFERROR(VLOOKUP(Inputs[[#This Row],[County]]&amp;Inputs[[#This Row],[Healthy Soils Practice]],'Defaults &lt;HIDE&gt;'!$C$29:$Q$1246,8,FALSE),0)</f>
        <v>0</v>
      </c>
    </row>
    <row r="265" spans="2:18" x14ac:dyDescent="0.25">
      <c r="B265" s="141" t="str">
        <f>Inputs[[#This Row],['#]]</f>
        <v/>
      </c>
      <c r="C265" s="61"/>
      <c r="D265" s="63" t="str">
        <f t="shared" si="17"/>
        <v>Optional</v>
      </c>
      <c r="E265" s="143" t="str">
        <f>IF(ISBLANK(Inputs[[#This Row],[Applicant ID]]),"",IFERROR(VLOOKUP(Inputs[[#This Row],[Applicant ID]],$C$15:$E264,3,FALSE),MAX($E$15:$E264)+1))</f>
        <v/>
      </c>
      <c r="F265" s="61"/>
      <c r="G265" s="63" t="str">
        <f t="shared" si="18"/>
        <v>Optional</v>
      </c>
      <c r="H265" s="61"/>
      <c r="I265" s="62" t="str">
        <f t="shared" si="19"/>
        <v>Optional</v>
      </c>
      <c r="J265" s="61"/>
      <c r="K265" s="163" t="str">
        <f t="shared" si="20"/>
        <v>Optional</v>
      </c>
      <c r="L265" s="170">
        <f t="array" ref="L265">Inputs[[#This Row],[Acres]]*IFERROR(VLOOKUP(Inputs[[#This Row],[County]]&amp;Inputs[[#This Row],[Healthy Soils Practice]],'Defaults &lt;HIDE&gt;'!$C$29:$Q$1246,2,FALSE),0)</f>
        <v>0</v>
      </c>
      <c r="M265" s="166">
        <f t="array" ref="M265">Inputs[[#This Row],[Acres]]*IFERROR(VLOOKUP(Inputs[[#This Row],[County]]&amp;Inputs[[#This Row],[Healthy Soils Practice]],'Defaults &lt;HIDE&gt;'!$C$29:$Q$1246,3,FALSE),0)</f>
        <v>0</v>
      </c>
      <c r="N265" s="166">
        <f t="array" ref="N265">Inputs[[#This Row],[Acres]]*IFERROR(VLOOKUP(Inputs[[#This Row],[County]]&amp;Inputs[[#This Row],[Healthy Soils Practice]],'Defaults &lt;HIDE&gt;'!$C$29:$Q$1246,4,FALSE),0)</f>
        <v>0</v>
      </c>
      <c r="O265" s="166">
        <f t="array" ref="O265">Inputs[[#This Row],[Acres]]*IFERROR(VLOOKUP(Inputs[[#This Row],[County]]&amp;Inputs[[#This Row],[Healthy Soils Practice]],'Defaults &lt;HIDE&gt;'!$C$29:$Q$1246,5,FALSE),0)</f>
        <v>0</v>
      </c>
      <c r="P265" s="166">
        <f t="array" ref="P265">Inputs[[#This Row],[Acres]]*IFERROR(VLOOKUP(Inputs[[#This Row],[County]]&amp;Inputs[[#This Row],[Healthy Soils Practice]],'Defaults &lt;HIDE&gt;'!$C$29:$Q$1246,6,FALSE),0)</f>
        <v>0</v>
      </c>
      <c r="Q265" s="166">
        <f t="array" ref="Q265">Inputs[[#This Row],[Acres]]*IFERROR(VLOOKUP(Inputs[[#This Row],[County]]&amp;Inputs[[#This Row],[Healthy Soils Practice]],'Defaults &lt;HIDE&gt;'!$C$29:$Q$1246,7,FALSE),0)</f>
        <v>0</v>
      </c>
      <c r="R265" s="171">
        <f t="array" ref="R265">Inputs[[#This Row],[Acres]]*IFERROR(VLOOKUP(Inputs[[#This Row],[County]]&amp;Inputs[[#This Row],[Healthy Soils Practice]],'Defaults &lt;HIDE&gt;'!$C$29:$Q$1246,8,FALSE),0)</f>
        <v>0</v>
      </c>
    </row>
    <row r="266" spans="2:18" x14ac:dyDescent="0.25">
      <c r="B266" s="141" t="str">
        <f>Inputs[[#This Row],['#]]</f>
        <v/>
      </c>
      <c r="C266" s="61"/>
      <c r="D266" s="63" t="str">
        <f t="shared" si="17"/>
        <v>Optional</v>
      </c>
      <c r="E266" s="143" t="str">
        <f>IF(ISBLANK(Inputs[[#This Row],[Applicant ID]]),"",IFERROR(VLOOKUP(Inputs[[#This Row],[Applicant ID]],$C$15:$E265,3,FALSE),MAX($E$15:$E265)+1))</f>
        <v/>
      </c>
      <c r="F266" s="61"/>
      <c r="G266" s="63" t="str">
        <f t="shared" si="18"/>
        <v>Optional</v>
      </c>
      <c r="H266" s="61"/>
      <c r="I266" s="62" t="str">
        <f t="shared" si="19"/>
        <v>Optional</v>
      </c>
      <c r="J266" s="61"/>
      <c r="K266" s="163" t="str">
        <f t="shared" si="20"/>
        <v>Optional</v>
      </c>
      <c r="L266" s="170">
        <f t="array" ref="L266">Inputs[[#This Row],[Acres]]*IFERROR(VLOOKUP(Inputs[[#This Row],[County]]&amp;Inputs[[#This Row],[Healthy Soils Practice]],'Defaults &lt;HIDE&gt;'!$C$29:$Q$1246,2,FALSE),0)</f>
        <v>0</v>
      </c>
      <c r="M266" s="166">
        <f t="array" ref="M266">Inputs[[#This Row],[Acres]]*IFERROR(VLOOKUP(Inputs[[#This Row],[County]]&amp;Inputs[[#This Row],[Healthy Soils Practice]],'Defaults &lt;HIDE&gt;'!$C$29:$Q$1246,3,FALSE),0)</f>
        <v>0</v>
      </c>
      <c r="N266" s="166">
        <f t="array" ref="N266">Inputs[[#This Row],[Acres]]*IFERROR(VLOOKUP(Inputs[[#This Row],[County]]&amp;Inputs[[#This Row],[Healthy Soils Practice]],'Defaults &lt;HIDE&gt;'!$C$29:$Q$1246,4,FALSE),0)</f>
        <v>0</v>
      </c>
      <c r="O266" s="166">
        <f t="array" ref="O266">Inputs[[#This Row],[Acres]]*IFERROR(VLOOKUP(Inputs[[#This Row],[County]]&amp;Inputs[[#This Row],[Healthy Soils Practice]],'Defaults &lt;HIDE&gt;'!$C$29:$Q$1246,5,FALSE),0)</f>
        <v>0</v>
      </c>
      <c r="P266" s="166">
        <f t="array" ref="P266">Inputs[[#This Row],[Acres]]*IFERROR(VLOOKUP(Inputs[[#This Row],[County]]&amp;Inputs[[#This Row],[Healthy Soils Practice]],'Defaults &lt;HIDE&gt;'!$C$29:$Q$1246,6,FALSE),0)</f>
        <v>0</v>
      </c>
      <c r="Q266" s="166">
        <f t="array" ref="Q266">Inputs[[#This Row],[Acres]]*IFERROR(VLOOKUP(Inputs[[#This Row],[County]]&amp;Inputs[[#This Row],[Healthy Soils Practice]],'Defaults &lt;HIDE&gt;'!$C$29:$Q$1246,7,FALSE),0)</f>
        <v>0</v>
      </c>
      <c r="R266" s="171">
        <f t="array" ref="R266">Inputs[[#This Row],[Acres]]*IFERROR(VLOOKUP(Inputs[[#This Row],[County]]&amp;Inputs[[#This Row],[Healthy Soils Practice]],'Defaults &lt;HIDE&gt;'!$C$29:$Q$1246,8,FALSE),0)</f>
        <v>0</v>
      </c>
    </row>
    <row r="267" spans="2:18" x14ac:dyDescent="0.25">
      <c r="B267" s="141" t="str">
        <f>Inputs[[#This Row],['#]]</f>
        <v/>
      </c>
      <c r="C267" s="61"/>
      <c r="D267" s="63" t="str">
        <f t="shared" si="17"/>
        <v>Optional</v>
      </c>
      <c r="E267" s="143" t="str">
        <f>IF(ISBLANK(Inputs[[#This Row],[Applicant ID]]),"",IFERROR(VLOOKUP(Inputs[[#This Row],[Applicant ID]],$C$15:$E266,3,FALSE),MAX($E$15:$E266)+1))</f>
        <v/>
      </c>
      <c r="F267" s="61"/>
      <c r="G267" s="63" t="str">
        <f t="shared" si="18"/>
        <v>Optional</v>
      </c>
      <c r="H267" s="61"/>
      <c r="I267" s="62" t="str">
        <f t="shared" si="19"/>
        <v>Optional</v>
      </c>
      <c r="J267" s="61"/>
      <c r="K267" s="163" t="str">
        <f t="shared" si="20"/>
        <v>Optional</v>
      </c>
      <c r="L267" s="170">
        <f t="array" ref="L267">Inputs[[#This Row],[Acres]]*IFERROR(VLOOKUP(Inputs[[#This Row],[County]]&amp;Inputs[[#This Row],[Healthy Soils Practice]],'Defaults &lt;HIDE&gt;'!$C$29:$Q$1246,2,FALSE),0)</f>
        <v>0</v>
      </c>
      <c r="M267" s="166">
        <f t="array" ref="M267">Inputs[[#This Row],[Acres]]*IFERROR(VLOOKUP(Inputs[[#This Row],[County]]&amp;Inputs[[#This Row],[Healthy Soils Practice]],'Defaults &lt;HIDE&gt;'!$C$29:$Q$1246,3,FALSE),0)</f>
        <v>0</v>
      </c>
      <c r="N267" s="166">
        <f t="array" ref="N267">Inputs[[#This Row],[Acres]]*IFERROR(VLOOKUP(Inputs[[#This Row],[County]]&amp;Inputs[[#This Row],[Healthy Soils Practice]],'Defaults &lt;HIDE&gt;'!$C$29:$Q$1246,4,FALSE),0)</f>
        <v>0</v>
      </c>
      <c r="O267" s="166">
        <f t="array" ref="O267">Inputs[[#This Row],[Acres]]*IFERROR(VLOOKUP(Inputs[[#This Row],[County]]&amp;Inputs[[#This Row],[Healthy Soils Practice]],'Defaults &lt;HIDE&gt;'!$C$29:$Q$1246,5,FALSE),0)</f>
        <v>0</v>
      </c>
      <c r="P267" s="166">
        <f t="array" ref="P267">Inputs[[#This Row],[Acres]]*IFERROR(VLOOKUP(Inputs[[#This Row],[County]]&amp;Inputs[[#This Row],[Healthy Soils Practice]],'Defaults &lt;HIDE&gt;'!$C$29:$Q$1246,6,FALSE),0)</f>
        <v>0</v>
      </c>
      <c r="Q267" s="166">
        <f t="array" ref="Q267">Inputs[[#This Row],[Acres]]*IFERROR(VLOOKUP(Inputs[[#This Row],[County]]&amp;Inputs[[#This Row],[Healthy Soils Practice]],'Defaults &lt;HIDE&gt;'!$C$29:$Q$1246,7,FALSE),0)</f>
        <v>0</v>
      </c>
      <c r="R267" s="171">
        <f t="array" ref="R267">Inputs[[#This Row],[Acres]]*IFERROR(VLOOKUP(Inputs[[#This Row],[County]]&amp;Inputs[[#This Row],[Healthy Soils Practice]],'Defaults &lt;HIDE&gt;'!$C$29:$Q$1246,8,FALSE),0)</f>
        <v>0</v>
      </c>
    </row>
    <row r="268" spans="2:18" x14ac:dyDescent="0.25">
      <c r="B268" s="141" t="str">
        <f>Inputs[[#This Row],['#]]</f>
        <v/>
      </c>
      <c r="C268" s="61"/>
      <c r="D268" s="63" t="str">
        <f t="shared" si="17"/>
        <v>Optional</v>
      </c>
      <c r="E268" s="143" t="str">
        <f>IF(ISBLANK(Inputs[[#This Row],[Applicant ID]]),"",IFERROR(VLOOKUP(Inputs[[#This Row],[Applicant ID]],$C$15:$E267,3,FALSE),MAX($E$15:$E267)+1))</f>
        <v/>
      </c>
      <c r="F268" s="61"/>
      <c r="G268" s="63" t="str">
        <f t="shared" si="18"/>
        <v>Optional</v>
      </c>
      <c r="H268" s="61"/>
      <c r="I268" s="62" t="str">
        <f t="shared" si="19"/>
        <v>Optional</v>
      </c>
      <c r="J268" s="61"/>
      <c r="K268" s="163" t="str">
        <f t="shared" si="20"/>
        <v>Optional</v>
      </c>
      <c r="L268" s="170">
        <f t="array" ref="L268">Inputs[[#This Row],[Acres]]*IFERROR(VLOOKUP(Inputs[[#This Row],[County]]&amp;Inputs[[#This Row],[Healthy Soils Practice]],'Defaults &lt;HIDE&gt;'!$C$29:$Q$1246,2,FALSE),0)</f>
        <v>0</v>
      </c>
      <c r="M268" s="166">
        <f t="array" ref="M268">Inputs[[#This Row],[Acres]]*IFERROR(VLOOKUP(Inputs[[#This Row],[County]]&amp;Inputs[[#This Row],[Healthy Soils Practice]],'Defaults &lt;HIDE&gt;'!$C$29:$Q$1246,3,FALSE),0)</f>
        <v>0</v>
      </c>
      <c r="N268" s="166">
        <f t="array" ref="N268">Inputs[[#This Row],[Acres]]*IFERROR(VLOOKUP(Inputs[[#This Row],[County]]&amp;Inputs[[#This Row],[Healthy Soils Practice]],'Defaults &lt;HIDE&gt;'!$C$29:$Q$1246,4,FALSE),0)</f>
        <v>0</v>
      </c>
      <c r="O268" s="166">
        <f t="array" ref="O268">Inputs[[#This Row],[Acres]]*IFERROR(VLOOKUP(Inputs[[#This Row],[County]]&amp;Inputs[[#This Row],[Healthy Soils Practice]],'Defaults &lt;HIDE&gt;'!$C$29:$Q$1246,5,FALSE),0)</f>
        <v>0</v>
      </c>
      <c r="P268" s="166">
        <f t="array" ref="P268">Inputs[[#This Row],[Acres]]*IFERROR(VLOOKUP(Inputs[[#This Row],[County]]&amp;Inputs[[#This Row],[Healthy Soils Practice]],'Defaults &lt;HIDE&gt;'!$C$29:$Q$1246,6,FALSE),0)</f>
        <v>0</v>
      </c>
      <c r="Q268" s="166">
        <f t="array" ref="Q268">Inputs[[#This Row],[Acres]]*IFERROR(VLOOKUP(Inputs[[#This Row],[County]]&amp;Inputs[[#This Row],[Healthy Soils Practice]],'Defaults &lt;HIDE&gt;'!$C$29:$Q$1246,7,FALSE),0)</f>
        <v>0</v>
      </c>
      <c r="R268" s="171">
        <f t="array" ref="R268">Inputs[[#This Row],[Acres]]*IFERROR(VLOOKUP(Inputs[[#This Row],[County]]&amp;Inputs[[#This Row],[Healthy Soils Practice]],'Defaults &lt;HIDE&gt;'!$C$29:$Q$1246,8,FALSE),0)</f>
        <v>0</v>
      </c>
    </row>
    <row r="269" spans="2:18" x14ac:dyDescent="0.25">
      <c r="B269" s="141" t="str">
        <f>Inputs[[#This Row],['#]]</f>
        <v/>
      </c>
      <c r="C269" s="61"/>
      <c r="D269" s="63" t="str">
        <f t="shared" si="17"/>
        <v>Optional</v>
      </c>
      <c r="E269" s="143" t="str">
        <f>IF(ISBLANK(Inputs[[#This Row],[Applicant ID]]),"",IFERROR(VLOOKUP(Inputs[[#This Row],[Applicant ID]],$C$15:$E268,3,FALSE),MAX($E$15:$E268)+1))</f>
        <v/>
      </c>
      <c r="F269" s="61"/>
      <c r="G269" s="63" t="str">
        <f t="shared" si="18"/>
        <v>Optional</v>
      </c>
      <c r="H269" s="61"/>
      <c r="I269" s="62" t="str">
        <f t="shared" si="19"/>
        <v>Optional</v>
      </c>
      <c r="J269" s="61"/>
      <c r="K269" s="163" t="str">
        <f t="shared" si="20"/>
        <v>Optional</v>
      </c>
      <c r="L269" s="170">
        <f t="array" ref="L269">Inputs[[#This Row],[Acres]]*IFERROR(VLOOKUP(Inputs[[#This Row],[County]]&amp;Inputs[[#This Row],[Healthy Soils Practice]],'Defaults &lt;HIDE&gt;'!$C$29:$Q$1246,2,FALSE),0)</f>
        <v>0</v>
      </c>
      <c r="M269" s="166">
        <f t="array" ref="M269">Inputs[[#This Row],[Acres]]*IFERROR(VLOOKUP(Inputs[[#This Row],[County]]&amp;Inputs[[#This Row],[Healthy Soils Practice]],'Defaults &lt;HIDE&gt;'!$C$29:$Q$1246,3,FALSE),0)</f>
        <v>0</v>
      </c>
      <c r="N269" s="166">
        <f t="array" ref="N269">Inputs[[#This Row],[Acres]]*IFERROR(VLOOKUP(Inputs[[#This Row],[County]]&amp;Inputs[[#This Row],[Healthy Soils Practice]],'Defaults &lt;HIDE&gt;'!$C$29:$Q$1246,4,FALSE),0)</f>
        <v>0</v>
      </c>
      <c r="O269" s="166">
        <f t="array" ref="O269">Inputs[[#This Row],[Acres]]*IFERROR(VLOOKUP(Inputs[[#This Row],[County]]&amp;Inputs[[#This Row],[Healthy Soils Practice]],'Defaults &lt;HIDE&gt;'!$C$29:$Q$1246,5,FALSE),0)</f>
        <v>0</v>
      </c>
      <c r="P269" s="166">
        <f t="array" ref="P269">Inputs[[#This Row],[Acres]]*IFERROR(VLOOKUP(Inputs[[#This Row],[County]]&amp;Inputs[[#This Row],[Healthy Soils Practice]],'Defaults &lt;HIDE&gt;'!$C$29:$Q$1246,6,FALSE),0)</f>
        <v>0</v>
      </c>
      <c r="Q269" s="166">
        <f t="array" ref="Q269">Inputs[[#This Row],[Acres]]*IFERROR(VLOOKUP(Inputs[[#This Row],[County]]&amp;Inputs[[#This Row],[Healthy Soils Practice]],'Defaults &lt;HIDE&gt;'!$C$29:$Q$1246,7,FALSE),0)</f>
        <v>0</v>
      </c>
      <c r="R269" s="171">
        <f t="array" ref="R269">Inputs[[#This Row],[Acres]]*IFERROR(VLOOKUP(Inputs[[#This Row],[County]]&amp;Inputs[[#This Row],[Healthy Soils Practice]],'Defaults &lt;HIDE&gt;'!$C$29:$Q$1246,8,FALSE),0)</f>
        <v>0</v>
      </c>
    </row>
    <row r="270" spans="2:18" x14ac:dyDescent="0.25">
      <c r="B270" s="141" t="str">
        <f>Inputs[[#This Row],['#]]</f>
        <v/>
      </c>
      <c r="C270" s="61"/>
      <c r="D270" s="63" t="str">
        <f t="shared" si="17"/>
        <v>Optional</v>
      </c>
      <c r="E270" s="143" t="str">
        <f>IF(ISBLANK(Inputs[[#This Row],[Applicant ID]]),"",IFERROR(VLOOKUP(Inputs[[#This Row],[Applicant ID]],$C$15:$E269,3,FALSE),MAX($E$15:$E269)+1))</f>
        <v/>
      </c>
      <c r="F270" s="61"/>
      <c r="G270" s="63" t="str">
        <f t="shared" si="18"/>
        <v>Optional</v>
      </c>
      <c r="H270" s="61"/>
      <c r="I270" s="62" t="str">
        <f t="shared" si="19"/>
        <v>Optional</v>
      </c>
      <c r="J270" s="61"/>
      <c r="K270" s="163" t="str">
        <f t="shared" si="20"/>
        <v>Optional</v>
      </c>
      <c r="L270" s="170">
        <f t="array" ref="L270">Inputs[[#This Row],[Acres]]*IFERROR(VLOOKUP(Inputs[[#This Row],[County]]&amp;Inputs[[#This Row],[Healthy Soils Practice]],'Defaults &lt;HIDE&gt;'!$C$29:$Q$1246,2,FALSE),0)</f>
        <v>0</v>
      </c>
      <c r="M270" s="166">
        <f t="array" ref="M270">Inputs[[#This Row],[Acres]]*IFERROR(VLOOKUP(Inputs[[#This Row],[County]]&amp;Inputs[[#This Row],[Healthy Soils Practice]],'Defaults &lt;HIDE&gt;'!$C$29:$Q$1246,3,FALSE),0)</f>
        <v>0</v>
      </c>
      <c r="N270" s="166">
        <f t="array" ref="N270">Inputs[[#This Row],[Acres]]*IFERROR(VLOOKUP(Inputs[[#This Row],[County]]&amp;Inputs[[#This Row],[Healthy Soils Practice]],'Defaults &lt;HIDE&gt;'!$C$29:$Q$1246,4,FALSE),0)</f>
        <v>0</v>
      </c>
      <c r="O270" s="166">
        <f t="array" ref="O270">Inputs[[#This Row],[Acres]]*IFERROR(VLOOKUP(Inputs[[#This Row],[County]]&amp;Inputs[[#This Row],[Healthy Soils Practice]],'Defaults &lt;HIDE&gt;'!$C$29:$Q$1246,5,FALSE),0)</f>
        <v>0</v>
      </c>
      <c r="P270" s="166">
        <f t="array" ref="P270">Inputs[[#This Row],[Acres]]*IFERROR(VLOOKUP(Inputs[[#This Row],[County]]&amp;Inputs[[#This Row],[Healthy Soils Practice]],'Defaults &lt;HIDE&gt;'!$C$29:$Q$1246,6,FALSE),0)</f>
        <v>0</v>
      </c>
      <c r="Q270" s="166">
        <f t="array" ref="Q270">Inputs[[#This Row],[Acres]]*IFERROR(VLOOKUP(Inputs[[#This Row],[County]]&amp;Inputs[[#This Row],[Healthy Soils Practice]],'Defaults &lt;HIDE&gt;'!$C$29:$Q$1246,7,FALSE),0)</f>
        <v>0</v>
      </c>
      <c r="R270" s="171">
        <f t="array" ref="R270">Inputs[[#This Row],[Acres]]*IFERROR(VLOOKUP(Inputs[[#This Row],[County]]&amp;Inputs[[#This Row],[Healthy Soils Practice]],'Defaults &lt;HIDE&gt;'!$C$29:$Q$1246,8,FALSE),0)</f>
        <v>0</v>
      </c>
    </row>
    <row r="271" spans="2:18" x14ac:dyDescent="0.25">
      <c r="B271" s="141" t="str">
        <f>Inputs[[#This Row],['#]]</f>
        <v/>
      </c>
      <c r="C271" s="61"/>
      <c r="D271" s="63" t="str">
        <f t="shared" si="17"/>
        <v>Optional</v>
      </c>
      <c r="E271" s="143" t="str">
        <f>IF(ISBLANK(Inputs[[#This Row],[Applicant ID]]),"",IFERROR(VLOOKUP(Inputs[[#This Row],[Applicant ID]],$C$15:$E270,3,FALSE),MAX($E$15:$E270)+1))</f>
        <v/>
      </c>
      <c r="F271" s="61"/>
      <c r="G271" s="63" t="str">
        <f t="shared" si="18"/>
        <v>Optional</v>
      </c>
      <c r="H271" s="61"/>
      <c r="I271" s="62" t="str">
        <f t="shared" si="19"/>
        <v>Optional</v>
      </c>
      <c r="J271" s="61"/>
      <c r="K271" s="163" t="str">
        <f t="shared" si="20"/>
        <v>Optional</v>
      </c>
      <c r="L271" s="170">
        <f t="array" ref="L271">Inputs[[#This Row],[Acres]]*IFERROR(VLOOKUP(Inputs[[#This Row],[County]]&amp;Inputs[[#This Row],[Healthy Soils Practice]],'Defaults &lt;HIDE&gt;'!$C$29:$Q$1246,2,FALSE),0)</f>
        <v>0</v>
      </c>
      <c r="M271" s="166">
        <f t="array" ref="M271">Inputs[[#This Row],[Acres]]*IFERROR(VLOOKUP(Inputs[[#This Row],[County]]&amp;Inputs[[#This Row],[Healthy Soils Practice]],'Defaults &lt;HIDE&gt;'!$C$29:$Q$1246,3,FALSE),0)</f>
        <v>0</v>
      </c>
      <c r="N271" s="166">
        <f t="array" ref="N271">Inputs[[#This Row],[Acres]]*IFERROR(VLOOKUP(Inputs[[#This Row],[County]]&amp;Inputs[[#This Row],[Healthy Soils Practice]],'Defaults &lt;HIDE&gt;'!$C$29:$Q$1246,4,FALSE),0)</f>
        <v>0</v>
      </c>
      <c r="O271" s="166">
        <f t="array" ref="O271">Inputs[[#This Row],[Acres]]*IFERROR(VLOOKUP(Inputs[[#This Row],[County]]&amp;Inputs[[#This Row],[Healthy Soils Practice]],'Defaults &lt;HIDE&gt;'!$C$29:$Q$1246,5,FALSE),0)</f>
        <v>0</v>
      </c>
      <c r="P271" s="166">
        <f t="array" ref="P271">Inputs[[#This Row],[Acres]]*IFERROR(VLOOKUP(Inputs[[#This Row],[County]]&amp;Inputs[[#This Row],[Healthy Soils Practice]],'Defaults &lt;HIDE&gt;'!$C$29:$Q$1246,6,FALSE),0)</f>
        <v>0</v>
      </c>
      <c r="Q271" s="166">
        <f t="array" ref="Q271">Inputs[[#This Row],[Acres]]*IFERROR(VLOOKUP(Inputs[[#This Row],[County]]&amp;Inputs[[#This Row],[Healthy Soils Practice]],'Defaults &lt;HIDE&gt;'!$C$29:$Q$1246,7,FALSE),0)</f>
        <v>0</v>
      </c>
      <c r="R271" s="171">
        <f t="array" ref="R271">Inputs[[#This Row],[Acres]]*IFERROR(VLOOKUP(Inputs[[#This Row],[County]]&amp;Inputs[[#This Row],[Healthy Soils Practice]],'Defaults &lt;HIDE&gt;'!$C$29:$Q$1246,8,FALSE),0)</f>
        <v>0</v>
      </c>
    </row>
    <row r="272" spans="2:18" x14ac:dyDescent="0.25">
      <c r="B272" s="141" t="str">
        <f>Inputs[[#This Row],['#]]</f>
        <v/>
      </c>
      <c r="C272" s="61"/>
      <c r="D272" s="63" t="str">
        <f t="shared" si="17"/>
        <v>Optional</v>
      </c>
      <c r="E272" s="143" t="str">
        <f>IF(ISBLANK(Inputs[[#This Row],[Applicant ID]]),"",IFERROR(VLOOKUP(Inputs[[#This Row],[Applicant ID]],$C$15:$E271,3,FALSE),MAX($E$15:$E271)+1))</f>
        <v/>
      </c>
      <c r="F272" s="61"/>
      <c r="G272" s="63" t="str">
        <f t="shared" si="18"/>
        <v>Optional</v>
      </c>
      <c r="H272" s="61"/>
      <c r="I272" s="62" t="str">
        <f t="shared" si="19"/>
        <v>Optional</v>
      </c>
      <c r="J272" s="61"/>
      <c r="K272" s="163" t="str">
        <f t="shared" si="20"/>
        <v>Optional</v>
      </c>
      <c r="L272" s="170">
        <f t="array" ref="L272">Inputs[[#This Row],[Acres]]*IFERROR(VLOOKUP(Inputs[[#This Row],[County]]&amp;Inputs[[#This Row],[Healthy Soils Practice]],'Defaults &lt;HIDE&gt;'!$C$29:$Q$1246,2,FALSE),0)</f>
        <v>0</v>
      </c>
      <c r="M272" s="166">
        <f t="array" ref="M272">Inputs[[#This Row],[Acres]]*IFERROR(VLOOKUP(Inputs[[#This Row],[County]]&amp;Inputs[[#This Row],[Healthy Soils Practice]],'Defaults &lt;HIDE&gt;'!$C$29:$Q$1246,3,FALSE),0)</f>
        <v>0</v>
      </c>
      <c r="N272" s="166">
        <f t="array" ref="N272">Inputs[[#This Row],[Acres]]*IFERROR(VLOOKUP(Inputs[[#This Row],[County]]&amp;Inputs[[#This Row],[Healthy Soils Practice]],'Defaults &lt;HIDE&gt;'!$C$29:$Q$1246,4,FALSE),0)</f>
        <v>0</v>
      </c>
      <c r="O272" s="166">
        <f t="array" ref="O272">Inputs[[#This Row],[Acres]]*IFERROR(VLOOKUP(Inputs[[#This Row],[County]]&amp;Inputs[[#This Row],[Healthy Soils Practice]],'Defaults &lt;HIDE&gt;'!$C$29:$Q$1246,5,FALSE),0)</f>
        <v>0</v>
      </c>
      <c r="P272" s="166">
        <f t="array" ref="P272">Inputs[[#This Row],[Acres]]*IFERROR(VLOOKUP(Inputs[[#This Row],[County]]&amp;Inputs[[#This Row],[Healthy Soils Practice]],'Defaults &lt;HIDE&gt;'!$C$29:$Q$1246,6,FALSE),0)</f>
        <v>0</v>
      </c>
      <c r="Q272" s="166">
        <f t="array" ref="Q272">Inputs[[#This Row],[Acres]]*IFERROR(VLOOKUP(Inputs[[#This Row],[County]]&amp;Inputs[[#This Row],[Healthy Soils Practice]],'Defaults &lt;HIDE&gt;'!$C$29:$Q$1246,7,FALSE),0)</f>
        <v>0</v>
      </c>
      <c r="R272" s="171">
        <f t="array" ref="R272">Inputs[[#This Row],[Acres]]*IFERROR(VLOOKUP(Inputs[[#This Row],[County]]&amp;Inputs[[#This Row],[Healthy Soils Practice]],'Defaults &lt;HIDE&gt;'!$C$29:$Q$1246,8,FALSE),0)</f>
        <v>0</v>
      </c>
    </row>
    <row r="273" spans="2:18" x14ac:dyDescent="0.25">
      <c r="B273" s="141" t="str">
        <f>Inputs[[#This Row],['#]]</f>
        <v/>
      </c>
      <c r="C273" s="61"/>
      <c r="D273" s="63" t="str">
        <f t="shared" si="17"/>
        <v>Optional</v>
      </c>
      <c r="E273" s="143" t="str">
        <f>IF(ISBLANK(Inputs[[#This Row],[Applicant ID]]),"",IFERROR(VLOOKUP(Inputs[[#This Row],[Applicant ID]],$C$15:$E272,3,FALSE),MAX($E$15:$E272)+1))</f>
        <v/>
      </c>
      <c r="F273" s="61"/>
      <c r="G273" s="63" t="str">
        <f t="shared" si="18"/>
        <v>Optional</v>
      </c>
      <c r="H273" s="61"/>
      <c r="I273" s="62" t="str">
        <f t="shared" si="19"/>
        <v>Optional</v>
      </c>
      <c r="J273" s="61"/>
      <c r="K273" s="163" t="str">
        <f t="shared" si="20"/>
        <v>Optional</v>
      </c>
      <c r="L273" s="170">
        <f t="array" ref="L273">Inputs[[#This Row],[Acres]]*IFERROR(VLOOKUP(Inputs[[#This Row],[County]]&amp;Inputs[[#This Row],[Healthy Soils Practice]],'Defaults &lt;HIDE&gt;'!$C$29:$Q$1246,2,FALSE),0)</f>
        <v>0</v>
      </c>
      <c r="M273" s="166">
        <f t="array" ref="M273">Inputs[[#This Row],[Acres]]*IFERROR(VLOOKUP(Inputs[[#This Row],[County]]&amp;Inputs[[#This Row],[Healthy Soils Practice]],'Defaults &lt;HIDE&gt;'!$C$29:$Q$1246,3,FALSE),0)</f>
        <v>0</v>
      </c>
      <c r="N273" s="166">
        <f t="array" ref="N273">Inputs[[#This Row],[Acres]]*IFERROR(VLOOKUP(Inputs[[#This Row],[County]]&amp;Inputs[[#This Row],[Healthy Soils Practice]],'Defaults &lt;HIDE&gt;'!$C$29:$Q$1246,4,FALSE),0)</f>
        <v>0</v>
      </c>
      <c r="O273" s="166">
        <f t="array" ref="O273">Inputs[[#This Row],[Acres]]*IFERROR(VLOOKUP(Inputs[[#This Row],[County]]&amp;Inputs[[#This Row],[Healthy Soils Practice]],'Defaults &lt;HIDE&gt;'!$C$29:$Q$1246,5,FALSE),0)</f>
        <v>0</v>
      </c>
      <c r="P273" s="166">
        <f t="array" ref="P273">Inputs[[#This Row],[Acres]]*IFERROR(VLOOKUP(Inputs[[#This Row],[County]]&amp;Inputs[[#This Row],[Healthy Soils Practice]],'Defaults &lt;HIDE&gt;'!$C$29:$Q$1246,6,FALSE),0)</f>
        <v>0</v>
      </c>
      <c r="Q273" s="166">
        <f t="array" ref="Q273">Inputs[[#This Row],[Acres]]*IFERROR(VLOOKUP(Inputs[[#This Row],[County]]&amp;Inputs[[#This Row],[Healthy Soils Practice]],'Defaults &lt;HIDE&gt;'!$C$29:$Q$1246,7,FALSE),0)</f>
        <v>0</v>
      </c>
      <c r="R273" s="171">
        <f t="array" ref="R273">Inputs[[#This Row],[Acres]]*IFERROR(VLOOKUP(Inputs[[#This Row],[County]]&amp;Inputs[[#This Row],[Healthy Soils Practice]],'Defaults &lt;HIDE&gt;'!$C$29:$Q$1246,8,FALSE),0)</f>
        <v>0</v>
      </c>
    </row>
    <row r="274" spans="2:18" x14ac:dyDescent="0.25">
      <c r="B274" s="141" t="str">
        <f>Inputs[[#This Row],['#]]</f>
        <v/>
      </c>
      <c r="C274" s="61"/>
      <c r="D274" s="63" t="str">
        <f t="shared" ref="D274:D276" si="21">IF(NOT(ISBLANK(C274)),"",IF(OR(NOT(ISBLANK(C274)),NOT(ISBLANK(F274)),NOT(ISBLANK(H274)),NOT(ISBLANK(J274))),"Required","Optional"))</f>
        <v>Optional</v>
      </c>
      <c r="E274" s="143" t="str">
        <f>IF(ISBLANK(Inputs[[#This Row],[Applicant ID]]),"",IFERROR(VLOOKUP(Inputs[[#This Row],[Applicant ID]],$C$15:$E273,3,FALSE),MAX($E$15:$E273)+1))</f>
        <v/>
      </c>
      <c r="F274" s="61"/>
      <c r="G274" s="63" t="str">
        <f t="shared" ref="G274:G276" si="22">IF(NOT(ISBLANK(F274)),"",IF(OR(NOT(ISBLANK(C274)),NOT(ISBLANK(F274)),NOT(ISBLANK(H274)),NOT(ISBLANK(J274))),"Required","Optional"))</f>
        <v>Optional</v>
      </c>
      <c r="H274" s="61"/>
      <c r="I274" s="62" t="str">
        <f t="shared" ref="I274:I276" si="23">IF(NOT(ISBLANK(H274)),"",IF(OR(NOT(ISBLANK(C274)),NOT(ISBLANK(F274)),NOT(ISBLANK(H274)),NOT(ISBLANK(J274))),"Required","Optional"))</f>
        <v>Optional</v>
      </c>
      <c r="J274" s="61"/>
      <c r="K274" s="163" t="str">
        <f t="shared" ref="K274:K276" si="24">IF(NOT(ISBLANK(J274)),"",IF(OR(NOT(ISBLANK(C274)),NOT(ISBLANK(F274)),NOT(ISBLANK(H274)),NOT(ISBLANK(J274))),"Required","Optional"))</f>
        <v>Optional</v>
      </c>
      <c r="L274" s="170">
        <f t="array" ref="L274">Inputs[[#This Row],[Acres]]*IFERROR(VLOOKUP(Inputs[[#This Row],[County]]&amp;Inputs[[#This Row],[Healthy Soils Practice]],'Defaults &lt;HIDE&gt;'!$C$29:$Q$1246,2,FALSE),0)</f>
        <v>0</v>
      </c>
      <c r="M274" s="166">
        <f t="array" ref="M274">Inputs[[#This Row],[Acres]]*IFERROR(VLOOKUP(Inputs[[#This Row],[County]]&amp;Inputs[[#This Row],[Healthy Soils Practice]],'Defaults &lt;HIDE&gt;'!$C$29:$Q$1246,3,FALSE),0)</f>
        <v>0</v>
      </c>
      <c r="N274" s="166">
        <f t="array" ref="N274">Inputs[[#This Row],[Acres]]*IFERROR(VLOOKUP(Inputs[[#This Row],[County]]&amp;Inputs[[#This Row],[Healthy Soils Practice]],'Defaults &lt;HIDE&gt;'!$C$29:$Q$1246,4,FALSE),0)</f>
        <v>0</v>
      </c>
      <c r="O274" s="166">
        <f t="array" ref="O274">Inputs[[#This Row],[Acres]]*IFERROR(VLOOKUP(Inputs[[#This Row],[County]]&amp;Inputs[[#This Row],[Healthy Soils Practice]],'Defaults &lt;HIDE&gt;'!$C$29:$Q$1246,5,FALSE),0)</f>
        <v>0</v>
      </c>
      <c r="P274" s="166">
        <f t="array" ref="P274">Inputs[[#This Row],[Acres]]*IFERROR(VLOOKUP(Inputs[[#This Row],[County]]&amp;Inputs[[#This Row],[Healthy Soils Practice]],'Defaults &lt;HIDE&gt;'!$C$29:$Q$1246,6,FALSE),0)</f>
        <v>0</v>
      </c>
      <c r="Q274" s="166">
        <f t="array" ref="Q274">Inputs[[#This Row],[Acres]]*IFERROR(VLOOKUP(Inputs[[#This Row],[County]]&amp;Inputs[[#This Row],[Healthy Soils Practice]],'Defaults &lt;HIDE&gt;'!$C$29:$Q$1246,7,FALSE),0)</f>
        <v>0</v>
      </c>
      <c r="R274" s="171">
        <f t="array" ref="R274">Inputs[[#This Row],[Acres]]*IFERROR(VLOOKUP(Inputs[[#This Row],[County]]&amp;Inputs[[#This Row],[Healthy Soils Practice]],'Defaults &lt;HIDE&gt;'!$C$29:$Q$1246,8,FALSE),0)</f>
        <v>0</v>
      </c>
    </row>
    <row r="275" spans="2:18" x14ac:dyDescent="0.25">
      <c r="B275" s="141" t="str">
        <f>Inputs[[#This Row],['#]]</f>
        <v/>
      </c>
      <c r="C275" s="61"/>
      <c r="D275" s="63" t="str">
        <f t="shared" si="21"/>
        <v>Optional</v>
      </c>
      <c r="E275" s="143" t="str">
        <f>IF(ISBLANK(Inputs[[#This Row],[Applicant ID]]),"",IFERROR(VLOOKUP(Inputs[[#This Row],[Applicant ID]],$C$15:$E274,3,FALSE),MAX($E$15:$E274)+1))</f>
        <v/>
      </c>
      <c r="F275" s="61"/>
      <c r="G275" s="63" t="str">
        <f t="shared" si="22"/>
        <v>Optional</v>
      </c>
      <c r="H275" s="61"/>
      <c r="I275" s="62" t="str">
        <f t="shared" si="23"/>
        <v>Optional</v>
      </c>
      <c r="J275" s="61"/>
      <c r="K275" s="163" t="str">
        <f t="shared" si="24"/>
        <v>Optional</v>
      </c>
      <c r="L275" s="170">
        <f t="array" ref="L275">Inputs[[#This Row],[Acres]]*IFERROR(VLOOKUP(Inputs[[#This Row],[County]]&amp;Inputs[[#This Row],[Healthy Soils Practice]],'Defaults &lt;HIDE&gt;'!$C$29:$Q$1246,2,FALSE),0)</f>
        <v>0</v>
      </c>
      <c r="M275" s="166">
        <f t="array" ref="M275">Inputs[[#This Row],[Acres]]*IFERROR(VLOOKUP(Inputs[[#This Row],[County]]&amp;Inputs[[#This Row],[Healthy Soils Practice]],'Defaults &lt;HIDE&gt;'!$C$29:$Q$1246,3,FALSE),0)</f>
        <v>0</v>
      </c>
      <c r="N275" s="166">
        <f t="array" ref="N275">Inputs[[#This Row],[Acres]]*IFERROR(VLOOKUP(Inputs[[#This Row],[County]]&amp;Inputs[[#This Row],[Healthy Soils Practice]],'Defaults &lt;HIDE&gt;'!$C$29:$Q$1246,4,FALSE),0)</f>
        <v>0</v>
      </c>
      <c r="O275" s="166">
        <f t="array" ref="O275">Inputs[[#This Row],[Acres]]*IFERROR(VLOOKUP(Inputs[[#This Row],[County]]&amp;Inputs[[#This Row],[Healthy Soils Practice]],'Defaults &lt;HIDE&gt;'!$C$29:$Q$1246,5,FALSE),0)</f>
        <v>0</v>
      </c>
      <c r="P275" s="166">
        <f t="array" ref="P275">Inputs[[#This Row],[Acres]]*IFERROR(VLOOKUP(Inputs[[#This Row],[County]]&amp;Inputs[[#This Row],[Healthy Soils Practice]],'Defaults &lt;HIDE&gt;'!$C$29:$Q$1246,6,FALSE),0)</f>
        <v>0</v>
      </c>
      <c r="Q275" s="166">
        <f t="array" ref="Q275">Inputs[[#This Row],[Acres]]*IFERROR(VLOOKUP(Inputs[[#This Row],[County]]&amp;Inputs[[#This Row],[Healthy Soils Practice]],'Defaults &lt;HIDE&gt;'!$C$29:$Q$1246,7,FALSE),0)</f>
        <v>0</v>
      </c>
      <c r="R275" s="171">
        <f t="array" ref="R275">Inputs[[#This Row],[Acres]]*IFERROR(VLOOKUP(Inputs[[#This Row],[County]]&amp;Inputs[[#This Row],[Healthy Soils Practice]],'Defaults &lt;HIDE&gt;'!$C$29:$Q$1246,8,FALSE),0)</f>
        <v>0</v>
      </c>
    </row>
    <row r="276" spans="2:18" x14ac:dyDescent="0.25">
      <c r="B276" s="141" t="str">
        <f>Inputs[[#This Row],['#]]</f>
        <v/>
      </c>
      <c r="C276" s="61"/>
      <c r="D276" s="63" t="str">
        <f t="shared" si="21"/>
        <v>Optional</v>
      </c>
      <c r="E276" s="143" t="str">
        <f>IF(ISBLANK(Inputs[[#This Row],[Applicant ID]]),"",IFERROR(VLOOKUP(Inputs[[#This Row],[Applicant ID]],$C$15:$E275,3,FALSE),MAX($E$15:$E275)+1))</f>
        <v/>
      </c>
      <c r="F276" s="61"/>
      <c r="G276" s="63" t="str">
        <f t="shared" si="22"/>
        <v>Optional</v>
      </c>
      <c r="H276" s="61"/>
      <c r="I276" s="62" t="str">
        <f t="shared" si="23"/>
        <v>Optional</v>
      </c>
      <c r="J276" s="61"/>
      <c r="K276" s="163" t="str">
        <f t="shared" si="24"/>
        <v>Optional</v>
      </c>
      <c r="L276" s="170">
        <f t="array" ref="L276">Inputs[[#This Row],[Acres]]*IFERROR(VLOOKUP(Inputs[[#This Row],[County]]&amp;Inputs[[#This Row],[Healthy Soils Practice]],'Defaults &lt;HIDE&gt;'!$C$29:$Q$1246,2,FALSE),0)</f>
        <v>0</v>
      </c>
      <c r="M276" s="166">
        <f t="array" ref="M276">Inputs[[#This Row],[Acres]]*IFERROR(VLOOKUP(Inputs[[#This Row],[County]]&amp;Inputs[[#This Row],[Healthy Soils Practice]],'Defaults &lt;HIDE&gt;'!$C$29:$Q$1246,3,FALSE),0)</f>
        <v>0</v>
      </c>
      <c r="N276" s="166">
        <f t="array" ref="N276">Inputs[[#This Row],[Acres]]*IFERROR(VLOOKUP(Inputs[[#This Row],[County]]&amp;Inputs[[#This Row],[Healthy Soils Practice]],'Defaults &lt;HIDE&gt;'!$C$29:$Q$1246,4,FALSE),0)</f>
        <v>0</v>
      </c>
      <c r="O276" s="166">
        <f t="array" ref="O276">Inputs[[#This Row],[Acres]]*IFERROR(VLOOKUP(Inputs[[#This Row],[County]]&amp;Inputs[[#This Row],[Healthy Soils Practice]],'Defaults &lt;HIDE&gt;'!$C$29:$Q$1246,5,FALSE),0)</f>
        <v>0</v>
      </c>
      <c r="P276" s="166">
        <f t="array" ref="P276">Inputs[[#This Row],[Acres]]*IFERROR(VLOOKUP(Inputs[[#This Row],[County]]&amp;Inputs[[#This Row],[Healthy Soils Practice]],'Defaults &lt;HIDE&gt;'!$C$29:$Q$1246,6,FALSE),0)</f>
        <v>0</v>
      </c>
      <c r="Q276" s="166">
        <f t="array" ref="Q276">Inputs[[#This Row],[Acres]]*IFERROR(VLOOKUP(Inputs[[#This Row],[County]]&amp;Inputs[[#This Row],[Healthy Soils Practice]],'Defaults &lt;HIDE&gt;'!$C$29:$Q$1246,7,FALSE),0)</f>
        <v>0</v>
      </c>
      <c r="R276" s="171">
        <f t="array" ref="R276">Inputs[[#This Row],[Acres]]*IFERROR(VLOOKUP(Inputs[[#This Row],[County]]&amp;Inputs[[#This Row],[Healthy Soils Practice]],'Defaults &lt;HIDE&gt;'!$C$29:$Q$1246,8,FALSE),0)</f>
        <v>0</v>
      </c>
    </row>
    <row r="277" spans="2:18" x14ac:dyDescent="0.25">
      <c r="B277" s="141" t="str">
        <f>Inputs[[#This Row],['#]]</f>
        <v/>
      </c>
      <c r="C277" s="61"/>
      <c r="D277" s="63" t="str">
        <f t="shared" ref="D277:D488" si="25">IF(ISBLANK(C277),"Optional","")</f>
        <v>Optional</v>
      </c>
      <c r="E277" s="42" t="str">
        <f>IF(ISBLANK(Inputs[[#This Row],[Applicant ID]]),"",IFERROR(VLOOKUP(Inputs[[#This Row],[Applicant ID]],$C$15:$E276,3,FALSE),MAX($E$15:$E276)+1))</f>
        <v/>
      </c>
      <c r="F277" s="61"/>
      <c r="G277" s="63" t="str">
        <f t="shared" ref="G277:G293" si="26">IF(NOT(ISBLANK(F277)),"",IF(OR(NOT(ISBLANK(C277)),NOT(ISBLANK(F277)),NOT(ISBLANK(H277)),NOT(ISBLANK(J277))),"Required","Optional"))</f>
        <v>Optional</v>
      </c>
      <c r="H277" s="61"/>
      <c r="I277" s="65" t="str">
        <f t="shared" ref="I277:I293" si="27">IF(NOT(ISBLANK(H277)),"",IF(OR(NOT(ISBLANK(C277)),NOT(ISBLANK(F277)),NOT(ISBLANK(H277)),NOT(ISBLANK(J277))),"Required","Optional"))</f>
        <v>Optional</v>
      </c>
      <c r="J277" s="148"/>
      <c r="K277" s="163" t="str">
        <f t="shared" ref="K277:K293" si="28">IF(NOT(ISBLANK(J277)),"",IF(OR(NOT(ISBLANK(C277)),NOT(ISBLANK(F277)),NOT(ISBLANK(H277)),NOT(ISBLANK(J277))),"Required","Optional"))</f>
        <v>Optional</v>
      </c>
      <c r="L277" s="170">
        <f t="array" ref="L277">Inputs[[#This Row],[Acres]]*IFERROR(VLOOKUP(Inputs[[#This Row],[County]]&amp;Inputs[[#This Row],[Healthy Soils Practice]],'Defaults &lt;HIDE&gt;'!$C$29:$Q$1246,2,FALSE),0)</f>
        <v>0</v>
      </c>
      <c r="M277" s="166">
        <f t="array" ref="M277">Inputs[[#This Row],[Acres]]*IFERROR(VLOOKUP(Inputs[[#This Row],[County]]&amp;Inputs[[#This Row],[Healthy Soils Practice]],'Defaults &lt;HIDE&gt;'!$C$29:$Q$1246,3,FALSE),0)</f>
        <v>0</v>
      </c>
      <c r="N277" s="166">
        <f t="array" ref="N277">Inputs[[#This Row],[Acres]]*IFERROR(VLOOKUP(Inputs[[#This Row],[County]]&amp;Inputs[[#This Row],[Healthy Soils Practice]],'Defaults &lt;HIDE&gt;'!$C$29:$Q$1246,4,FALSE),0)</f>
        <v>0</v>
      </c>
      <c r="O277" s="166">
        <f t="array" ref="O277">Inputs[[#This Row],[Acres]]*IFERROR(VLOOKUP(Inputs[[#This Row],[County]]&amp;Inputs[[#This Row],[Healthy Soils Practice]],'Defaults &lt;HIDE&gt;'!$C$29:$Q$1246,5,FALSE),0)</f>
        <v>0</v>
      </c>
      <c r="P277" s="166">
        <f t="array" ref="P277">Inputs[[#This Row],[Acres]]*IFERROR(VLOOKUP(Inputs[[#This Row],[County]]&amp;Inputs[[#This Row],[Healthy Soils Practice]],'Defaults &lt;HIDE&gt;'!$C$29:$Q$1246,6,FALSE),0)</f>
        <v>0</v>
      </c>
      <c r="Q277" s="166">
        <f t="array" ref="Q277">Inputs[[#This Row],[Acres]]*IFERROR(VLOOKUP(Inputs[[#This Row],[County]]&amp;Inputs[[#This Row],[Healthy Soils Practice]],'Defaults &lt;HIDE&gt;'!$C$29:$Q$1246,7,FALSE),0)</f>
        <v>0</v>
      </c>
      <c r="R277" s="171">
        <f t="array" ref="R277">Inputs[[#This Row],[Acres]]*IFERROR(VLOOKUP(Inputs[[#This Row],[County]]&amp;Inputs[[#This Row],[Healthy Soils Practice]],'Defaults &lt;HIDE&gt;'!$C$29:$Q$1246,8,FALSE),0)</f>
        <v>0</v>
      </c>
    </row>
    <row r="278" spans="2:18" x14ac:dyDescent="0.25">
      <c r="B278" s="141" t="str">
        <f>Inputs[[#This Row],['#]]</f>
        <v/>
      </c>
      <c r="C278" s="61"/>
      <c r="D278" s="63" t="str">
        <f t="shared" si="25"/>
        <v>Optional</v>
      </c>
      <c r="E278" s="42" t="str">
        <f>IF(ISBLANK(Inputs[[#This Row],[Applicant ID]]),"",IFERROR(VLOOKUP(Inputs[[#This Row],[Applicant ID]],$C$15:$E277,3,FALSE),MAX($E$15:$E277)+1))</f>
        <v/>
      </c>
      <c r="F278" s="61"/>
      <c r="G278" s="63" t="str">
        <f t="shared" si="26"/>
        <v>Optional</v>
      </c>
      <c r="H278" s="61"/>
      <c r="I278" s="65" t="str">
        <f t="shared" si="27"/>
        <v>Optional</v>
      </c>
      <c r="J278" s="148"/>
      <c r="K278" s="163" t="str">
        <f t="shared" si="28"/>
        <v>Optional</v>
      </c>
      <c r="L278" s="170">
        <f t="array" ref="L278">Inputs[[#This Row],[Acres]]*IFERROR(VLOOKUP(Inputs[[#This Row],[County]]&amp;Inputs[[#This Row],[Healthy Soils Practice]],'Defaults &lt;HIDE&gt;'!$C$29:$Q$1246,2,FALSE),0)</f>
        <v>0</v>
      </c>
      <c r="M278" s="166">
        <f t="array" ref="M278">Inputs[[#This Row],[Acres]]*IFERROR(VLOOKUP(Inputs[[#This Row],[County]]&amp;Inputs[[#This Row],[Healthy Soils Practice]],'Defaults &lt;HIDE&gt;'!$C$29:$Q$1246,3,FALSE),0)</f>
        <v>0</v>
      </c>
      <c r="N278" s="166">
        <f t="array" ref="N278">Inputs[[#This Row],[Acres]]*IFERROR(VLOOKUP(Inputs[[#This Row],[County]]&amp;Inputs[[#This Row],[Healthy Soils Practice]],'Defaults &lt;HIDE&gt;'!$C$29:$Q$1246,4,FALSE),0)</f>
        <v>0</v>
      </c>
      <c r="O278" s="166">
        <f t="array" ref="O278">Inputs[[#This Row],[Acres]]*IFERROR(VLOOKUP(Inputs[[#This Row],[County]]&amp;Inputs[[#This Row],[Healthy Soils Practice]],'Defaults &lt;HIDE&gt;'!$C$29:$Q$1246,5,FALSE),0)</f>
        <v>0</v>
      </c>
      <c r="P278" s="166">
        <f t="array" ref="P278">Inputs[[#This Row],[Acres]]*IFERROR(VLOOKUP(Inputs[[#This Row],[County]]&amp;Inputs[[#This Row],[Healthy Soils Practice]],'Defaults &lt;HIDE&gt;'!$C$29:$Q$1246,6,FALSE),0)</f>
        <v>0</v>
      </c>
      <c r="Q278" s="166">
        <f t="array" ref="Q278">Inputs[[#This Row],[Acres]]*IFERROR(VLOOKUP(Inputs[[#This Row],[County]]&amp;Inputs[[#This Row],[Healthy Soils Practice]],'Defaults &lt;HIDE&gt;'!$C$29:$Q$1246,7,FALSE),0)</f>
        <v>0</v>
      </c>
      <c r="R278" s="171">
        <f t="array" ref="R278">Inputs[[#This Row],[Acres]]*IFERROR(VLOOKUP(Inputs[[#This Row],[County]]&amp;Inputs[[#This Row],[Healthy Soils Practice]],'Defaults &lt;HIDE&gt;'!$C$29:$Q$1246,8,FALSE),0)</f>
        <v>0</v>
      </c>
    </row>
    <row r="279" spans="2:18" x14ac:dyDescent="0.25">
      <c r="B279" s="141" t="str">
        <f>Inputs[[#This Row],['#]]</f>
        <v/>
      </c>
      <c r="C279" s="61"/>
      <c r="D279" s="63" t="str">
        <f t="shared" si="25"/>
        <v>Optional</v>
      </c>
      <c r="E279" s="42" t="str">
        <f>IF(ISBLANK(Inputs[[#This Row],[Applicant ID]]),"",IFERROR(VLOOKUP(Inputs[[#This Row],[Applicant ID]],$C$15:$E278,3,FALSE),MAX($E$15:$E278)+1))</f>
        <v/>
      </c>
      <c r="F279" s="61"/>
      <c r="G279" s="63" t="str">
        <f t="shared" si="26"/>
        <v>Optional</v>
      </c>
      <c r="H279" s="61"/>
      <c r="I279" s="65" t="str">
        <f t="shared" si="27"/>
        <v>Optional</v>
      </c>
      <c r="J279" s="148"/>
      <c r="K279" s="163" t="str">
        <f t="shared" si="28"/>
        <v>Optional</v>
      </c>
      <c r="L279" s="170">
        <f t="array" ref="L279">Inputs[[#This Row],[Acres]]*IFERROR(VLOOKUP(Inputs[[#This Row],[County]]&amp;Inputs[[#This Row],[Healthy Soils Practice]],'Defaults &lt;HIDE&gt;'!$C$29:$Q$1246,2,FALSE),0)</f>
        <v>0</v>
      </c>
      <c r="M279" s="166">
        <f t="array" ref="M279">Inputs[[#This Row],[Acres]]*IFERROR(VLOOKUP(Inputs[[#This Row],[County]]&amp;Inputs[[#This Row],[Healthy Soils Practice]],'Defaults &lt;HIDE&gt;'!$C$29:$Q$1246,3,FALSE),0)</f>
        <v>0</v>
      </c>
      <c r="N279" s="166">
        <f t="array" ref="N279">Inputs[[#This Row],[Acres]]*IFERROR(VLOOKUP(Inputs[[#This Row],[County]]&amp;Inputs[[#This Row],[Healthy Soils Practice]],'Defaults &lt;HIDE&gt;'!$C$29:$Q$1246,4,FALSE),0)</f>
        <v>0</v>
      </c>
      <c r="O279" s="166">
        <f t="array" ref="O279">Inputs[[#This Row],[Acres]]*IFERROR(VLOOKUP(Inputs[[#This Row],[County]]&amp;Inputs[[#This Row],[Healthy Soils Practice]],'Defaults &lt;HIDE&gt;'!$C$29:$Q$1246,5,FALSE),0)</f>
        <v>0</v>
      </c>
      <c r="P279" s="166">
        <f t="array" ref="P279">Inputs[[#This Row],[Acres]]*IFERROR(VLOOKUP(Inputs[[#This Row],[County]]&amp;Inputs[[#This Row],[Healthy Soils Practice]],'Defaults &lt;HIDE&gt;'!$C$29:$Q$1246,6,FALSE),0)</f>
        <v>0</v>
      </c>
      <c r="Q279" s="166">
        <f t="array" ref="Q279">Inputs[[#This Row],[Acres]]*IFERROR(VLOOKUP(Inputs[[#This Row],[County]]&amp;Inputs[[#This Row],[Healthy Soils Practice]],'Defaults &lt;HIDE&gt;'!$C$29:$Q$1246,7,FALSE),0)</f>
        <v>0</v>
      </c>
      <c r="R279" s="171">
        <f t="array" ref="R279">Inputs[[#This Row],[Acres]]*IFERROR(VLOOKUP(Inputs[[#This Row],[County]]&amp;Inputs[[#This Row],[Healthy Soils Practice]],'Defaults &lt;HIDE&gt;'!$C$29:$Q$1246,8,FALSE),0)</f>
        <v>0</v>
      </c>
    </row>
    <row r="280" spans="2:18" x14ac:dyDescent="0.25">
      <c r="B280" s="141" t="str">
        <f>Inputs[[#This Row],['#]]</f>
        <v/>
      </c>
      <c r="C280" s="61"/>
      <c r="D280" s="63" t="str">
        <f t="shared" si="25"/>
        <v>Optional</v>
      </c>
      <c r="E280" s="42" t="str">
        <f>IF(ISBLANK(Inputs[[#This Row],[Applicant ID]]),"",IFERROR(VLOOKUP(Inputs[[#This Row],[Applicant ID]],$C$15:$E279,3,FALSE),MAX($E$15:$E279)+1))</f>
        <v/>
      </c>
      <c r="F280" s="61"/>
      <c r="G280" s="63" t="str">
        <f t="shared" si="26"/>
        <v>Optional</v>
      </c>
      <c r="H280" s="61"/>
      <c r="I280" s="65" t="str">
        <f t="shared" si="27"/>
        <v>Optional</v>
      </c>
      <c r="J280" s="148"/>
      <c r="K280" s="163" t="str">
        <f t="shared" si="28"/>
        <v>Optional</v>
      </c>
      <c r="L280" s="170">
        <f t="array" ref="L280">Inputs[[#This Row],[Acres]]*IFERROR(VLOOKUP(Inputs[[#This Row],[County]]&amp;Inputs[[#This Row],[Healthy Soils Practice]],'Defaults &lt;HIDE&gt;'!$C$29:$Q$1246,2,FALSE),0)</f>
        <v>0</v>
      </c>
      <c r="M280" s="166">
        <f t="array" ref="M280">Inputs[[#This Row],[Acres]]*IFERROR(VLOOKUP(Inputs[[#This Row],[County]]&amp;Inputs[[#This Row],[Healthy Soils Practice]],'Defaults &lt;HIDE&gt;'!$C$29:$Q$1246,3,FALSE),0)</f>
        <v>0</v>
      </c>
      <c r="N280" s="166">
        <f t="array" ref="N280">Inputs[[#This Row],[Acres]]*IFERROR(VLOOKUP(Inputs[[#This Row],[County]]&amp;Inputs[[#This Row],[Healthy Soils Practice]],'Defaults &lt;HIDE&gt;'!$C$29:$Q$1246,4,FALSE),0)</f>
        <v>0</v>
      </c>
      <c r="O280" s="166">
        <f t="array" ref="O280">Inputs[[#This Row],[Acres]]*IFERROR(VLOOKUP(Inputs[[#This Row],[County]]&amp;Inputs[[#This Row],[Healthy Soils Practice]],'Defaults &lt;HIDE&gt;'!$C$29:$Q$1246,5,FALSE),0)</f>
        <v>0</v>
      </c>
      <c r="P280" s="166">
        <f t="array" ref="P280">Inputs[[#This Row],[Acres]]*IFERROR(VLOOKUP(Inputs[[#This Row],[County]]&amp;Inputs[[#This Row],[Healthy Soils Practice]],'Defaults &lt;HIDE&gt;'!$C$29:$Q$1246,6,FALSE),0)</f>
        <v>0</v>
      </c>
      <c r="Q280" s="166">
        <f t="array" ref="Q280">Inputs[[#This Row],[Acres]]*IFERROR(VLOOKUP(Inputs[[#This Row],[County]]&amp;Inputs[[#This Row],[Healthy Soils Practice]],'Defaults &lt;HIDE&gt;'!$C$29:$Q$1246,7,FALSE),0)</f>
        <v>0</v>
      </c>
      <c r="R280" s="171">
        <f t="array" ref="R280">Inputs[[#This Row],[Acres]]*IFERROR(VLOOKUP(Inputs[[#This Row],[County]]&amp;Inputs[[#This Row],[Healthy Soils Practice]],'Defaults &lt;HIDE&gt;'!$C$29:$Q$1246,8,FALSE),0)</f>
        <v>0</v>
      </c>
    </row>
    <row r="281" spans="2:18" x14ac:dyDescent="0.25">
      <c r="B281" s="141" t="str">
        <f>Inputs[[#This Row],['#]]</f>
        <v/>
      </c>
      <c r="C281" s="61"/>
      <c r="D281" s="63" t="str">
        <f t="shared" si="25"/>
        <v>Optional</v>
      </c>
      <c r="E281" s="42" t="str">
        <f>IF(ISBLANK(Inputs[[#This Row],[Applicant ID]]),"",IFERROR(VLOOKUP(Inputs[[#This Row],[Applicant ID]],$C$15:$E280,3,FALSE),MAX($E$15:$E280)+1))</f>
        <v/>
      </c>
      <c r="F281" s="61"/>
      <c r="G281" s="63" t="str">
        <f t="shared" si="26"/>
        <v>Optional</v>
      </c>
      <c r="H281" s="61"/>
      <c r="I281" s="65" t="str">
        <f t="shared" si="27"/>
        <v>Optional</v>
      </c>
      <c r="J281" s="148"/>
      <c r="K281" s="163" t="str">
        <f t="shared" si="28"/>
        <v>Optional</v>
      </c>
      <c r="L281" s="170">
        <f t="array" ref="L281">Inputs[[#This Row],[Acres]]*IFERROR(VLOOKUP(Inputs[[#This Row],[County]]&amp;Inputs[[#This Row],[Healthy Soils Practice]],'Defaults &lt;HIDE&gt;'!$C$29:$Q$1246,2,FALSE),0)</f>
        <v>0</v>
      </c>
      <c r="M281" s="166">
        <f t="array" ref="M281">Inputs[[#This Row],[Acres]]*IFERROR(VLOOKUP(Inputs[[#This Row],[County]]&amp;Inputs[[#This Row],[Healthy Soils Practice]],'Defaults &lt;HIDE&gt;'!$C$29:$Q$1246,3,FALSE),0)</f>
        <v>0</v>
      </c>
      <c r="N281" s="166">
        <f t="array" ref="N281">Inputs[[#This Row],[Acres]]*IFERROR(VLOOKUP(Inputs[[#This Row],[County]]&amp;Inputs[[#This Row],[Healthy Soils Practice]],'Defaults &lt;HIDE&gt;'!$C$29:$Q$1246,4,FALSE),0)</f>
        <v>0</v>
      </c>
      <c r="O281" s="166">
        <f t="array" ref="O281">Inputs[[#This Row],[Acres]]*IFERROR(VLOOKUP(Inputs[[#This Row],[County]]&amp;Inputs[[#This Row],[Healthy Soils Practice]],'Defaults &lt;HIDE&gt;'!$C$29:$Q$1246,5,FALSE),0)</f>
        <v>0</v>
      </c>
      <c r="P281" s="166">
        <f t="array" ref="P281">Inputs[[#This Row],[Acres]]*IFERROR(VLOOKUP(Inputs[[#This Row],[County]]&amp;Inputs[[#This Row],[Healthy Soils Practice]],'Defaults &lt;HIDE&gt;'!$C$29:$Q$1246,6,FALSE),0)</f>
        <v>0</v>
      </c>
      <c r="Q281" s="166">
        <f t="array" ref="Q281">Inputs[[#This Row],[Acres]]*IFERROR(VLOOKUP(Inputs[[#This Row],[County]]&amp;Inputs[[#This Row],[Healthy Soils Practice]],'Defaults &lt;HIDE&gt;'!$C$29:$Q$1246,7,FALSE),0)</f>
        <v>0</v>
      </c>
      <c r="R281" s="171">
        <f t="array" ref="R281">Inputs[[#This Row],[Acres]]*IFERROR(VLOOKUP(Inputs[[#This Row],[County]]&amp;Inputs[[#This Row],[Healthy Soils Practice]],'Defaults &lt;HIDE&gt;'!$C$29:$Q$1246,8,FALSE),0)</f>
        <v>0</v>
      </c>
    </row>
    <row r="282" spans="2:18" x14ac:dyDescent="0.25">
      <c r="B282" s="141" t="str">
        <f>Inputs[[#This Row],['#]]</f>
        <v/>
      </c>
      <c r="C282" s="61"/>
      <c r="D282" s="63" t="str">
        <f t="shared" si="25"/>
        <v>Optional</v>
      </c>
      <c r="E282" s="42" t="str">
        <f>IF(ISBLANK(Inputs[[#This Row],[Applicant ID]]),"",IFERROR(VLOOKUP(Inputs[[#This Row],[Applicant ID]],$C$15:$E281,3,FALSE),MAX($E$15:$E281)+1))</f>
        <v/>
      </c>
      <c r="F282" s="61"/>
      <c r="G282" s="63" t="str">
        <f t="shared" si="26"/>
        <v>Optional</v>
      </c>
      <c r="H282" s="61"/>
      <c r="I282" s="65" t="str">
        <f t="shared" si="27"/>
        <v>Optional</v>
      </c>
      <c r="J282" s="148"/>
      <c r="K282" s="163" t="str">
        <f t="shared" si="28"/>
        <v>Optional</v>
      </c>
      <c r="L282" s="170">
        <f t="array" ref="L282">Inputs[[#This Row],[Acres]]*IFERROR(VLOOKUP(Inputs[[#This Row],[County]]&amp;Inputs[[#This Row],[Healthy Soils Practice]],'Defaults &lt;HIDE&gt;'!$C$29:$Q$1246,2,FALSE),0)</f>
        <v>0</v>
      </c>
      <c r="M282" s="166">
        <f t="array" ref="M282">Inputs[[#This Row],[Acres]]*IFERROR(VLOOKUP(Inputs[[#This Row],[County]]&amp;Inputs[[#This Row],[Healthy Soils Practice]],'Defaults &lt;HIDE&gt;'!$C$29:$Q$1246,3,FALSE),0)</f>
        <v>0</v>
      </c>
      <c r="N282" s="166">
        <f t="array" ref="N282">Inputs[[#This Row],[Acres]]*IFERROR(VLOOKUP(Inputs[[#This Row],[County]]&amp;Inputs[[#This Row],[Healthy Soils Practice]],'Defaults &lt;HIDE&gt;'!$C$29:$Q$1246,4,FALSE),0)</f>
        <v>0</v>
      </c>
      <c r="O282" s="166">
        <f t="array" ref="O282">Inputs[[#This Row],[Acres]]*IFERROR(VLOOKUP(Inputs[[#This Row],[County]]&amp;Inputs[[#This Row],[Healthy Soils Practice]],'Defaults &lt;HIDE&gt;'!$C$29:$Q$1246,5,FALSE),0)</f>
        <v>0</v>
      </c>
      <c r="P282" s="166">
        <f t="array" ref="P282">Inputs[[#This Row],[Acres]]*IFERROR(VLOOKUP(Inputs[[#This Row],[County]]&amp;Inputs[[#This Row],[Healthy Soils Practice]],'Defaults &lt;HIDE&gt;'!$C$29:$Q$1246,6,FALSE),0)</f>
        <v>0</v>
      </c>
      <c r="Q282" s="166">
        <f t="array" ref="Q282">Inputs[[#This Row],[Acres]]*IFERROR(VLOOKUP(Inputs[[#This Row],[County]]&amp;Inputs[[#This Row],[Healthy Soils Practice]],'Defaults &lt;HIDE&gt;'!$C$29:$Q$1246,7,FALSE),0)</f>
        <v>0</v>
      </c>
      <c r="R282" s="171">
        <f t="array" ref="R282">Inputs[[#This Row],[Acres]]*IFERROR(VLOOKUP(Inputs[[#This Row],[County]]&amp;Inputs[[#This Row],[Healthy Soils Practice]],'Defaults &lt;HIDE&gt;'!$C$29:$Q$1246,8,FALSE),0)</f>
        <v>0</v>
      </c>
    </row>
    <row r="283" spans="2:18" x14ac:dyDescent="0.25">
      <c r="B283" s="141" t="str">
        <f>Inputs[[#This Row],['#]]</f>
        <v/>
      </c>
      <c r="C283" s="61"/>
      <c r="D283" s="63" t="str">
        <f t="shared" si="25"/>
        <v>Optional</v>
      </c>
      <c r="E283" s="42" t="str">
        <f>IF(ISBLANK(Inputs[[#This Row],[Applicant ID]]),"",IFERROR(VLOOKUP(Inputs[[#This Row],[Applicant ID]],$C$15:$E282,3,FALSE),MAX($E$15:$E282)+1))</f>
        <v/>
      </c>
      <c r="F283" s="61"/>
      <c r="G283" s="63" t="str">
        <f t="shared" si="26"/>
        <v>Optional</v>
      </c>
      <c r="H283" s="61"/>
      <c r="I283" s="65" t="str">
        <f t="shared" si="27"/>
        <v>Optional</v>
      </c>
      <c r="J283" s="148"/>
      <c r="K283" s="163" t="str">
        <f t="shared" si="28"/>
        <v>Optional</v>
      </c>
      <c r="L283" s="170">
        <f t="array" ref="L283">Inputs[[#This Row],[Acres]]*IFERROR(VLOOKUP(Inputs[[#This Row],[County]]&amp;Inputs[[#This Row],[Healthy Soils Practice]],'Defaults &lt;HIDE&gt;'!$C$29:$Q$1246,2,FALSE),0)</f>
        <v>0</v>
      </c>
      <c r="M283" s="166">
        <f t="array" ref="M283">Inputs[[#This Row],[Acres]]*IFERROR(VLOOKUP(Inputs[[#This Row],[County]]&amp;Inputs[[#This Row],[Healthy Soils Practice]],'Defaults &lt;HIDE&gt;'!$C$29:$Q$1246,3,FALSE),0)</f>
        <v>0</v>
      </c>
      <c r="N283" s="166">
        <f t="array" ref="N283">Inputs[[#This Row],[Acres]]*IFERROR(VLOOKUP(Inputs[[#This Row],[County]]&amp;Inputs[[#This Row],[Healthy Soils Practice]],'Defaults &lt;HIDE&gt;'!$C$29:$Q$1246,4,FALSE),0)</f>
        <v>0</v>
      </c>
      <c r="O283" s="166">
        <f t="array" ref="O283">Inputs[[#This Row],[Acres]]*IFERROR(VLOOKUP(Inputs[[#This Row],[County]]&amp;Inputs[[#This Row],[Healthy Soils Practice]],'Defaults &lt;HIDE&gt;'!$C$29:$Q$1246,5,FALSE),0)</f>
        <v>0</v>
      </c>
      <c r="P283" s="166">
        <f t="array" ref="P283">Inputs[[#This Row],[Acres]]*IFERROR(VLOOKUP(Inputs[[#This Row],[County]]&amp;Inputs[[#This Row],[Healthy Soils Practice]],'Defaults &lt;HIDE&gt;'!$C$29:$Q$1246,6,FALSE),0)</f>
        <v>0</v>
      </c>
      <c r="Q283" s="166">
        <f t="array" ref="Q283">Inputs[[#This Row],[Acres]]*IFERROR(VLOOKUP(Inputs[[#This Row],[County]]&amp;Inputs[[#This Row],[Healthy Soils Practice]],'Defaults &lt;HIDE&gt;'!$C$29:$Q$1246,7,FALSE),0)</f>
        <v>0</v>
      </c>
      <c r="R283" s="171">
        <f t="array" ref="R283">Inputs[[#This Row],[Acres]]*IFERROR(VLOOKUP(Inputs[[#This Row],[County]]&amp;Inputs[[#This Row],[Healthy Soils Practice]],'Defaults &lt;HIDE&gt;'!$C$29:$Q$1246,8,FALSE),0)</f>
        <v>0</v>
      </c>
    </row>
    <row r="284" spans="2:18" x14ac:dyDescent="0.25">
      <c r="B284" s="141" t="str">
        <f>Inputs[[#This Row],['#]]</f>
        <v/>
      </c>
      <c r="C284" s="61"/>
      <c r="D284" s="63" t="str">
        <f t="shared" si="25"/>
        <v>Optional</v>
      </c>
      <c r="E284" s="42" t="str">
        <f>IF(ISBLANK(Inputs[[#This Row],[Applicant ID]]),"",IFERROR(VLOOKUP(Inputs[[#This Row],[Applicant ID]],$C$15:$E283,3,FALSE),MAX($E$15:$E283)+1))</f>
        <v/>
      </c>
      <c r="F284" s="61"/>
      <c r="G284" s="63" t="str">
        <f t="shared" si="26"/>
        <v>Optional</v>
      </c>
      <c r="H284" s="61"/>
      <c r="I284" s="65" t="str">
        <f t="shared" si="27"/>
        <v>Optional</v>
      </c>
      <c r="J284" s="148"/>
      <c r="K284" s="163" t="str">
        <f t="shared" si="28"/>
        <v>Optional</v>
      </c>
      <c r="L284" s="170">
        <f t="array" ref="L284">Inputs[[#This Row],[Acres]]*IFERROR(VLOOKUP(Inputs[[#This Row],[County]]&amp;Inputs[[#This Row],[Healthy Soils Practice]],'Defaults &lt;HIDE&gt;'!$C$29:$Q$1246,2,FALSE),0)</f>
        <v>0</v>
      </c>
      <c r="M284" s="166">
        <f t="array" ref="M284">Inputs[[#This Row],[Acres]]*IFERROR(VLOOKUP(Inputs[[#This Row],[County]]&amp;Inputs[[#This Row],[Healthy Soils Practice]],'Defaults &lt;HIDE&gt;'!$C$29:$Q$1246,3,FALSE),0)</f>
        <v>0</v>
      </c>
      <c r="N284" s="166">
        <f t="array" ref="N284">Inputs[[#This Row],[Acres]]*IFERROR(VLOOKUP(Inputs[[#This Row],[County]]&amp;Inputs[[#This Row],[Healthy Soils Practice]],'Defaults &lt;HIDE&gt;'!$C$29:$Q$1246,4,FALSE),0)</f>
        <v>0</v>
      </c>
      <c r="O284" s="166">
        <f t="array" ref="O284">Inputs[[#This Row],[Acres]]*IFERROR(VLOOKUP(Inputs[[#This Row],[County]]&amp;Inputs[[#This Row],[Healthy Soils Practice]],'Defaults &lt;HIDE&gt;'!$C$29:$Q$1246,5,FALSE),0)</f>
        <v>0</v>
      </c>
      <c r="P284" s="166">
        <f t="array" ref="P284">Inputs[[#This Row],[Acres]]*IFERROR(VLOOKUP(Inputs[[#This Row],[County]]&amp;Inputs[[#This Row],[Healthy Soils Practice]],'Defaults &lt;HIDE&gt;'!$C$29:$Q$1246,6,FALSE),0)</f>
        <v>0</v>
      </c>
      <c r="Q284" s="166">
        <f t="array" ref="Q284">Inputs[[#This Row],[Acres]]*IFERROR(VLOOKUP(Inputs[[#This Row],[County]]&amp;Inputs[[#This Row],[Healthy Soils Practice]],'Defaults &lt;HIDE&gt;'!$C$29:$Q$1246,7,FALSE),0)</f>
        <v>0</v>
      </c>
      <c r="R284" s="171">
        <f t="array" ref="R284">Inputs[[#This Row],[Acres]]*IFERROR(VLOOKUP(Inputs[[#This Row],[County]]&amp;Inputs[[#This Row],[Healthy Soils Practice]],'Defaults &lt;HIDE&gt;'!$C$29:$Q$1246,8,FALSE),0)</f>
        <v>0</v>
      </c>
    </row>
    <row r="285" spans="2:18" x14ac:dyDescent="0.25">
      <c r="B285" s="141" t="str">
        <f>Inputs[[#This Row],['#]]</f>
        <v/>
      </c>
      <c r="C285" s="61"/>
      <c r="D285" s="63" t="str">
        <f t="shared" si="25"/>
        <v>Optional</v>
      </c>
      <c r="E285" s="42" t="str">
        <f>IF(ISBLANK(Inputs[[#This Row],[Applicant ID]]),"",IFERROR(VLOOKUP(Inputs[[#This Row],[Applicant ID]],$C$15:$E284,3,FALSE),MAX($E$15:$E284)+1))</f>
        <v/>
      </c>
      <c r="F285" s="61"/>
      <c r="G285" s="63" t="str">
        <f t="shared" si="26"/>
        <v>Optional</v>
      </c>
      <c r="H285" s="61"/>
      <c r="I285" s="65" t="str">
        <f t="shared" si="27"/>
        <v>Optional</v>
      </c>
      <c r="J285" s="148"/>
      <c r="K285" s="163" t="str">
        <f t="shared" si="28"/>
        <v>Optional</v>
      </c>
      <c r="L285" s="170">
        <f t="array" ref="L285">Inputs[[#This Row],[Acres]]*IFERROR(VLOOKUP(Inputs[[#This Row],[County]]&amp;Inputs[[#This Row],[Healthy Soils Practice]],'Defaults &lt;HIDE&gt;'!$C$29:$Q$1246,2,FALSE),0)</f>
        <v>0</v>
      </c>
      <c r="M285" s="166">
        <f t="array" ref="M285">Inputs[[#This Row],[Acres]]*IFERROR(VLOOKUP(Inputs[[#This Row],[County]]&amp;Inputs[[#This Row],[Healthy Soils Practice]],'Defaults &lt;HIDE&gt;'!$C$29:$Q$1246,3,FALSE),0)</f>
        <v>0</v>
      </c>
      <c r="N285" s="166">
        <f t="array" ref="N285">Inputs[[#This Row],[Acres]]*IFERROR(VLOOKUP(Inputs[[#This Row],[County]]&amp;Inputs[[#This Row],[Healthy Soils Practice]],'Defaults &lt;HIDE&gt;'!$C$29:$Q$1246,4,FALSE),0)</f>
        <v>0</v>
      </c>
      <c r="O285" s="166">
        <f t="array" ref="O285">Inputs[[#This Row],[Acres]]*IFERROR(VLOOKUP(Inputs[[#This Row],[County]]&amp;Inputs[[#This Row],[Healthy Soils Practice]],'Defaults &lt;HIDE&gt;'!$C$29:$Q$1246,5,FALSE),0)</f>
        <v>0</v>
      </c>
      <c r="P285" s="166">
        <f t="array" ref="P285">Inputs[[#This Row],[Acres]]*IFERROR(VLOOKUP(Inputs[[#This Row],[County]]&amp;Inputs[[#This Row],[Healthy Soils Practice]],'Defaults &lt;HIDE&gt;'!$C$29:$Q$1246,6,FALSE),0)</f>
        <v>0</v>
      </c>
      <c r="Q285" s="166">
        <f t="array" ref="Q285">Inputs[[#This Row],[Acres]]*IFERROR(VLOOKUP(Inputs[[#This Row],[County]]&amp;Inputs[[#This Row],[Healthy Soils Practice]],'Defaults &lt;HIDE&gt;'!$C$29:$Q$1246,7,FALSE),0)</f>
        <v>0</v>
      </c>
      <c r="R285" s="171">
        <f t="array" ref="R285">Inputs[[#This Row],[Acres]]*IFERROR(VLOOKUP(Inputs[[#This Row],[County]]&amp;Inputs[[#This Row],[Healthy Soils Practice]],'Defaults &lt;HIDE&gt;'!$C$29:$Q$1246,8,FALSE),0)</f>
        <v>0</v>
      </c>
    </row>
    <row r="286" spans="2:18" x14ac:dyDescent="0.25">
      <c r="B286" s="141" t="str">
        <f>Inputs[[#This Row],['#]]</f>
        <v/>
      </c>
      <c r="C286" s="61"/>
      <c r="D286" s="63" t="str">
        <f t="shared" si="25"/>
        <v>Optional</v>
      </c>
      <c r="E286" s="42" t="str">
        <f>IF(ISBLANK(Inputs[[#This Row],[Applicant ID]]),"",IFERROR(VLOOKUP(Inputs[[#This Row],[Applicant ID]],$C$15:$E285,3,FALSE),MAX($E$15:$E285)+1))</f>
        <v/>
      </c>
      <c r="F286" s="61"/>
      <c r="G286" s="63" t="str">
        <f t="shared" si="26"/>
        <v>Optional</v>
      </c>
      <c r="H286" s="61"/>
      <c r="I286" s="65" t="str">
        <f t="shared" si="27"/>
        <v>Optional</v>
      </c>
      <c r="J286" s="148"/>
      <c r="K286" s="163" t="str">
        <f t="shared" si="28"/>
        <v>Optional</v>
      </c>
      <c r="L286" s="170">
        <f t="array" ref="L286">Inputs[[#This Row],[Acres]]*IFERROR(VLOOKUP(Inputs[[#This Row],[County]]&amp;Inputs[[#This Row],[Healthy Soils Practice]],'Defaults &lt;HIDE&gt;'!$C$29:$Q$1246,2,FALSE),0)</f>
        <v>0</v>
      </c>
      <c r="M286" s="166">
        <f t="array" ref="M286">Inputs[[#This Row],[Acres]]*IFERROR(VLOOKUP(Inputs[[#This Row],[County]]&amp;Inputs[[#This Row],[Healthy Soils Practice]],'Defaults &lt;HIDE&gt;'!$C$29:$Q$1246,3,FALSE),0)</f>
        <v>0</v>
      </c>
      <c r="N286" s="166">
        <f t="array" ref="N286">Inputs[[#This Row],[Acres]]*IFERROR(VLOOKUP(Inputs[[#This Row],[County]]&amp;Inputs[[#This Row],[Healthy Soils Practice]],'Defaults &lt;HIDE&gt;'!$C$29:$Q$1246,4,FALSE),0)</f>
        <v>0</v>
      </c>
      <c r="O286" s="166">
        <f t="array" ref="O286">Inputs[[#This Row],[Acres]]*IFERROR(VLOOKUP(Inputs[[#This Row],[County]]&amp;Inputs[[#This Row],[Healthy Soils Practice]],'Defaults &lt;HIDE&gt;'!$C$29:$Q$1246,5,FALSE),0)</f>
        <v>0</v>
      </c>
      <c r="P286" s="166">
        <f t="array" ref="P286">Inputs[[#This Row],[Acres]]*IFERROR(VLOOKUP(Inputs[[#This Row],[County]]&amp;Inputs[[#This Row],[Healthy Soils Practice]],'Defaults &lt;HIDE&gt;'!$C$29:$Q$1246,6,FALSE),0)</f>
        <v>0</v>
      </c>
      <c r="Q286" s="166">
        <f t="array" ref="Q286">Inputs[[#This Row],[Acres]]*IFERROR(VLOOKUP(Inputs[[#This Row],[County]]&amp;Inputs[[#This Row],[Healthy Soils Practice]],'Defaults &lt;HIDE&gt;'!$C$29:$Q$1246,7,FALSE),0)</f>
        <v>0</v>
      </c>
      <c r="R286" s="171">
        <f t="array" ref="R286">Inputs[[#This Row],[Acres]]*IFERROR(VLOOKUP(Inputs[[#This Row],[County]]&amp;Inputs[[#This Row],[Healthy Soils Practice]],'Defaults &lt;HIDE&gt;'!$C$29:$Q$1246,8,FALSE),0)</f>
        <v>0</v>
      </c>
    </row>
    <row r="287" spans="2:18" x14ac:dyDescent="0.25">
      <c r="B287" s="141" t="str">
        <f>Inputs[[#This Row],['#]]</f>
        <v/>
      </c>
      <c r="C287" s="61"/>
      <c r="D287" s="63" t="str">
        <f t="shared" si="25"/>
        <v>Optional</v>
      </c>
      <c r="E287" s="42" t="str">
        <f>IF(ISBLANK(Inputs[[#This Row],[Applicant ID]]),"",IFERROR(VLOOKUP(Inputs[[#This Row],[Applicant ID]],$C$15:$E286,3,FALSE),MAX($E$15:$E286)+1))</f>
        <v/>
      </c>
      <c r="F287" s="61"/>
      <c r="G287" s="63" t="str">
        <f t="shared" si="26"/>
        <v>Optional</v>
      </c>
      <c r="H287" s="61"/>
      <c r="I287" s="65" t="str">
        <f t="shared" si="27"/>
        <v>Optional</v>
      </c>
      <c r="J287" s="148"/>
      <c r="K287" s="163" t="str">
        <f t="shared" si="28"/>
        <v>Optional</v>
      </c>
      <c r="L287" s="170">
        <f t="array" ref="L287">Inputs[[#This Row],[Acres]]*IFERROR(VLOOKUP(Inputs[[#This Row],[County]]&amp;Inputs[[#This Row],[Healthy Soils Practice]],'Defaults &lt;HIDE&gt;'!$C$29:$Q$1246,2,FALSE),0)</f>
        <v>0</v>
      </c>
      <c r="M287" s="166">
        <f t="array" ref="M287">Inputs[[#This Row],[Acres]]*IFERROR(VLOOKUP(Inputs[[#This Row],[County]]&amp;Inputs[[#This Row],[Healthy Soils Practice]],'Defaults &lt;HIDE&gt;'!$C$29:$Q$1246,3,FALSE),0)</f>
        <v>0</v>
      </c>
      <c r="N287" s="166">
        <f t="array" ref="N287">Inputs[[#This Row],[Acres]]*IFERROR(VLOOKUP(Inputs[[#This Row],[County]]&amp;Inputs[[#This Row],[Healthy Soils Practice]],'Defaults &lt;HIDE&gt;'!$C$29:$Q$1246,4,FALSE),0)</f>
        <v>0</v>
      </c>
      <c r="O287" s="166">
        <f t="array" ref="O287">Inputs[[#This Row],[Acres]]*IFERROR(VLOOKUP(Inputs[[#This Row],[County]]&amp;Inputs[[#This Row],[Healthy Soils Practice]],'Defaults &lt;HIDE&gt;'!$C$29:$Q$1246,5,FALSE),0)</f>
        <v>0</v>
      </c>
      <c r="P287" s="166">
        <f t="array" ref="P287">Inputs[[#This Row],[Acres]]*IFERROR(VLOOKUP(Inputs[[#This Row],[County]]&amp;Inputs[[#This Row],[Healthy Soils Practice]],'Defaults &lt;HIDE&gt;'!$C$29:$Q$1246,6,FALSE),0)</f>
        <v>0</v>
      </c>
      <c r="Q287" s="166">
        <f t="array" ref="Q287">Inputs[[#This Row],[Acres]]*IFERROR(VLOOKUP(Inputs[[#This Row],[County]]&amp;Inputs[[#This Row],[Healthy Soils Practice]],'Defaults &lt;HIDE&gt;'!$C$29:$Q$1246,7,FALSE),0)</f>
        <v>0</v>
      </c>
      <c r="R287" s="171">
        <f t="array" ref="R287">Inputs[[#This Row],[Acres]]*IFERROR(VLOOKUP(Inputs[[#This Row],[County]]&amp;Inputs[[#This Row],[Healthy Soils Practice]],'Defaults &lt;HIDE&gt;'!$C$29:$Q$1246,8,FALSE),0)</f>
        <v>0</v>
      </c>
    </row>
    <row r="288" spans="2:18" x14ac:dyDescent="0.25">
      <c r="B288" s="141" t="str">
        <f>Inputs[[#This Row],['#]]</f>
        <v/>
      </c>
      <c r="C288" s="61"/>
      <c r="D288" s="63" t="str">
        <f t="shared" si="25"/>
        <v>Optional</v>
      </c>
      <c r="E288" s="42" t="str">
        <f>IF(ISBLANK(Inputs[[#This Row],[Applicant ID]]),"",IFERROR(VLOOKUP(Inputs[[#This Row],[Applicant ID]],$C$15:$E287,3,FALSE),MAX($E$15:$E287)+1))</f>
        <v/>
      </c>
      <c r="F288" s="61"/>
      <c r="G288" s="63" t="str">
        <f t="shared" si="26"/>
        <v>Optional</v>
      </c>
      <c r="H288" s="61"/>
      <c r="I288" s="65" t="str">
        <f t="shared" si="27"/>
        <v>Optional</v>
      </c>
      <c r="J288" s="148"/>
      <c r="K288" s="163" t="str">
        <f t="shared" si="28"/>
        <v>Optional</v>
      </c>
      <c r="L288" s="170">
        <f t="array" ref="L288">Inputs[[#This Row],[Acres]]*IFERROR(VLOOKUP(Inputs[[#This Row],[County]]&amp;Inputs[[#This Row],[Healthy Soils Practice]],'Defaults &lt;HIDE&gt;'!$C$29:$Q$1246,2,FALSE),0)</f>
        <v>0</v>
      </c>
      <c r="M288" s="166">
        <f t="array" ref="M288">Inputs[[#This Row],[Acres]]*IFERROR(VLOOKUP(Inputs[[#This Row],[County]]&amp;Inputs[[#This Row],[Healthy Soils Practice]],'Defaults &lt;HIDE&gt;'!$C$29:$Q$1246,3,FALSE),0)</f>
        <v>0</v>
      </c>
      <c r="N288" s="166">
        <f t="array" ref="N288">Inputs[[#This Row],[Acres]]*IFERROR(VLOOKUP(Inputs[[#This Row],[County]]&amp;Inputs[[#This Row],[Healthy Soils Practice]],'Defaults &lt;HIDE&gt;'!$C$29:$Q$1246,4,FALSE),0)</f>
        <v>0</v>
      </c>
      <c r="O288" s="166">
        <f t="array" ref="O288">Inputs[[#This Row],[Acres]]*IFERROR(VLOOKUP(Inputs[[#This Row],[County]]&amp;Inputs[[#This Row],[Healthy Soils Practice]],'Defaults &lt;HIDE&gt;'!$C$29:$Q$1246,5,FALSE),0)</f>
        <v>0</v>
      </c>
      <c r="P288" s="166">
        <f t="array" ref="P288">Inputs[[#This Row],[Acres]]*IFERROR(VLOOKUP(Inputs[[#This Row],[County]]&amp;Inputs[[#This Row],[Healthy Soils Practice]],'Defaults &lt;HIDE&gt;'!$C$29:$Q$1246,6,FALSE),0)</f>
        <v>0</v>
      </c>
      <c r="Q288" s="166">
        <f t="array" ref="Q288">Inputs[[#This Row],[Acres]]*IFERROR(VLOOKUP(Inputs[[#This Row],[County]]&amp;Inputs[[#This Row],[Healthy Soils Practice]],'Defaults &lt;HIDE&gt;'!$C$29:$Q$1246,7,FALSE),0)</f>
        <v>0</v>
      </c>
      <c r="R288" s="171">
        <f t="array" ref="R288">Inputs[[#This Row],[Acres]]*IFERROR(VLOOKUP(Inputs[[#This Row],[County]]&amp;Inputs[[#This Row],[Healthy Soils Practice]],'Defaults &lt;HIDE&gt;'!$C$29:$Q$1246,8,FALSE),0)</f>
        <v>0</v>
      </c>
    </row>
    <row r="289" spans="2:18" x14ac:dyDescent="0.25">
      <c r="B289" s="141" t="str">
        <f>Inputs[[#This Row],['#]]</f>
        <v/>
      </c>
      <c r="C289" s="61"/>
      <c r="D289" s="63" t="str">
        <f t="shared" si="25"/>
        <v>Optional</v>
      </c>
      <c r="E289" s="42" t="str">
        <f>IF(ISBLANK(Inputs[[#This Row],[Applicant ID]]),"",IFERROR(VLOOKUP(Inputs[[#This Row],[Applicant ID]],$C$15:$E288,3,FALSE),MAX($E$15:$E288)+1))</f>
        <v/>
      </c>
      <c r="F289" s="61"/>
      <c r="G289" s="63" t="str">
        <f t="shared" si="26"/>
        <v>Optional</v>
      </c>
      <c r="H289" s="61"/>
      <c r="I289" s="65" t="str">
        <f t="shared" si="27"/>
        <v>Optional</v>
      </c>
      <c r="J289" s="148"/>
      <c r="K289" s="163" t="str">
        <f t="shared" si="28"/>
        <v>Optional</v>
      </c>
      <c r="L289" s="170">
        <f t="array" ref="L289">Inputs[[#This Row],[Acres]]*IFERROR(VLOOKUP(Inputs[[#This Row],[County]]&amp;Inputs[[#This Row],[Healthy Soils Practice]],'Defaults &lt;HIDE&gt;'!$C$29:$Q$1246,2,FALSE),0)</f>
        <v>0</v>
      </c>
      <c r="M289" s="166">
        <f t="array" ref="M289">Inputs[[#This Row],[Acres]]*IFERROR(VLOOKUP(Inputs[[#This Row],[County]]&amp;Inputs[[#This Row],[Healthy Soils Practice]],'Defaults &lt;HIDE&gt;'!$C$29:$Q$1246,3,FALSE),0)</f>
        <v>0</v>
      </c>
      <c r="N289" s="166">
        <f t="array" ref="N289">Inputs[[#This Row],[Acres]]*IFERROR(VLOOKUP(Inputs[[#This Row],[County]]&amp;Inputs[[#This Row],[Healthy Soils Practice]],'Defaults &lt;HIDE&gt;'!$C$29:$Q$1246,4,FALSE),0)</f>
        <v>0</v>
      </c>
      <c r="O289" s="166">
        <f t="array" ref="O289">Inputs[[#This Row],[Acres]]*IFERROR(VLOOKUP(Inputs[[#This Row],[County]]&amp;Inputs[[#This Row],[Healthy Soils Practice]],'Defaults &lt;HIDE&gt;'!$C$29:$Q$1246,5,FALSE),0)</f>
        <v>0</v>
      </c>
      <c r="P289" s="166">
        <f t="array" ref="P289">Inputs[[#This Row],[Acres]]*IFERROR(VLOOKUP(Inputs[[#This Row],[County]]&amp;Inputs[[#This Row],[Healthy Soils Practice]],'Defaults &lt;HIDE&gt;'!$C$29:$Q$1246,6,FALSE),0)</f>
        <v>0</v>
      </c>
      <c r="Q289" s="166">
        <f t="array" ref="Q289">Inputs[[#This Row],[Acres]]*IFERROR(VLOOKUP(Inputs[[#This Row],[County]]&amp;Inputs[[#This Row],[Healthy Soils Practice]],'Defaults &lt;HIDE&gt;'!$C$29:$Q$1246,7,FALSE),0)</f>
        <v>0</v>
      </c>
      <c r="R289" s="171">
        <f t="array" ref="R289">Inputs[[#This Row],[Acres]]*IFERROR(VLOOKUP(Inputs[[#This Row],[County]]&amp;Inputs[[#This Row],[Healthy Soils Practice]],'Defaults &lt;HIDE&gt;'!$C$29:$Q$1246,8,FALSE),0)</f>
        <v>0</v>
      </c>
    </row>
    <row r="290" spans="2:18" x14ac:dyDescent="0.25">
      <c r="B290" s="141" t="str">
        <f>Inputs[[#This Row],['#]]</f>
        <v/>
      </c>
      <c r="C290" s="61"/>
      <c r="D290" s="63" t="str">
        <f t="shared" si="25"/>
        <v>Optional</v>
      </c>
      <c r="E290" s="42" t="str">
        <f>IF(ISBLANK(Inputs[[#This Row],[Applicant ID]]),"",IFERROR(VLOOKUP(Inputs[[#This Row],[Applicant ID]],$C$15:$E289,3,FALSE),MAX($E$15:$E289)+1))</f>
        <v/>
      </c>
      <c r="F290" s="61"/>
      <c r="G290" s="63" t="str">
        <f t="shared" si="26"/>
        <v>Optional</v>
      </c>
      <c r="H290" s="61"/>
      <c r="I290" s="65" t="str">
        <f t="shared" si="27"/>
        <v>Optional</v>
      </c>
      <c r="J290" s="148"/>
      <c r="K290" s="163" t="str">
        <f t="shared" si="28"/>
        <v>Optional</v>
      </c>
      <c r="L290" s="170">
        <f t="array" ref="L290">Inputs[[#This Row],[Acres]]*IFERROR(VLOOKUP(Inputs[[#This Row],[County]]&amp;Inputs[[#This Row],[Healthy Soils Practice]],'Defaults &lt;HIDE&gt;'!$C$29:$Q$1246,2,FALSE),0)</f>
        <v>0</v>
      </c>
      <c r="M290" s="166">
        <f t="array" ref="M290">Inputs[[#This Row],[Acres]]*IFERROR(VLOOKUP(Inputs[[#This Row],[County]]&amp;Inputs[[#This Row],[Healthy Soils Practice]],'Defaults &lt;HIDE&gt;'!$C$29:$Q$1246,3,FALSE),0)</f>
        <v>0</v>
      </c>
      <c r="N290" s="166">
        <f t="array" ref="N290">Inputs[[#This Row],[Acres]]*IFERROR(VLOOKUP(Inputs[[#This Row],[County]]&amp;Inputs[[#This Row],[Healthy Soils Practice]],'Defaults &lt;HIDE&gt;'!$C$29:$Q$1246,4,FALSE),0)</f>
        <v>0</v>
      </c>
      <c r="O290" s="166">
        <f t="array" ref="O290">Inputs[[#This Row],[Acres]]*IFERROR(VLOOKUP(Inputs[[#This Row],[County]]&amp;Inputs[[#This Row],[Healthy Soils Practice]],'Defaults &lt;HIDE&gt;'!$C$29:$Q$1246,5,FALSE),0)</f>
        <v>0</v>
      </c>
      <c r="P290" s="166">
        <f t="array" ref="P290">Inputs[[#This Row],[Acres]]*IFERROR(VLOOKUP(Inputs[[#This Row],[County]]&amp;Inputs[[#This Row],[Healthy Soils Practice]],'Defaults &lt;HIDE&gt;'!$C$29:$Q$1246,6,FALSE),0)</f>
        <v>0</v>
      </c>
      <c r="Q290" s="166">
        <f t="array" ref="Q290">Inputs[[#This Row],[Acres]]*IFERROR(VLOOKUP(Inputs[[#This Row],[County]]&amp;Inputs[[#This Row],[Healthy Soils Practice]],'Defaults &lt;HIDE&gt;'!$C$29:$Q$1246,7,FALSE),0)</f>
        <v>0</v>
      </c>
      <c r="R290" s="171">
        <f t="array" ref="R290">Inputs[[#This Row],[Acres]]*IFERROR(VLOOKUP(Inputs[[#This Row],[County]]&amp;Inputs[[#This Row],[Healthy Soils Practice]],'Defaults &lt;HIDE&gt;'!$C$29:$Q$1246,8,FALSE),0)</f>
        <v>0</v>
      </c>
    </row>
    <row r="291" spans="2:18" x14ac:dyDescent="0.25">
      <c r="B291" s="141" t="str">
        <f>Inputs[[#This Row],['#]]</f>
        <v/>
      </c>
      <c r="C291" s="61"/>
      <c r="D291" s="63" t="str">
        <f t="shared" si="25"/>
        <v>Optional</v>
      </c>
      <c r="E291" s="42" t="str">
        <f>IF(ISBLANK(Inputs[[#This Row],[Applicant ID]]),"",IFERROR(VLOOKUP(Inputs[[#This Row],[Applicant ID]],$C$15:$E290,3,FALSE),MAX($E$15:$E290)+1))</f>
        <v/>
      </c>
      <c r="F291" s="61"/>
      <c r="G291" s="63" t="str">
        <f t="shared" si="26"/>
        <v>Optional</v>
      </c>
      <c r="H291" s="61"/>
      <c r="I291" s="65" t="str">
        <f t="shared" si="27"/>
        <v>Optional</v>
      </c>
      <c r="J291" s="148"/>
      <c r="K291" s="163" t="str">
        <f t="shared" si="28"/>
        <v>Optional</v>
      </c>
      <c r="L291" s="170">
        <f t="array" ref="L291">Inputs[[#This Row],[Acres]]*IFERROR(VLOOKUP(Inputs[[#This Row],[County]]&amp;Inputs[[#This Row],[Healthy Soils Practice]],'Defaults &lt;HIDE&gt;'!$C$29:$Q$1246,2,FALSE),0)</f>
        <v>0</v>
      </c>
      <c r="M291" s="166">
        <f t="array" ref="M291">Inputs[[#This Row],[Acres]]*IFERROR(VLOOKUP(Inputs[[#This Row],[County]]&amp;Inputs[[#This Row],[Healthy Soils Practice]],'Defaults &lt;HIDE&gt;'!$C$29:$Q$1246,3,FALSE),0)</f>
        <v>0</v>
      </c>
      <c r="N291" s="166">
        <f t="array" ref="N291">Inputs[[#This Row],[Acres]]*IFERROR(VLOOKUP(Inputs[[#This Row],[County]]&amp;Inputs[[#This Row],[Healthy Soils Practice]],'Defaults &lt;HIDE&gt;'!$C$29:$Q$1246,4,FALSE),0)</f>
        <v>0</v>
      </c>
      <c r="O291" s="166">
        <f t="array" ref="O291">Inputs[[#This Row],[Acres]]*IFERROR(VLOOKUP(Inputs[[#This Row],[County]]&amp;Inputs[[#This Row],[Healthy Soils Practice]],'Defaults &lt;HIDE&gt;'!$C$29:$Q$1246,5,FALSE),0)</f>
        <v>0</v>
      </c>
      <c r="P291" s="166">
        <f t="array" ref="P291">Inputs[[#This Row],[Acres]]*IFERROR(VLOOKUP(Inputs[[#This Row],[County]]&amp;Inputs[[#This Row],[Healthy Soils Practice]],'Defaults &lt;HIDE&gt;'!$C$29:$Q$1246,6,FALSE),0)</f>
        <v>0</v>
      </c>
      <c r="Q291" s="166">
        <f t="array" ref="Q291">Inputs[[#This Row],[Acres]]*IFERROR(VLOOKUP(Inputs[[#This Row],[County]]&amp;Inputs[[#This Row],[Healthy Soils Practice]],'Defaults &lt;HIDE&gt;'!$C$29:$Q$1246,7,FALSE),0)</f>
        <v>0</v>
      </c>
      <c r="R291" s="171">
        <f t="array" ref="R291">Inputs[[#This Row],[Acres]]*IFERROR(VLOOKUP(Inputs[[#This Row],[County]]&amp;Inputs[[#This Row],[Healthy Soils Practice]],'Defaults &lt;HIDE&gt;'!$C$29:$Q$1246,8,FALSE),0)</f>
        <v>0</v>
      </c>
    </row>
    <row r="292" spans="2:18" x14ac:dyDescent="0.25">
      <c r="B292" s="141" t="str">
        <f>Inputs[[#This Row],['#]]</f>
        <v/>
      </c>
      <c r="C292" s="61"/>
      <c r="D292" s="63" t="str">
        <f t="shared" si="25"/>
        <v>Optional</v>
      </c>
      <c r="E292" s="42" t="str">
        <f>IF(ISBLANK(Inputs[[#This Row],[Applicant ID]]),"",IFERROR(VLOOKUP(Inputs[[#This Row],[Applicant ID]],$C$15:$E291,3,FALSE),MAX($E$15:$E291)+1))</f>
        <v/>
      </c>
      <c r="F292" s="61"/>
      <c r="G292" s="63" t="str">
        <f t="shared" si="26"/>
        <v>Optional</v>
      </c>
      <c r="H292" s="61"/>
      <c r="I292" s="65" t="str">
        <f t="shared" si="27"/>
        <v>Optional</v>
      </c>
      <c r="J292" s="148"/>
      <c r="K292" s="163" t="str">
        <f t="shared" si="28"/>
        <v>Optional</v>
      </c>
      <c r="L292" s="170">
        <f t="array" ref="L292">Inputs[[#This Row],[Acres]]*IFERROR(VLOOKUP(Inputs[[#This Row],[County]]&amp;Inputs[[#This Row],[Healthy Soils Practice]],'Defaults &lt;HIDE&gt;'!$C$29:$Q$1246,2,FALSE),0)</f>
        <v>0</v>
      </c>
      <c r="M292" s="166">
        <f t="array" ref="M292">Inputs[[#This Row],[Acres]]*IFERROR(VLOOKUP(Inputs[[#This Row],[County]]&amp;Inputs[[#This Row],[Healthy Soils Practice]],'Defaults &lt;HIDE&gt;'!$C$29:$Q$1246,3,FALSE),0)</f>
        <v>0</v>
      </c>
      <c r="N292" s="166">
        <f t="array" ref="N292">Inputs[[#This Row],[Acres]]*IFERROR(VLOOKUP(Inputs[[#This Row],[County]]&amp;Inputs[[#This Row],[Healthy Soils Practice]],'Defaults &lt;HIDE&gt;'!$C$29:$Q$1246,4,FALSE),0)</f>
        <v>0</v>
      </c>
      <c r="O292" s="166">
        <f t="array" ref="O292">Inputs[[#This Row],[Acres]]*IFERROR(VLOOKUP(Inputs[[#This Row],[County]]&amp;Inputs[[#This Row],[Healthy Soils Practice]],'Defaults &lt;HIDE&gt;'!$C$29:$Q$1246,5,FALSE),0)</f>
        <v>0</v>
      </c>
      <c r="P292" s="166">
        <f t="array" ref="P292">Inputs[[#This Row],[Acres]]*IFERROR(VLOOKUP(Inputs[[#This Row],[County]]&amp;Inputs[[#This Row],[Healthy Soils Practice]],'Defaults &lt;HIDE&gt;'!$C$29:$Q$1246,6,FALSE),0)</f>
        <v>0</v>
      </c>
      <c r="Q292" s="166">
        <f t="array" ref="Q292">Inputs[[#This Row],[Acres]]*IFERROR(VLOOKUP(Inputs[[#This Row],[County]]&amp;Inputs[[#This Row],[Healthy Soils Practice]],'Defaults &lt;HIDE&gt;'!$C$29:$Q$1246,7,FALSE),0)</f>
        <v>0</v>
      </c>
      <c r="R292" s="171">
        <f t="array" ref="R292">Inputs[[#This Row],[Acres]]*IFERROR(VLOOKUP(Inputs[[#This Row],[County]]&amp;Inputs[[#This Row],[Healthy Soils Practice]],'Defaults &lt;HIDE&gt;'!$C$29:$Q$1246,8,FALSE),0)</f>
        <v>0</v>
      </c>
    </row>
    <row r="293" spans="2:18" x14ac:dyDescent="0.25">
      <c r="B293" s="141" t="str">
        <f>Inputs[[#This Row],['#]]</f>
        <v/>
      </c>
      <c r="C293" s="61"/>
      <c r="D293" s="63" t="str">
        <f t="shared" si="25"/>
        <v>Optional</v>
      </c>
      <c r="E293" s="42" t="str">
        <f>IF(ISBLANK(Inputs[[#This Row],[Applicant ID]]),"",IFERROR(VLOOKUP(Inputs[[#This Row],[Applicant ID]],$C$15:$E292,3,FALSE),MAX($E$15:$E292)+1))</f>
        <v/>
      </c>
      <c r="F293" s="61"/>
      <c r="G293" s="63" t="str">
        <f t="shared" si="26"/>
        <v>Optional</v>
      </c>
      <c r="H293" s="61"/>
      <c r="I293" s="65" t="str">
        <f t="shared" si="27"/>
        <v>Optional</v>
      </c>
      <c r="J293" s="148"/>
      <c r="K293" s="163" t="str">
        <f t="shared" si="28"/>
        <v>Optional</v>
      </c>
      <c r="L293" s="170">
        <f t="array" ref="L293">Inputs[[#This Row],[Acres]]*IFERROR(VLOOKUP(Inputs[[#This Row],[County]]&amp;Inputs[[#This Row],[Healthy Soils Practice]],'Defaults &lt;HIDE&gt;'!$C$29:$Q$1246,2,FALSE),0)</f>
        <v>0</v>
      </c>
      <c r="M293" s="166">
        <f t="array" ref="M293">Inputs[[#This Row],[Acres]]*IFERROR(VLOOKUP(Inputs[[#This Row],[County]]&amp;Inputs[[#This Row],[Healthy Soils Practice]],'Defaults &lt;HIDE&gt;'!$C$29:$Q$1246,3,FALSE),0)</f>
        <v>0</v>
      </c>
      <c r="N293" s="166">
        <f t="array" ref="N293">Inputs[[#This Row],[Acres]]*IFERROR(VLOOKUP(Inputs[[#This Row],[County]]&amp;Inputs[[#This Row],[Healthy Soils Practice]],'Defaults &lt;HIDE&gt;'!$C$29:$Q$1246,4,FALSE),0)</f>
        <v>0</v>
      </c>
      <c r="O293" s="166">
        <f t="array" ref="O293">Inputs[[#This Row],[Acres]]*IFERROR(VLOOKUP(Inputs[[#This Row],[County]]&amp;Inputs[[#This Row],[Healthy Soils Practice]],'Defaults &lt;HIDE&gt;'!$C$29:$Q$1246,5,FALSE),0)</f>
        <v>0</v>
      </c>
      <c r="P293" s="166">
        <f t="array" ref="P293">Inputs[[#This Row],[Acres]]*IFERROR(VLOOKUP(Inputs[[#This Row],[County]]&amp;Inputs[[#This Row],[Healthy Soils Practice]],'Defaults &lt;HIDE&gt;'!$C$29:$Q$1246,6,FALSE),0)</f>
        <v>0</v>
      </c>
      <c r="Q293" s="166">
        <f t="array" ref="Q293">Inputs[[#This Row],[Acres]]*IFERROR(VLOOKUP(Inputs[[#This Row],[County]]&amp;Inputs[[#This Row],[Healthy Soils Practice]],'Defaults &lt;HIDE&gt;'!$C$29:$Q$1246,7,FALSE),0)</f>
        <v>0</v>
      </c>
      <c r="R293" s="171">
        <f t="array" ref="R293">Inputs[[#This Row],[Acres]]*IFERROR(VLOOKUP(Inputs[[#This Row],[County]]&amp;Inputs[[#This Row],[Healthy Soils Practice]],'Defaults &lt;HIDE&gt;'!$C$29:$Q$1246,8,FALSE),0)</f>
        <v>0</v>
      </c>
    </row>
    <row r="294" spans="2:18" x14ac:dyDescent="0.25">
      <c r="B294" s="141" t="str">
        <f>Inputs[[#This Row],['#]]</f>
        <v/>
      </c>
      <c r="C294" s="61"/>
      <c r="D294" s="63" t="str">
        <f t="shared" ref="D294:D357" si="29">IF(ISBLANK(C294),"Optional","")</f>
        <v>Optional</v>
      </c>
      <c r="E294" s="143" t="str">
        <f>IF(ISBLANK(Inputs[[#This Row],[Applicant ID]]),"",IFERROR(VLOOKUP(Inputs[[#This Row],[Applicant ID]],$C$15:$E293,3,FALSE),MAX($E$15:$E293)+1))</f>
        <v/>
      </c>
      <c r="F294" s="61"/>
      <c r="G294" s="63" t="str">
        <f t="shared" ref="G294:G357" si="30">IF(NOT(ISBLANK(F294)),"",IF(OR(NOT(ISBLANK(C294)),NOT(ISBLANK(F294)),NOT(ISBLANK(H294)),NOT(ISBLANK(J294))),"Required","Optional"))</f>
        <v>Optional</v>
      </c>
      <c r="H294" s="61"/>
      <c r="I294" s="65" t="str">
        <f t="shared" ref="I294:I357" si="31">IF(NOT(ISBLANK(H294)),"",IF(OR(NOT(ISBLANK(C294)),NOT(ISBLANK(F294)),NOT(ISBLANK(H294)),NOT(ISBLANK(J294))),"Required","Optional"))</f>
        <v>Optional</v>
      </c>
      <c r="J294" s="148"/>
      <c r="K294" s="163" t="str">
        <f t="shared" ref="K294:K357" si="32">IF(NOT(ISBLANK(J294)),"",IF(OR(NOT(ISBLANK(C294)),NOT(ISBLANK(F294)),NOT(ISBLANK(H294)),NOT(ISBLANK(J294))),"Required","Optional"))</f>
        <v>Optional</v>
      </c>
      <c r="L294" s="170">
        <f t="array" ref="L294">Inputs[[#This Row],[Acres]]*IFERROR(VLOOKUP(Inputs[[#This Row],[County]]&amp;Inputs[[#This Row],[Healthy Soils Practice]],'Defaults &lt;HIDE&gt;'!$C$29:$Q$1246,2,FALSE),0)</f>
        <v>0</v>
      </c>
      <c r="M294" s="166">
        <f t="array" ref="M294">Inputs[[#This Row],[Acres]]*IFERROR(VLOOKUP(Inputs[[#This Row],[County]]&amp;Inputs[[#This Row],[Healthy Soils Practice]],'Defaults &lt;HIDE&gt;'!$C$29:$Q$1246,3,FALSE),0)</f>
        <v>0</v>
      </c>
      <c r="N294" s="166">
        <f t="array" ref="N294">Inputs[[#This Row],[Acres]]*IFERROR(VLOOKUP(Inputs[[#This Row],[County]]&amp;Inputs[[#This Row],[Healthy Soils Practice]],'Defaults &lt;HIDE&gt;'!$C$29:$Q$1246,4,FALSE),0)</f>
        <v>0</v>
      </c>
      <c r="O294" s="166">
        <f t="array" ref="O294">Inputs[[#This Row],[Acres]]*IFERROR(VLOOKUP(Inputs[[#This Row],[County]]&amp;Inputs[[#This Row],[Healthy Soils Practice]],'Defaults &lt;HIDE&gt;'!$C$29:$Q$1246,5,FALSE),0)</f>
        <v>0</v>
      </c>
      <c r="P294" s="166">
        <f t="array" ref="P294">Inputs[[#This Row],[Acres]]*IFERROR(VLOOKUP(Inputs[[#This Row],[County]]&amp;Inputs[[#This Row],[Healthy Soils Practice]],'Defaults &lt;HIDE&gt;'!$C$29:$Q$1246,6,FALSE),0)</f>
        <v>0</v>
      </c>
      <c r="Q294" s="166">
        <f t="array" ref="Q294">Inputs[[#This Row],[Acres]]*IFERROR(VLOOKUP(Inputs[[#This Row],[County]]&amp;Inputs[[#This Row],[Healthy Soils Practice]],'Defaults &lt;HIDE&gt;'!$C$29:$Q$1246,7,FALSE),0)</f>
        <v>0</v>
      </c>
      <c r="R294" s="171">
        <f t="array" ref="R294">Inputs[[#This Row],[Acres]]*IFERROR(VLOOKUP(Inputs[[#This Row],[County]]&amp;Inputs[[#This Row],[Healthy Soils Practice]],'Defaults &lt;HIDE&gt;'!$C$29:$Q$1246,8,FALSE),0)</f>
        <v>0</v>
      </c>
    </row>
    <row r="295" spans="2:18" x14ac:dyDescent="0.25">
      <c r="B295" s="141" t="str">
        <f>Inputs[[#This Row],['#]]</f>
        <v/>
      </c>
      <c r="C295" s="61"/>
      <c r="D295" s="63" t="str">
        <f t="shared" si="29"/>
        <v>Optional</v>
      </c>
      <c r="E295" s="143" t="str">
        <f>IF(ISBLANK(Inputs[[#This Row],[Applicant ID]]),"",IFERROR(VLOOKUP(Inputs[[#This Row],[Applicant ID]],$C$15:$E294,3,FALSE),MAX($E$15:$E294)+1))</f>
        <v/>
      </c>
      <c r="F295" s="61"/>
      <c r="G295" s="63" t="str">
        <f t="shared" si="30"/>
        <v>Optional</v>
      </c>
      <c r="H295" s="61"/>
      <c r="I295" s="65" t="str">
        <f t="shared" si="31"/>
        <v>Optional</v>
      </c>
      <c r="J295" s="148"/>
      <c r="K295" s="163" t="str">
        <f t="shared" si="32"/>
        <v>Optional</v>
      </c>
      <c r="L295" s="170">
        <f t="array" ref="L295">Inputs[[#This Row],[Acres]]*IFERROR(VLOOKUP(Inputs[[#This Row],[County]]&amp;Inputs[[#This Row],[Healthy Soils Practice]],'Defaults &lt;HIDE&gt;'!$C$29:$Q$1246,2,FALSE),0)</f>
        <v>0</v>
      </c>
      <c r="M295" s="166">
        <f t="array" ref="M295">Inputs[[#This Row],[Acres]]*IFERROR(VLOOKUP(Inputs[[#This Row],[County]]&amp;Inputs[[#This Row],[Healthy Soils Practice]],'Defaults &lt;HIDE&gt;'!$C$29:$Q$1246,3,FALSE),0)</f>
        <v>0</v>
      </c>
      <c r="N295" s="166">
        <f t="array" ref="N295">Inputs[[#This Row],[Acres]]*IFERROR(VLOOKUP(Inputs[[#This Row],[County]]&amp;Inputs[[#This Row],[Healthy Soils Practice]],'Defaults &lt;HIDE&gt;'!$C$29:$Q$1246,4,FALSE),0)</f>
        <v>0</v>
      </c>
      <c r="O295" s="166">
        <f t="array" ref="O295">Inputs[[#This Row],[Acres]]*IFERROR(VLOOKUP(Inputs[[#This Row],[County]]&amp;Inputs[[#This Row],[Healthy Soils Practice]],'Defaults &lt;HIDE&gt;'!$C$29:$Q$1246,5,FALSE),0)</f>
        <v>0</v>
      </c>
      <c r="P295" s="166">
        <f t="array" ref="P295">Inputs[[#This Row],[Acres]]*IFERROR(VLOOKUP(Inputs[[#This Row],[County]]&amp;Inputs[[#This Row],[Healthy Soils Practice]],'Defaults &lt;HIDE&gt;'!$C$29:$Q$1246,6,FALSE),0)</f>
        <v>0</v>
      </c>
      <c r="Q295" s="166">
        <f t="array" ref="Q295">Inputs[[#This Row],[Acres]]*IFERROR(VLOOKUP(Inputs[[#This Row],[County]]&amp;Inputs[[#This Row],[Healthy Soils Practice]],'Defaults &lt;HIDE&gt;'!$C$29:$Q$1246,7,FALSE),0)</f>
        <v>0</v>
      </c>
      <c r="R295" s="171">
        <f t="array" ref="R295">Inputs[[#This Row],[Acres]]*IFERROR(VLOOKUP(Inputs[[#This Row],[County]]&amp;Inputs[[#This Row],[Healthy Soils Practice]],'Defaults &lt;HIDE&gt;'!$C$29:$Q$1246,8,FALSE),0)</f>
        <v>0</v>
      </c>
    </row>
    <row r="296" spans="2:18" s="141" customFormat="1" x14ac:dyDescent="0.25">
      <c r="B296" s="141" t="str">
        <f>Inputs[[#This Row],['#]]</f>
        <v/>
      </c>
      <c r="C296" s="61"/>
      <c r="D296" s="63" t="str">
        <f t="shared" si="29"/>
        <v>Optional</v>
      </c>
      <c r="E296" s="143" t="str">
        <f>IF(ISBLANK(Inputs[[#This Row],[Applicant ID]]),"",IFERROR(VLOOKUP(Inputs[[#This Row],[Applicant ID]],$C$15:$E295,3,FALSE),MAX($E$15:$E295)+1))</f>
        <v/>
      </c>
      <c r="F296" s="61"/>
      <c r="G296" s="63" t="str">
        <f t="shared" si="30"/>
        <v>Optional</v>
      </c>
      <c r="H296" s="61"/>
      <c r="I296" s="65" t="str">
        <f t="shared" si="31"/>
        <v>Optional</v>
      </c>
      <c r="J296" s="148"/>
      <c r="K296" s="163" t="str">
        <f t="shared" si="32"/>
        <v>Optional</v>
      </c>
      <c r="L296" s="170">
        <f t="array" ref="L296">Inputs[[#This Row],[Acres]]*IFERROR(VLOOKUP(Inputs[[#This Row],[County]]&amp;Inputs[[#This Row],[Healthy Soils Practice]],'Defaults &lt;HIDE&gt;'!$C$29:$Q$1246,2,FALSE),0)</f>
        <v>0</v>
      </c>
      <c r="M296" s="166">
        <f t="array" ref="M296">Inputs[[#This Row],[Acres]]*IFERROR(VLOOKUP(Inputs[[#This Row],[County]]&amp;Inputs[[#This Row],[Healthy Soils Practice]],'Defaults &lt;HIDE&gt;'!$C$29:$Q$1246,3,FALSE),0)</f>
        <v>0</v>
      </c>
      <c r="N296" s="166">
        <f t="array" ref="N296">Inputs[[#This Row],[Acres]]*IFERROR(VLOOKUP(Inputs[[#This Row],[County]]&amp;Inputs[[#This Row],[Healthy Soils Practice]],'Defaults &lt;HIDE&gt;'!$C$29:$Q$1246,4,FALSE),0)</f>
        <v>0</v>
      </c>
      <c r="O296" s="166">
        <f t="array" ref="O296">Inputs[[#This Row],[Acres]]*IFERROR(VLOOKUP(Inputs[[#This Row],[County]]&amp;Inputs[[#This Row],[Healthy Soils Practice]],'Defaults &lt;HIDE&gt;'!$C$29:$Q$1246,5,FALSE),0)</f>
        <v>0</v>
      </c>
      <c r="P296" s="166">
        <f t="array" ref="P296">Inputs[[#This Row],[Acres]]*IFERROR(VLOOKUP(Inputs[[#This Row],[County]]&amp;Inputs[[#This Row],[Healthy Soils Practice]],'Defaults &lt;HIDE&gt;'!$C$29:$Q$1246,6,FALSE),0)</f>
        <v>0</v>
      </c>
      <c r="Q296" s="166">
        <f t="array" ref="Q296">Inputs[[#This Row],[Acres]]*IFERROR(VLOOKUP(Inputs[[#This Row],[County]]&amp;Inputs[[#This Row],[Healthy Soils Practice]],'Defaults &lt;HIDE&gt;'!$C$29:$Q$1246,7,FALSE),0)</f>
        <v>0</v>
      </c>
      <c r="R296" s="171">
        <f t="array" ref="R296">Inputs[[#This Row],[Acres]]*IFERROR(VLOOKUP(Inputs[[#This Row],[County]]&amp;Inputs[[#This Row],[Healthy Soils Practice]],'Defaults &lt;HIDE&gt;'!$C$29:$Q$1246,8,FALSE),0)</f>
        <v>0</v>
      </c>
    </row>
    <row r="297" spans="2:18" s="141" customFormat="1" x14ac:dyDescent="0.25">
      <c r="B297" s="141" t="str">
        <f>Inputs[[#This Row],['#]]</f>
        <v/>
      </c>
      <c r="C297" s="61"/>
      <c r="D297" s="63" t="str">
        <f t="shared" si="29"/>
        <v>Optional</v>
      </c>
      <c r="E297" s="143" t="str">
        <f>IF(ISBLANK(Inputs[[#This Row],[Applicant ID]]),"",IFERROR(VLOOKUP(Inputs[[#This Row],[Applicant ID]],$C$15:$E296,3,FALSE),MAX($E$15:$E296)+1))</f>
        <v/>
      </c>
      <c r="F297" s="61"/>
      <c r="G297" s="63" t="str">
        <f t="shared" si="30"/>
        <v>Optional</v>
      </c>
      <c r="H297" s="61"/>
      <c r="I297" s="65" t="str">
        <f t="shared" si="31"/>
        <v>Optional</v>
      </c>
      <c r="J297" s="148"/>
      <c r="K297" s="163" t="str">
        <f t="shared" si="32"/>
        <v>Optional</v>
      </c>
      <c r="L297" s="170">
        <f t="array" ref="L297">Inputs[[#This Row],[Acres]]*IFERROR(VLOOKUP(Inputs[[#This Row],[County]]&amp;Inputs[[#This Row],[Healthy Soils Practice]],'Defaults &lt;HIDE&gt;'!$C$29:$Q$1246,2,FALSE),0)</f>
        <v>0</v>
      </c>
      <c r="M297" s="166">
        <f t="array" ref="M297">Inputs[[#This Row],[Acres]]*IFERROR(VLOOKUP(Inputs[[#This Row],[County]]&amp;Inputs[[#This Row],[Healthy Soils Practice]],'Defaults &lt;HIDE&gt;'!$C$29:$Q$1246,3,FALSE),0)</f>
        <v>0</v>
      </c>
      <c r="N297" s="166">
        <f t="array" ref="N297">Inputs[[#This Row],[Acres]]*IFERROR(VLOOKUP(Inputs[[#This Row],[County]]&amp;Inputs[[#This Row],[Healthy Soils Practice]],'Defaults &lt;HIDE&gt;'!$C$29:$Q$1246,4,FALSE),0)</f>
        <v>0</v>
      </c>
      <c r="O297" s="166">
        <f t="array" ref="O297">Inputs[[#This Row],[Acres]]*IFERROR(VLOOKUP(Inputs[[#This Row],[County]]&amp;Inputs[[#This Row],[Healthy Soils Practice]],'Defaults &lt;HIDE&gt;'!$C$29:$Q$1246,5,FALSE),0)</f>
        <v>0</v>
      </c>
      <c r="P297" s="166">
        <f t="array" ref="P297">Inputs[[#This Row],[Acres]]*IFERROR(VLOOKUP(Inputs[[#This Row],[County]]&amp;Inputs[[#This Row],[Healthy Soils Practice]],'Defaults &lt;HIDE&gt;'!$C$29:$Q$1246,6,FALSE),0)</f>
        <v>0</v>
      </c>
      <c r="Q297" s="166">
        <f t="array" ref="Q297">Inputs[[#This Row],[Acres]]*IFERROR(VLOOKUP(Inputs[[#This Row],[County]]&amp;Inputs[[#This Row],[Healthy Soils Practice]],'Defaults &lt;HIDE&gt;'!$C$29:$Q$1246,7,FALSE),0)</f>
        <v>0</v>
      </c>
      <c r="R297" s="171">
        <f t="array" ref="R297">Inputs[[#This Row],[Acres]]*IFERROR(VLOOKUP(Inputs[[#This Row],[County]]&amp;Inputs[[#This Row],[Healthy Soils Practice]],'Defaults &lt;HIDE&gt;'!$C$29:$Q$1246,8,FALSE),0)</f>
        <v>0</v>
      </c>
    </row>
    <row r="298" spans="2:18" s="141" customFormat="1" x14ac:dyDescent="0.25">
      <c r="B298" s="141" t="str">
        <f>Inputs[[#This Row],['#]]</f>
        <v/>
      </c>
      <c r="C298" s="61"/>
      <c r="D298" s="63" t="str">
        <f t="shared" si="29"/>
        <v>Optional</v>
      </c>
      <c r="E298" s="143" t="str">
        <f>IF(ISBLANK(Inputs[[#This Row],[Applicant ID]]),"",IFERROR(VLOOKUP(Inputs[[#This Row],[Applicant ID]],$C$15:$E297,3,FALSE),MAX($E$15:$E297)+1))</f>
        <v/>
      </c>
      <c r="F298" s="61"/>
      <c r="G298" s="63" t="str">
        <f t="shared" si="30"/>
        <v>Optional</v>
      </c>
      <c r="H298" s="61"/>
      <c r="I298" s="65" t="str">
        <f t="shared" si="31"/>
        <v>Optional</v>
      </c>
      <c r="J298" s="148"/>
      <c r="K298" s="163" t="str">
        <f t="shared" si="32"/>
        <v>Optional</v>
      </c>
      <c r="L298" s="170">
        <f t="array" ref="L298">Inputs[[#This Row],[Acres]]*IFERROR(VLOOKUP(Inputs[[#This Row],[County]]&amp;Inputs[[#This Row],[Healthy Soils Practice]],'Defaults &lt;HIDE&gt;'!$C$29:$Q$1246,2,FALSE),0)</f>
        <v>0</v>
      </c>
      <c r="M298" s="166">
        <f t="array" ref="M298">Inputs[[#This Row],[Acres]]*IFERROR(VLOOKUP(Inputs[[#This Row],[County]]&amp;Inputs[[#This Row],[Healthy Soils Practice]],'Defaults &lt;HIDE&gt;'!$C$29:$Q$1246,3,FALSE),0)</f>
        <v>0</v>
      </c>
      <c r="N298" s="166">
        <f t="array" ref="N298">Inputs[[#This Row],[Acres]]*IFERROR(VLOOKUP(Inputs[[#This Row],[County]]&amp;Inputs[[#This Row],[Healthy Soils Practice]],'Defaults &lt;HIDE&gt;'!$C$29:$Q$1246,4,FALSE),0)</f>
        <v>0</v>
      </c>
      <c r="O298" s="166">
        <f t="array" ref="O298">Inputs[[#This Row],[Acres]]*IFERROR(VLOOKUP(Inputs[[#This Row],[County]]&amp;Inputs[[#This Row],[Healthy Soils Practice]],'Defaults &lt;HIDE&gt;'!$C$29:$Q$1246,5,FALSE),0)</f>
        <v>0</v>
      </c>
      <c r="P298" s="166">
        <f t="array" ref="P298">Inputs[[#This Row],[Acres]]*IFERROR(VLOOKUP(Inputs[[#This Row],[County]]&amp;Inputs[[#This Row],[Healthy Soils Practice]],'Defaults &lt;HIDE&gt;'!$C$29:$Q$1246,6,FALSE),0)</f>
        <v>0</v>
      </c>
      <c r="Q298" s="166">
        <f t="array" ref="Q298">Inputs[[#This Row],[Acres]]*IFERROR(VLOOKUP(Inputs[[#This Row],[County]]&amp;Inputs[[#This Row],[Healthy Soils Practice]],'Defaults &lt;HIDE&gt;'!$C$29:$Q$1246,7,FALSE),0)</f>
        <v>0</v>
      </c>
      <c r="R298" s="171">
        <f t="array" ref="R298">Inputs[[#This Row],[Acres]]*IFERROR(VLOOKUP(Inputs[[#This Row],[County]]&amp;Inputs[[#This Row],[Healthy Soils Practice]],'Defaults &lt;HIDE&gt;'!$C$29:$Q$1246,8,FALSE),0)</f>
        <v>0</v>
      </c>
    </row>
    <row r="299" spans="2:18" s="141" customFormat="1" x14ac:dyDescent="0.25">
      <c r="B299" s="141" t="str">
        <f>Inputs[[#This Row],['#]]</f>
        <v/>
      </c>
      <c r="C299" s="61"/>
      <c r="D299" s="63" t="str">
        <f t="shared" si="29"/>
        <v>Optional</v>
      </c>
      <c r="E299" s="143" t="str">
        <f>IF(ISBLANK(Inputs[[#This Row],[Applicant ID]]),"",IFERROR(VLOOKUP(Inputs[[#This Row],[Applicant ID]],$C$15:$E298,3,FALSE),MAX($E$15:$E298)+1))</f>
        <v/>
      </c>
      <c r="F299" s="61"/>
      <c r="G299" s="63" t="str">
        <f t="shared" si="30"/>
        <v>Optional</v>
      </c>
      <c r="H299" s="61"/>
      <c r="I299" s="65" t="str">
        <f t="shared" si="31"/>
        <v>Optional</v>
      </c>
      <c r="J299" s="148"/>
      <c r="K299" s="163" t="str">
        <f t="shared" si="32"/>
        <v>Optional</v>
      </c>
      <c r="L299" s="170">
        <f t="array" ref="L299">Inputs[[#This Row],[Acres]]*IFERROR(VLOOKUP(Inputs[[#This Row],[County]]&amp;Inputs[[#This Row],[Healthy Soils Practice]],'Defaults &lt;HIDE&gt;'!$C$29:$Q$1246,2,FALSE),0)</f>
        <v>0</v>
      </c>
      <c r="M299" s="166">
        <f t="array" ref="M299">Inputs[[#This Row],[Acres]]*IFERROR(VLOOKUP(Inputs[[#This Row],[County]]&amp;Inputs[[#This Row],[Healthy Soils Practice]],'Defaults &lt;HIDE&gt;'!$C$29:$Q$1246,3,FALSE),0)</f>
        <v>0</v>
      </c>
      <c r="N299" s="166">
        <f t="array" ref="N299">Inputs[[#This Row],[Acres]]*IFERROR(VLOOKUP(Inputs[[#This Row],[County]]&amp;Inputs[[#This Row],[Healthy Soils Practice]],'Defaults &lt;HIDE&gt;'!$C$29:$Q$1246,4,FALSE),0)</f>
        <v>0</v>
      </c>
      <c r="O299" s="166">
        <f t="array" ref="O299">Inputs[[#This Row],[Acres]]*IFERROR(VLOOKUP(Inputs[[#This Row],[County]]&amp;Inputs[[#This Row],[Healthy Soils Practice]],'Defaults &lt;HIDE&gt;'!$C$29:$Q$1246,5,FALSE),0)</f>
        <v>0</v>
      </c>
      <c r="P299" s="166">
        <f t="array" ref="P299">Inputs[[#This Row],[Acres]]*IFERROR(VLOOKUP(Inputs[[#This Row],[County]]&amp;Inputs[[#This Row],[Healthy Soils Practice]],'Defaults &lt;HIDE&gt;'!$C$29:$Q$1246,6,FALSE),0)</f>
        <v>0</v>
      </c>
      <c r="Q299" s="166">
        <f t="array" ref="Q299">Inputs[[#This Row],[Acres]]*IFERROR(VLOOKUP(Inputs[[#This Row],[County]]&amp;Inputs[[#This Row],[Healthy Soils Practice]],'Defaults &lt;HIDE&gt;'!$C$29:$Q$1246,7,FALSE),0)</f>
        <v>0</v>
      </c>
      <c r="R299" s="171">
        <f t="array" ref="R299">Inputs[[#This Row],[Acres]]*IFERROR(VLOOKUP(Inputs[[#This Row],[County]]&amp;Inputs[[#This Row],[Healthy Soils Practice]],'Defaults &lt;HIDE&gt;'!$C$29:$Q$1246,8,FALSE),0)</f>
        <v>0</v>
      </c>
    </row>
    <row r="300" spans="2:18" s="141" customFormat="1" x14ac:dyDescent="0.25">
      <c r="B300" s="141" t="str">
        <f>Inputs[[#This Row],['#]]</f>
        <v/>
      </c>
      <c r="C300" s="61"/>
      <c r="D300" s="63" t="str">
        <f t="shared" si="29"/>
        <v>Optional</v>
      </c>
      <c r="E300" s="143" t="str">
        <f>IF(ISBLANK(Inputs[[#This Row],[Applicant ID]]),"",IFERROR(VLOOKUP(Inputs[[#This Row],[Applicant ID]],$C$15:$E299,3,FALSE),MAX($E$15:$E299)+1))</f>
        <v/>
      </c>
      <c r="F300" s="61"/>
      <c r="G300" s="63" t="str">
        <f t="shared" si="30"/>
        <v>Optional</v>
      </c>
      <c r="H300" s="61"/>
      <c r="I300" s="65" t="str">
        <f t="shared" si="31"/>
        <v>Optional</v>
      </c>
      <c r="J300" s="148"/>
      <c r="K300" s="163" t="str">
        <f t="shared" si="32"/>
        <v>Optional</v>
      </c>
      <c r="L300" s="170">
        <f t="array" ref="L300">Inputs[[#This Row],[Acres]]*IFERROR(VLOOKUP(Inputs[[#This Row],[County]]&amp;Inputs[[#This Row],[Healthy Soils Practice]],'Defaults &lt;HIDE&gt;'!$C$29:$Q$1246,2,FALSE),0)</f>
        <v>0</v>
      </c>
      <c r="M300" s="166">
        <f t="array" ref="M300">Inputs[[#This Row],[Acres]]*IFERROR(VLOOKUP(Inputs[[#This Row],[County]]&amp;Inputs[[#This Row],[Healthy Soils Practice]],'Defaults &lt;HIDE&gt;'!$C$29:$Q$1246,3,FALSE),0)</f>
        <v>0</v>
      </c>
      <c r="N300" s="166">
        <f t="array" ref="N300">Inputs[[#This Row],[Acres]]*IFERROR(VLOOKUP(Inputs[[#This Row],[County]]&amp;Inputs[[#This Row],[Healthy Soils Practice]],'Defaults &lt;HIDE&gt;'!$C$29:$Q$1246,4,FALSE),0)</f>
        <v>0</v>
      </c>
      <c r="O300" s="166">
        <f t="array" ref="O300">Inputs[[#This Row],[Acres]]*IFERROR(VLOOKUP(Inputs[[#This Row],[County]]&amp;Inputs[[#This Row],[Healthy Soils Practice]],'Defaults &lt;HIDE&gt;'!$C$29:$Q$1246,5,FALSE),0)</f>
        <v>0</v>
      </c>
      <c r="P300" s="166">
        <f t="array" ref="P300">Inputs[[#This Row],[Acres]]*IFERROR(VLOOKUP(Inputs[[#This Row],[County]]&amp;Inputs[[#This Row],[Healthy Soils Practice]],'Defaults &lt;HIDE&gt;'!$C$29:$Q$1246,6,FALSE),0)</f>
        <v>0</v>
      </c>
      <c r="Q300" s="166">
        <f t="array" ref="Q300">Inputs[[#This Row],[Acres]]*IFERROR(VLOOKUP(Inputs[[#This Row],[County]]&amp;Inputs[[#This Row],[Healthy Soils Practice]],'Defaults &lt;HIDE&gt;'!$C$29:$Q$1246,7,FALSE),0)</f>
        <v>0</v>
      </c>
      <c r="R300" s="171">
        <f t="array" ref="R300">Inputs[[#This Row],[Acres]]*IFERROR(VLOOKUP(Inputs[[#This Row],[County]]&amp;Inputs[[#This Row],[Healthy Soils Practice]],'Defaults &lt;HIDE&gt;'!$C$29:$Q$1246,8,FALSE),0)</f>
        <v>0</v>
      </c>
    </row>
    <row r="301" spans="2:18" s="141" customFormat="1" x14ac:dyDescent="0.25">
      <c r="B301" s="141" t="str">
        <f>Inputs[[#This Row],['#]]</f>
        <v/>
      </c>
      <c r="C301" s="61"/>
      <c r="D301" s="63" t="str">
        <f t="shared" si="29"/>
        <v>Optional</v>
      </c>
      <c r="E301" s="143" t="str">
        <f>IF(ISBLANK(Inputs[[#This Row],[Applicant ID]]),"",IFERROR(VLOOKUP(Inputs[[#This Row],[Applicant ID]],$C$15:$E300,3,FALSE),MAX($E$15:$E300)+1))</f>
        <v/>
      </c>
      <c r="F301" s="61"/>
      <c r="G301" s="63" t="str">
        <f t="shared" si="30"/>
        <v>Optional</v>
      </c>
      <c r="H301" s="61"/>
      <c r="I301" s="65" t="str">
        <f t="shared" si="31"/>
        <v>Optional</v>
      </c>
      <c r="J301" s="148"/>
      <c r="K301" s="163" t="str">
        <f t="shared" si="32"/>
        <v>Optional</v>
      </c>
      <c r="L301" s="170">
        <f t="array" ref="L301">Inputs[[#This Row],[Acres]]*IFERROR(VLOOKUP(Inputs[[#This Row],[County]]&amp;Inputs[[#This Row],[Healthy Soils Practice]],'Defaults &lt;HIDE&gt;'!$C$29:$Q$1246,2,FALSE),0)</f>
        <v>0</v>
      </c>
      <c r="M301" s="166">
        <f t="array" ref="M301">Inputs[[#This Row],[Acres]]*IFERROR(VLOOKUP(Inputs[[#This Row],[County]]&amp;Inputs[[#This Row],[Healthy Soils Practice]],'Defaults &lt;HIDE&gt;'!$C$29:$Q$1246,3,FALSE),0)</f>
        <v>0</v>
      </c>
      <c r="N301" s="166">
        <f t="array" ref="N301">Inputs[[#This Row],[Acres]]*IFERROR(VLOOKUP(Inputs[[#This Row],[County]]&amp;Inputs[[#This Row],[Healthy Soils Practice]],'Defaults &lt;HIDE&gt;'!$C$29:$Q$1246,4,FALSE),0)</f>
        <v>0</v>
      </c>
      <c r="O301" s="166">
        <f t="array" ref="O301">Inputs[[#This Row],[Acres]]*IFERROR(VLOOKUP(Inputs[[#This Row],[County]]&amp;Inputs[[#This Row],[Healthy Soils Practice]],'Defaults &lt;HIDE&gt;'!$C$29:$Q$1246,5,FALSE),0)</f>
        <v>0</v>
      </c>
      <c r="P301" s="166">
        <f t="array" ref="P301">Inputs[[#This Row],[Acres]]*IFERROR(VLOOKUP(Inputs[[#This Row],[County]]&amp;Inputs[[#This Row],[Healthy Soils Practice]],'Defaults &lt;HIDE&gt;'!$C$29:$Q$1246,6,FALSE),0)</f>
        <v>0</v>
      </c>
      <c r="Q301" s="166">
        <f t="array" ref="Q301">Inputs[[#This Row],[Acres]]*IFERROR(VLOOKUP(Inputs[[#This Row],[County]]&amp;Inputs[[#This Row],[Healthy Soils Practice]],'Defaults &lt;HIDE&gt;'!$C$29:$Q$1246,7,FALSE),0)</f>
        <v>0</v>
      </c>
      <c r="R301" s="171">
        <f t="array" ref="R301">Inputs[[#This Row],[Acres]]*IFERROR(VLOOKUP(Inputs[[#This Row],[County]]&amp;Inputs[[#This Row],[Healthy Soils Practice]],'Defaults &lt;HIDE&gt;'!$C$29:$Q$1246,8,FALSE),0)</f>
        <v>0</v>
      </c>
    </row>
    <row r="302" spans="2:18" s="141" customFormat="1" x14ac:dyDescent="0.25">
      <c r="B302" s="141" t="str">
        <f>Inputs[[#This Row],['#]]</f>
        <v/>
      </c>
      <c r="C302" s="61"/>
      <c r="D302" s="63" t="str">
        <f t="shared" si="29"/>
        <v>Optional</v>
      </c>
      <c r="E302" s="143" t="str">
        <f>IF(ISBLANK(Inputs[[#This Row],[Applicant ID]]),"",IFERROR(VLOOKUP(Inputs[[#This Row],[Applicant ID]],$C$15:$E301,3,FALSE),MAX($E$15:$E301)+1))</f>
        <v/>
      </c>
      <c r="F302" s="61"/>
      <c r="G302" s="63" t="str">
        <f t="shared" si="30"/>
        <v>Optional</v>
      </c>
      <c r="H302" s="61"/>
      <c r="I302" s="65" t="str">
        <f t="shared" si="31"/>
        <v>Optional</v>
      </c>
      <c r="J302" s="148"/>
      <c r="K302" s="163" t="str">
        <f t="shared" si="32"/>
        <v>Optional</v>
      </c>
      <c r="L302" s="170">
        <f t="array" ref="L302">Inputs[[#This Row],[Acres]]*IFERROR(VLOOKUP(Inputs[[#This Row],[County]]&amp;Inputs[[#This Row],[Healthy Soils Practice]],'Defaults &lt;HIDE&gt;'!$C$29:$Q$1246,2,FALSE),0)</f>
        <v>0</v>
      </c>
      <c r="M302" s="166">
        <f t="array" ref="M302">Inputs[[#This Row],[Acres]]*IFERROR(VLOOKUP(Inputs[[#This Row],[County]]&amp;Inputs[[#This Row],[Healthy Soils Practice]],'Defaults &lt;HIDE&gt;'!$C$29:$Q$1246,3,FALSE),0)</f>
        <v>0</v>
      </c>
      <c r="N302" s="166">
        <f t="array" ref="N302">Inputs[[#This Row],[Acres]]*IFERROR(VLOOKUP(Inputs[[#This Row],[County]]&amp;Inputs[[#This Row],[Healthy Soils Practice]],'Defaults &lt;HIDE&gt;'!$C$29:$Q$1246,4,FALSE),0)</f>
        <v>0</v>
      </c>
      <c r="O302" s="166">
        <f t="array" ref="O302">Inputs[[#This Row],[Acres]]*IFERROR(VLOOKUP(Inputs[[#This Row],[County]]&amp;Inputs[[#This Row],[Healthy Soils Practice]],'Defaults &lt;HIDE&gt;'!$C$29:$Q$1246,5,FALSE),0)</f>
        <v>0</v>
      </c>
      <c r="P302" s="166">
        <f t="array" ref="P302">Inputs[[#This Row],[Acres]]*IFERROR(VLOOKUP(Inputs[[#This Row],[County]]&amp;Inputs[[#This Row],[Healthy Soils Practice]],'Defaults &lt;HIDE&gt;'!$C$29:$Q$1246,6,FALSE),0)</f>
        <v>0</v>
      </c>
      <c r="Q302" s="166">
        <f t="array" ref="Q302">Inputs[[#This Row],[Acres]]*IFERROR(VLOOKUP(Inputs[[#This Row],[County]]&amp;Inputs[[#This Row],[Healthy Soils Practice]],'Defaults &lt;HIDE&gt;'!$C$29:$Q$1246,7,FALSE),0)</f>
        <v>0</v>
      </c>
      <c r="R302" s="171">
        <f t="array" ref="R302">Inputs[[#This Row],[Acres]]*IFERROR(VLOOKUP(Inputs[[#This Row],[County]]&amp;Inputs[[#This Row],[Healthy Soils Practice]],'Defaults &lt;HIDE&gt;'!$C$29:$Q$1246,8,FALSE),0)</f>
        <v>0</v>
      </c>
    </row>
    <row r="303" spans="2:18" s="141" customFormat="1" x14ac:dyDescent="0.25">
      <c r="B303" s="141" t="str">
        <f>Inputs[[#This Row],['#]]</f>
        <v/>
      </c>
      <c r="C303" s="61"/>
      <c r="D303" s="63" t="str">
        <f t="shared" si="29"/>
        <v>Optional</v>
      </c>
      <c r="E303" s="143" t="str">
        <f>IF(ISBLANK(Inputs[[#This Row],[Applicant ID]]),"",IFERROR(VLOOKUP(Inputs[[#This Row],[Applicant ID]],$C$15:$E302,3,FALSE),MAX($E$15:$E302)+1))</f>
        <v/>
      </c>
      <c r="F303" s="61"/>
      <c r="G303" s="63" t="str">
        <f t="shared" si="30"/>
        <v>Optional</v>
      </c>
      <c r="H303" s="61"/>
      <c r="I303" s="65" t="str">
        <f t="shared" si="31"/>
        <v>Optional</v>
      </c>
      <c r="J303" s="148"/>
      <c r="K303" s="163" t="str">
        <f t="shared" si="32"/>
        <v>Optional</v>
      </c>
      <c r="L303" s="170">
        <f t="array" ref="L303">Inputs[[#This Row],[Acres]]*IFERROR(VLOOKUP(Inputs[[#This Row],[County]]&amp;Inputs[[#This Row],[Healthy Soils Practice]],'Defaults &lt;HIDE&gt;'!$C$29:$Q$1246,2,FALSE),0)</f>
        <v>0</v>
      </c>
      <c r="M303" s="166">
        <f t="array" ref="M303">Inputs[[#This Row],[Acres]]*IFERROR(VLOOKUP(Inputs[[#This Row],[County]]&amp;Inputs[[#This Row],[Healthy Soils Practice]],'Defaults &lt;HIDE&gt;'!$C$29:$Q$1246,3,FALSE),0)</f>
        <v>0</v>
      </c>
      <c r="N303" s="166">
        <f t="array" ref="N303">Inputs[[#This Row],[Acres]]*IFERROR(VLOOKUP(Inputs[[#This Row],[County]]&amp;Inputs[[#This Row],[Healthy Soils Practice]],'Defaults &lt;HIDE&gt;'!$C$29:$Q$1246,4,FALSE),0)</f>
        <v>0</v>
      </c>
      <c r="O303" s="166">
        <f t="array" ref="O303">Inputs[[#This Row],[Acres]]*IFERROR(VLOOKUP(Inputs[[#This Row],[County]]&amp;Inputs[[#This Row],[Healthy Soils Practice]],'Defaults &lt;HIDE&gt;'!$C$29:$Q$1246,5,FALSE),0)</f>
        <v>0</v>
      </c>
      <c r="P303" s="166">
        <f t="array" ref="P303">Inputs[[#This Row],[Acres]]*IFERROR(VLOOKUP(Inputs[[#This Row],[County]]&amp;Inputs[[#This Row],[Healthy Soils Practice]],'Defaults &lt;HIDE&gt;'!$C$29:$Q$1246,6,FALSE),0)</f>
        <v>0</v>
      </c>
      <c r="Q303" s="166">
        <f t="array" ref="Q303">Inputs[[#This Row],[Acres]]*IFERROR(VLOOKUP(Inputs[[#This Row],[County]]&amp;Inputs[[#This Row],[Healthy Soils Practice]],'Defaults &lt;HIDE&gt;'!$C$29:$Q$1246,7,FALSE),0)</f>
        <v>0</v>
      </c>
      <c r="R303" s="171">
        <f t="array" ref="R303">Inputs[[#This Row],[Acres]]*IFERROR(VLOOKUP(Inputs[[#This Row],[County]]&amp;Inputs[[#This Row],[Healthy Soils Practice]],'Defaults &lt;HIDE&gt;'!$C$29:$Q$1246,8,FALSE),0)</f>
        <v>0</v>
      </c>
    </row>
    <row r="304" spans="2:18" s="141" customFormat="1" x14ac:dyDescent="0.25">
      <c r="B304" s="141" t="str">
        <f>Inputs[[#This Row],['#]]</f>
        <v/>
      </c>
      <c r="C304" s="61"/>
      <c r="D304" s="63" t="str">
        <f t="shared" si="29"/>
        <v>Optional</v>
      </c>
      <c r="E304" s="143" t="str">
        <f>IF(ISBLANK(Inputs[[#This Row],[Applicant ID]]),"",IFERROR(VLOOKUP(Inputs[[#This Row],[Applicant ID]],$C$15:$E303,3,FALSE),MAX($E$15:$E303)+1))</f>
        <v/>
      </c>
      <c r="F304" s="61"/>
      <c r="G304" s="63" t="str">
        <f t="shared" si="30"/>
        <v>Optional</v>
      </c>
      <c r="H304" s="61"/>
      <c r="I304" s="65" t="str">
        <f t="shared" si="31"/>
        <v>Optional</v>
      </c>
      <c r="J304" s="148"/>
      <c r="K304" s="163" t="str">
        <f t="shared" si="32"/>
        <v>Optional</v>
      </c>
      <c r="L304" s="170">
        <f t="array" ref="L304">Inputs[[#This Row],[Acres]]*IFERROR(VLOOKUP(Inputs[[#This Row],[County]]&amp;Inputs[[#This Row],[Healthy Soils Practice]],'Defaults &lt;HIDE&gt;'!$C$29:$Q$1246,2,FALSE),0)</f>
        <v>0</v>
      </c>
      <c r="M304" s="166">
        <f t="array" ref="M304">Inputs[[#This Row],[Acres]]*IFERROR(VLOOKUP(Inputs[[#This Row],[County]]&amp;Inputs[[#This Row],[Healthy Soils Practice]],'Defaults &lt;HIDE&gt;'!$C$29:$Q$1246,3,FALSE),0)</f>
        <v>0</v>
      </c>
      <c r="N304" s="166">
        <f t="array" ref="N304">Inputs[[#This Row],[Acres]]*IFERROR(VLOOKUP(Inputs[[#This Row],[County]]&amp;Inputs[[#This Row],[Healthy Soils Practice]],'Defaults &lt;HIDE&gt;'!$C$29:$Q$1246,4,FALSE),0)</f>
        <v>0</v>
      </c>
      <c r="O304" s="166">
        <f t="array" ref="O304">Inputs[[#This Row],[Acres]]*IFERROR(VLOOKUP(Inputs[[#This Row],[County]]&amp;Inputs[[#This Row],[Healthy Soils Practice]],'Defaults &lt;HIDE&gt;'!$C$29:$Q$1246,5,FALSE),0)</f>
        <v>0</v>
      </c>
      <c r="P304" s="166">
        <f t="array" ref="P304">Inputs[[#This Row],[Acres]]*IFERROR(VLOOKUP(Inputs[[#This Row],[County]]&amp;Inputs[[#This Row],[Healthy Soils Practice]],'Defaults &lt;HIDE&gt;'!$C$29:$Q$1246,6,FALSE),0)</f>
        <v>0</v>
      </c>
      <c r="Q304" s="166">
        <f t="array" ref="Q304">Inputs[[#This Row],[Acres]]*IFERROR(VLOOKUP(Inputs[[#This Row],[County]]&amp;Inputs[[#This Row],[Healthy Soils Practice]],'Defaults &lt;HIDE&gt;'!$C$29:$Q$1246,7,FALSE),0)</f>
        <v>0</v>
      </c>
      <c r="R304" s="171">
        <f t="array" ref="R304">Inputs[[#This Row],[Acres]]*IFERROR(VLOOKUP(Inputs[[#This Row],[County]]&amp;Inputs[[#This Row],[Healthy Soils Practice]],'Defaults &lt;HIDE&gt;'!$C$29:$Q$1246,8,FALSE),0)</f>
        <v>0</v>
      </c>
    </row>
    <row r="305" spans="2:18" s="141" customFormat="1" x14ac:dyDescent="0.25">
      <c r="B305" s="141" t="str">
        <f>Inputs[[#This Row],['#]]</f>
        <v/>
      </c>
      <c r="C305" s="61"/>
      <c r="D305" s="63" t="str">
        <f t="shared" si="29"/>
        <v>Optional</v>
      </c>
      <c r="E305" s="143" t="str">
        <f>IF(ISBLANK(Inputs[[#This Row],[Applicant ID]]),"",IFERROR(VLOOKUP(Inputs[[#This Row],[Applicant ID]],$C$15:$E304,3,FALSE),MAX($E$15:$E304)+1))</f>
        <v/>
      </c>
      <c r="F305" s="61"/>
      <c r="G305" s="63" t="str">
        <f t="shared" si="30"/>
        <v>Optional</v>
      </c>
      <c r="H305" s="61"/>
      <c r="I305" s="65" t="str">
        <f t="shared" si="31"/>
        <v>Optional</v>
      </c>
      <c r="J305" s="148"/>
      <c r="K305" s="163" t="str">
        <f t="shared" si="32"/>
        <v>Optional</v>
      </c>
      <c r="L305" s="170">
        <f t="array" ref="L305">Inputs[[#This Row],[Acres]]*IFERROR(VLOOKUP(Inputs[[#This Row],[County]]&amp;Inputs[[#This Row],[Healthy Soils Practice]],'Defaults &lt;HIDE&gt;'!$C$29:$Q$1246,2,FALSE),0)</f>
        <v>0</v>
      </c>
      <c r="M305" s="166">
        <f t="array" ref="M305">Inputs[[#This Row],[Acres]]*IFERROR(VLOOKUP(Inputs[[#This Row],[County]]&amp;Inputs[[#This Row],[Healthy Soils Practice]],'Defaults &lt;HIDE&gt;'!$C$29:$Q$1246,3,FALSE),0)</f>
        <v>0</v>
      </c>
      <c r="N305" s="166">
        <f t="array" ref="N305">Inputs[[#This Row],[Acres]]*IFERROR(VLOOKUP(Inputs[[#This Row],[County]]&amp;Inputs[[#This Row],[Healthy Soils Practice]],'Defaults &lt;HIDE&gt;'!$C$29:$Q$1246,4,FALSE),0)</f>
        <v>0</v>
      </c>
      <c r="O305" s="166">
        <f t="array" ref="O305">Inputs[[#This Row],[Acres]]*IFERROR(VLOOKUP(Inputs[[#This Row],[County]]&amp;Inputs[[#This Row],[Healthy Soils Practice]],'Defaults &lt;HIDE&gt;'!$C$29:$Q$1246,5,FALSE),0)</f>
        <v>0</v>
      </c>
      <c r="P305" s="166">
        <f t="array" ref="P305">Inputs[[#This Row],[Acres]]*IFERROR(VLOOKUP(Inputs[[#This Row],[County]]&amp;Inputs[[#This Row],[Healthy Soils Practice]],'Defaults &lt;HIDE&gt;'!$C$29:$Q$1246,6,FALSE),0)</f>
        <v>0</v>
      </c>
      <c r="Q305" s="166">
        <f t="array" ref="Q305">Inputs[[#This Row],[Acres]]*IFERROR(VLOOKUP(Inputs[[#This Row],[County]]&amp;Inputs[[#This Row],[Healthy Soils Practice]],'Defaults &lt;HIDE&gt;'!$C$29:$Q$1246,7,FALSE),0)</f>
        <v>0</v>
      </c>
      <c r="R305" s="171">
        <f t="array" ref="R305">Inputs[[#This Row],[Acres]]*IFERROR(VLOOKUP(Inputs[[#This Row],[County]]&amp;Inputs[[#This Row],[Healthy Soils Practice]],'Defaults &lt;HIDE&gt;'!$C$29:$Q$1246,8,FALSE),0)</f>
        <v>0</v>
      </c>
    </row>
    <row r="306" spans="2:18" s="141" customFormat="1" x14ac:dyDescent="0.25">
      <c r="B306" s="141" t="str">
        <f>Inputs[[#This Row],['#]]</f>
        <v/>
      </c>
      <c r="C306" s="61"/>
      <c r="D306" s="63" t="str">
        <f t="shared" si="29"/>
        <v>Optional</v>
      </c>
      <c r="E306" s="143" t="str">
        <f>IF(ISBLANK(Inputs[[#This Row],[Applicant ID]]),"",IFERROR(VLOOKUP(Inputs[[#This Row],[Applicant ID]],$C$15:$E305,3,FALSE),MAX($E$15:$E305)+1))</f>
        <v/>
      </c>
      <c r="F306" s="61"/>
      <c r="G306" s="63" t="str">
        <f t="shared" si="30"/>
        <v>Optional</v>
      </c>
      <c r="H306" s="61"/>
      <c r="I306" s="65" t="str">
        <f t="shared" si="31"/>
        <v>Optional</v>
      </c>
      <c r="J306" s="148"/>
      <c r="K306" s="163" t="str">
        <f t="shared" si="32"/>
        <v>Optional</v>
      </c>
      <c r="L306" s="170">
        <f t="array" ref="L306">Inputs[[#This Row],[Acres]]*IFERROR(VLOOKUP(Inputs[[#This Row],[County]]&amp;Inputs[[#This Row],[Healthy Soils Practice]],'Defaults &lt;HIDE&gt;'!$C$29:$Q$1246,2,FALSE),0)</f>
        <v>0</v>
      </c>
      <c r="M306" s="166">
        <f t="array" ref="M306">Inputs[[#This Row],[Acres]]*IFERROR(VLOOKUP(Inputs[[#This Row],[County]]&amp;Inputs[[#This Row],[Healthy Soils Practice]],'Defaults &lt;HIDE&gt;'!$C$29:$Q$1246,3,FALSE),0)</f>
        <v>0</v>
      </c>
      <c r="N306" s="166">
        <f t="array" ref="N306">Inputs[[#This Row],[Acres]]*IFERROR(VLOOKUP(Inputs[[#This Row],[County]]&amp;Inputs[[#This Row],[Healthy Soils Practice]],'Defaults &lt;HIDE&gt;'!$C$29:$Q$1246,4,FALSE),0)</f>
        <v>0</v>
      </c>
      <c r="O306" s="166">
        <f t="array" ref="O306">Inputs[[#This Row],[Acres]]*IFERROR(VLOOKUP(Inputs[[#This Row],[County]]&amp;Inputs[[#This Row],[Healthy Soils Practice]],'Defaults &lt;HIDE&gt;'!$C$29:$Q$1246,5,FALSE),0)</f>
        <v>0</v>
      </c>
      <c r="P306" s="166">
        <f t="array" ref="P306">Inputs[[#This Row],[Acres]]*IFERROR(VLOOKUP(Inputs[[#This Row],[County]]&amp;Inputs[[#This Row],[Healthy Soils Practice]],'Defaults &lt;HIDE&gt;'!$C$29:$Q$1246,6,FALSE),0)</f>
        <v>0</v>
      </c>
      <c r="Q306" s="166">
        <f t="array" ref="Q306">Inputs[[#This Row],[Acres]]*IFERROR(VLOOKUP(Inputs[[#This Row],[County]]&amp;Inputs[[#This Row],[Healthy Soils Practice]],'Defaults &lt;HIDE&gt;'!$C$29:$Q$1246,7,FALSE),0)</f>
        <v>0</v>
      </c>
      <c r="R306" s="171">
        <f t="array" ref="R306">Inputs[[#This Row],[Acres]]*IFERROR(VLOOKUP(Inputs[[#This Row],[County]]&amp;Inputs[[#This Row],[Healthy Soils Practice]],'Defaults &lt;HIDE&gt;'!$C$29:$Q$1246,8,FALSE),0)</f>
        <v>0</v>
      </c>
    </row>
    <row r="307" spans="2:18" s="141" customFormat="1" x14ac:dyDescent="0.25">
      <c r="B307" s="141" t="str">
        <f>Inputs[[#This Row],['#]]</f>
        <v/>
      </c>
      <c r="C307" s="61"/>
      <c r="D307" s="63" t="str">
        <f t="shared" si="29"/>
        <v>Optional</v>
      </c>
      <c r="E307" s="143" t="str">
        <f>IF(ISBLANK(Inputs[[#This Row],[Applicant ID]]),"",IFERROR(VLOOKUP(Inputs[[#This Row],[Applicant ID]],$C$15:$E306,3,FALSE),MAX($E$15:$E306)+1))</f>
        <v/>
      </c>
      <c r="F307" s="61"/>
      <c r="G307" s="63" t="str">
        <f t="shared" si="30"/>
        <v>Optional</v>
      </c>
      <c r="H307" s="61"/>
      <c r="I307" s="65" t="str">
        <f t="shared" si="31"/>
        <v>Optional</v>
      </c>
      <c r="J307" s="148"/>
      <c r="K307" s="163" t="str">
        <f t="shared" si="32"/>
        <v>Optional</v>
      </c>
      <c r="L307" s="170">
        <f t="array" ref="L307">Inputs[[#This Row],[Acres]]*IFERROR(VLOOKUP(Inputs[[#This Row],[County]]&amp;Inputs[[#This Row],[Healthy Soils Practice]],'Defaults &lt;HIDE&gt;'!$C$29:$Q$1246,2,FALSE),0)</f>
        <v>0</v>
      </c>
      <c r="M307" s="166">
        <f t="array" ref="M307">Inputs[[#This Row],[Acres]]*IFERROR(VLOOKUP(Inputs[[#This Row],[County]]&amp;Inputs[[#This Row],[Healthy Soils Practice]],'Defaults &lt;HIDE&gt;'!$C$29:$Q$1246,3,FALSE),0)</f>
        <v>0</v>
      </c>
      <c r="N307" s="166">
        <f t="array" ref="N307">Inputs[[#This Row],[Acres]]*IFERROR(VLOOKUP(Inputs[[#This Row],[County]]&amp;Inputs[[#This Row],[Healthy Soils Practice]],'Defaults &lt;HIDE&gt;'!$C$29:$Q$1246,4,FALSE),0)</f>
        <v>0</v>
      </c>
      <c r="O307" s="166">
        <f t="array" ref="O307">Inputs[[#This Row],[Acres]]*IFERROR(VLOOKUP(Inputs[[#This Row],[County]]&amp;Inputs[[#This Row],[Healthy Soils Practice]],'Defaults &lt;HIDE&gt;'!$C$29:$Q$1246,5,FALSE),0)</f>
        <v>0</v>
      </c>
      <c r="P307" s="166">
        <f t="array" ref="P307">Inputs[[#This Row],[Acres]]*IFERROR(VLOOKUP(Inputs[[#This Row],[County]]&amp;Inputs[[#This Row],[Healthy Soils Practice]],'Defaults &lt;HIDE&gt;'!$C$29:$Q$1246,6,FALSE),0)</f>
        <v>0</v>
      </c>
      <c r="Q307" s="166">
        <f t="array" ref="Q307">Inputs[[#This Row],[Acres]]*IFERROR(VLOOKUP(Inputs[[#This Row],[County]]&amp;Inputs[[#This Row],[Healthy Soils Practice]],'Defaults &lt;HIDE&gt;'!$C$29:$Q$1246,7,FALSE),0)</f>
        <v>0</v>
      </c>
      <c r="R307" s="171">
        <f t="array" ref="R307">Inputs[[#This Row],[Acres]]*IFERROR(VLOOKUP(Inputs[[#This Row],[County]]&amp;Inputs[[#This Row],[Healthy Soils Practice]],'Defaults &lt;HIDE&gt;'!$C$29:$Q$1246,8,FALSE),0)</f>
        <v>0</v>
      </c>
    </row>
    <row r="308" spans="2:18" s="141" customFormat="1" x14ac:dyDescent="0.25">
      <c r="B308" s="141" t="str">
        <f>Inputs[[#This Row],['#]]</f>
        <v/>
      </c>
      <c r="C308" s="61"/>
      <c r="D308" s="63" t="str">
        <f t="shared" si="29"/>
        <v>Optional</v>
      </c>
      <c r="E308" s="143" t="str">
        <f>IF(ISBLANK(Inputs[[#This Row],[Applicant ID]]),"",IFERROR(VLOOKUP(Inputs[[#This Row],[Applicant ID]],$C$15:$E307,3,FALSE),MAX($E$15:$E307)+1))</f>
        <v/>
      </c>
      <c r="F308" s="61"/>
      <c r="G308" s="63" t="str">
        <f t="shared" si="30"/>
        <v>Optional</v>
      </c>
      <c r="H308" s="61"/>
      <c r="I308" s="65" t="str">
        <f t="shared" si="31"/>
        <v>Optional</v>
      </c>
      <c r="J308" s="148"/>
      <c r="K308" s="163" t="str">
        <f t="shared" si="32"/>
        <v>Optional</v>
      </c>
      <c r="L308" s="170">
        <f t="array" ref="L308">Inputs[[#This Row],[Acres]]*IFERROR(VLOOKUP(Inputs[[#This Row],[County]]&amp;Inputs[[#This Row],[Healthy Soils Practice]],'Defaults &lt;HIDE&gt;'!$C$29:$Q$1246,2,FALSE),0)</f>
        <v>0</v>
      </c>
      <c r="M308" s="166">
        <f t="array" ref="M308">Inputs[[#This Row],[Acres]]*IFERROR(VLOOKUP(Inputs[[#This Row],[County]]&amp;Inputs[[#This Row],[Healthy Soils Practice]],'Defaults &lt;HIDE&gt;'!$C$29:$Q$1246,3,FALSE),0)</f>
        <v>0</v>
      </c>
      <c r="N308" s="166">
        <f t="array" ref="N308">Inputs[[#This Row],[Acres]]*IFERROR(VLOOKUP(Inputs[[#This Row],[County]]&amp;Inputs[[#This Row],[Healthy Soils Practice]],'Defaults &lt;HIDE&gt;'!$C$29:$Q$1246,4,FALSE),0)</f>
        <v>0</v>
      </c>
      <c r="O308" s="166">
        <f t="array" ref="O308">Inputs[[#This Row],[Acres]]*IFERROR(VLOOKUP(Inputs[[#This Row],[County]]&amp;Inputs[[#This Row],[Healthy Soils Practice]],'Defaults &lt;HIDE&gt;'!$C$29:$Q$1246,5,FALSE),0)</f>
        <v>0</v>
      </c>
      <c r="P308" s="166">
        <f t="array" ref="P308">Inputs[[#This Row],[Acres]]*IFERROR(VLOOKUP(Inputs[[#This Row],[County]]&amp;Inputs[[#This Row],[Healthy Soils Practice]],'Defaults &lt;HIDE&gt;'!$C$29:$Q$1246,6,FALSE),0)</f>
        <v>0</v>
      </c>
      <c r="Q308" s="166">
        <f t="array" ref="Q308">Inputs[[#This Row],[Acres]]*IFERROR(VLOOKUP(Inputs[[#This Row],[County]]&amp;Inputs[[#This Row],[Healthy Soils Practice]],'Defaults &lt;HIDE&gt;'!$C$29:$Q$1246,7,FALSE),0)</f>
        <v>0</v>
      </c>
      <c r="R308" s="171">
        <f t="array" ref="R308">Inputs[[#This Row],[Acres]]*IFERROR(VLOOKUP(Inputs[[#This Row],[County]]&amp;Inputs[[#This Row],[Healthy Soils Practice]],'Defaults &lt;HIDE&gt;'!$C$29:$Q$1246,8,FALSE),0)</f>
        <v>0</v>
      </c>
    </row>
    <row r="309" spans="2:18" s="141" customFormat="1" x14ac:dyDescent="0.25">
      <c r="B309" s="141" t="str">
        <f>Inputs[[#This Row],['#]]</f>
        <v/>
      </c>
      <c r="C309" s="61"/>
      <c r="D309" s="63" t="str">
        <f t="shared" si="29"/>
        <v>Optional</v>
      </c>
      <c r="E309" s="143" t="str">
        <f>IF(ISBLANK(Inputs[[#This Row],[Applicant ID]]),"",IFERROR(VLOOKUP(Inputs[[#This Row],[Applicant ID]],$C$15:$E308,3,FALSE),MAX($E$15:$E308)+1))</f>
        <v/>
      </c>
      <c r="F309" s="61"/>
      <c r="G309" s="63" t="str">
        <f t="shared" si="30"/>
        <v>Optional</v>
      </c>
      <c r="H309" s="61"/>
      <c r="I309" s="65" t="str">
        <f t="shared" si="31"/>
        <v>Optional</v>
      </c>
      <c r="J309" s="148"/>
      <c r="K309" s="163" t="str">
        <f t="shared" si="32"/>
        <v>Optional</v>
      </c>
      <c r="L309" s="170">
        <f t="array" ref="L309">Inputs[[#This Row],[Acres]]*IFERROR(VLOOKUP(Inputs[[#This Row],[County]]&amp;Inputs[[#This Row],[Healthy Soils Practice]],'Defaults &lt;HIDE&gt;'!$C$29:$Q$1246,2,FALSE),0)</f>
        <v>0</v>
      </c>
      <c r="M309" s="166">
        <f t="array" ref="M309">Inputs[[#This Row],[Acres]]*IFERROR(VLOOKUP(Inputs[[#This Row],[County]]&amp;Inputs[[#This Row],[Healthy Soils Practice]],'Defaults &lt;HIDE&gt;'!$C$29:$Q$1246,3,FALSE),0)</f>
        <v>0</v>
      </c>
      <c r="N309" s="166">
        <f t="array" ref="N309">Inputs[[#This Row],[Acres]]*IFERROR(VLOOKUP(Inputs[[#This Row],[County]]&amp;Inputs[[#This Row],[Healthy Soils Practice]],'Defaults &lt;HIDE&gt;'!$C$29:$Q$1246,4,FALSE),0)</f>
        <v>0</v>
      </c>
      <c r="O309" s="166">
        <f t="array" ref="O309">Inputs[[#This Row],[Acres]]*IFERROR(VLOOKUP(Inputs[[#This Row],[County]]&amp;Inputs[[#This Row],[Healthy Soils Practice]],'Defaults &lt;HIDE&gt;'!$C$29:$Q$1246,5,FALSE),0)</f>
        <v>0</v>
      </c>
      <c r="P309" s="166">
        <f t="array" ref="P309">Inputs[[#This Row],[Acres]]*IFERROR(VLOOKUP(Inputs[[#This Row],[County]]&amp;Inputs[[#This Row],[Healthy Soils Practice]],'Defaults &lt;HIDE&gt;'!$C$29:$Q$1246,6,FALSE),0)</f>
        <v>0</v>
      </c>
      <c r="Q309" s="166">
        <f t="array" ref="Q309">Inputs[[#This Row],[Acres]]*IFERROR(VLOOKUP(Inputs[[#This Row],[County]]&amp;Inputs[[#This Row],[Healthy Soils Practice]],'Defaults &lt;HIDE&gt;'!$C$29:$Q$1246,7,FALSE),0)</f>
        <v>0</v>
      </c>
      <c r="R309" s="171">
        <f t="array" ref="R309">Inputs[[#This Row],[Acres]]*IFERROR(VLOOKUP(Inputs[[#This Row],[County]]&amp;Inputs[[#This Row],[Healthy Soils Practice]],'Defaults &lt;HIDE&gt;'!$C$29:$Q$1246,8,FALSE),0)</f>
        <v>0</v>
      </c>
    </row>
    <row r="310" spans="2:18" s="141" customFormat="1" x14ac:dyDescent="0.25">
      <c r="B310" s="141" t="str">
        <f>Inputs[[#This Row],['#]]</f>
        <v/>
      </c>
      <c r="C310" s="61"/>
      <c r="D310" s="63" t="str">
        <f t="shared" si="29"/>
        <v>Optional</v>
      </c>
      <c r="E310" s="143" t="str">
        <f>IF(ISBLANK(Inputs[[#This Row],[Applicant ID]]),"",IFERROR(VLOOKUP(Inputs[[#This Row],[Applicant ID]],$C$15:$E309,3,FALSE),MAX($E$15:$E309)+1))</f>
        <v/>
      </c>
      <c r="F310" s="61"/>
      <c r="G310" s="63" t="str">
        <f t="shared" si="30"/>
        <v>Optional</v>
      </c>
      <c r="H310" s="61"/>
      <c r="I310" s="65" t="str">
        <f t="shared" si="31"/>
        <v>Optional</v>
      </c>
      <c r="J310" s="148"/>
      <c r="K310" s="163" t="str">
        <f t="shared" si="32"/>
        <v>Optional</v>
      </c>
      <c r="L310" s="170">
        <f t="array" ref="L310">Inputs[[#This Row],[Acres]]*IFERROR(VLOOKUP(Inputs[[#This Row],[County]]&amp;Inputs[[#This Row],[Healthy Soils Practice]],'Defaults &lt;HIDE&gt;'!$C$29:$Q$1246,2,FALSE),0)</f>
        <v>0</v>
      </c>
      <c r="M310" s="166">
        <f t="array" ref="M310">Inputs[[#This Row],[Acres]]*IFERROR(VLOOKUP(Inputs[[#This Row],[County]]&amp;Inputs[[#This Row],[Healthy Soils Practice]],'Defaults &lt;HIDE&gt;'!$C$29:$Q$1246,3,FALSE),0)</f>
        <v>0</v>
      </c>
      <c r="N310" s="166">
        <f t="array" ref="N310">Inputs[[#This Row],[Acres]]*IFERROR(VLOOKUP(Inputs[[#This Row],[County]]&amp;Inputs[[#This Row],[Healthy Soils Practice]],'Defaults &lt;HIDE&gt;'!$C$29:$Q$1246,4,FALSE),0)</f>
        <v>0</v>
      </c>
      <c r="O310" s="166">
        <f t="array" ref="O310">Inputs[[#This Row],[Acres]]*IFERROR(VLOOKUP(Inputs[[#This Row],[County]]&amp;Inputs[[#This Row],[Healthy Soils Practice]],'Defaults &lt;HIDE&gt;'!$C$29:$Q$1246,5,FALSE),0)</f>
        <v>0</v>
      </c>
      <c r="P310" s="166">
        <f t="array" ref="P310">Inputs[[#This Row],[Acres]]*IFERROR(VLOOKUP(Inputs[[#This Row],[County]]&amp;Inputs[[#This Row],[Healthy Soils Practice]],'Defaults &lt;HIDE&gt;'!$C$29:$Q$1246,6,FALSE),0)</f>
        <v>0</v>
      </c>
      <c r="Q310" s="166">
        <f t="array" ref="Q310">Inputs[[#This Row],[Acres]]*IFERROR(VLOOKUP(Inputs[[#This Row],[County]]&amp;Inputs[[#This Row],[Healthy Soils Practice]],'Defaults &lt;HIDE&gt;'!$C$29:$Q$1246,7,FALSE),0)</f>
        <v>0</v>
      </c>
      <c r="R310" s="171">
        <f t="array" ref="R310">Inputs[[#This Row],[Acres]]*IFERROR(VLOOKUP(Inputs[[#This Row],[County]]&amp;Inputs[[#This Row],[Healthy Soils Practice]],'Defaults &lt;HIDE&gt;'!$C$29:$Q$1246,8,FALSE),0)</f>
        <v>0</v>
      </c>
    </row>
    <row r="311" spans="2:18" s="141" customFormat="1" x14ac:dyDescent="0.25">
      <c r="B311" s="141" t="str">
        <f>Inputs[[#This Row],['#]]</f>
        <v/>
      </c>
      <c r="C311" s="61"/>
      <c r="D311" s="63" t="str">
        <f t="shared" si="29"/>
        <v>Optional</v>
      </c>
      <c r="E311" s="143" t="str">
        <f>IF(ISBLANK(Inputs[[#This Row],[Applicant ID]]),"",IFERROR(VLOOKUP(Inputs[[#This Row],[Applicant ID]],$C$15:$E310,3,FALSE),MAX($E$15:$E310)+1))</f>
        <v/>
      </c>
      <c r="F311" s="61"/>
      <c r="G311" s="63" t="str">
        <f t="shared" si="30"/>
        <v>Optional</v>
      </c>
      <c r="H311" s="61"/>
      <c r="I311" s="65" t="str">
        <f t="shared" si="31"/>
        <v>Optional</v>
      </c>
      <c r="J311" s="148"/>
      <c r="K311" s="163" t="str">
        <f t="shared" si="32"/>
        <v>Optional</v>
      </c>
      <c r="L311" s="170">
        <f t="array" ref="L311">Inputs[[#This Row],[Acres]]*IFERROR(VLOOKUP(Inputs[[#This Row],[County]]&amp;Inputs[[#This Row],[Healthy Soils Practice]],'Defaults &lt;HIDE&gt;'!$C$29:$Q$1246,2,FALSE),0)</f>
        <v>0</v>
      </c>
      <c r="M311" s="166">
        <f t="array" ref="M311">Inputs[[#This Row],[Acres]]*IFERROR(VLOOKUP(Inputs[[#This Row],[County]]&amp;Inputs[[#This Row],[Healthy Soils Practice]],'Defaults &lt;HIDE&gt;'!$C$29:$Q$1246,3,FALSE),0)</f>
        <v>0</v>
      </c>
      <c r="N311" s="166">
        <f t="array" ref="N311">Inputs[[#This Row],[Acres]]*IFERROR(VLOOKUP(Inputs[[#This Row],[County]]&amp;Inputs[[#This Row],[Healthy Soils Practice]],'Defaults &lt;HIDE&gt;'!$C$29:$Q$1246,4,FALSE),0)</f>
        <v>0</v>
      </c>
      <c r="O311" s="166">
        <f t="array" ref="O311">Inputs[[#This Row],[Acres]]*IFERROR(VLOOKUP(Inputs[[#This Row],[County]]&amp;Inputs[[#This Row],[Healthy Soils Practice]],'Defaults &lt;HIDE&gt;'!$C$29:$Q$1246,5,FALSE),0)</f>
        <v>0</v>
      </c>
      <c r="P311" s="166">
        <f t="array" ref="P311">Inputs[[#This Row],[Acres]]*IFERROR(VLOOKUP(Inputs[[#This Row],[County]]&amp;Inputs[[#This Row],[Healthy Soils Practice]],'Defaults &lt;HIDE&gt;'!$C$29:$Q$1246,6,FALSE),0)</f>
        <v>0</v>
      </c>
      <c r="Q311" s="166">
        <f t="array" ref="Q311">Inputs[[#This Row],[Acres]]*IFERROR(VLOOKUP(Inputs[[#This Row],[County]]&amp;Inputs[[#This Row],[Healthy Soils Practice]],'Defaults &lt;HIDE&gt;'!$C$29:$Q$1246,7,FALSE),0)</f>
        <v>0</v>
      </c>
      <c r="R311" s="171">
        <f t="array" ref="R311">Inputs[[#This Row],[Acres]]*IFERROR(VLOOKUP(Inputs[[#This Row],[County]]&amp;Inputs[[#This Row],[Healthy Soils Practice]],'Defaults &lt;HIDE&gt;'!$C$29:$Q$1246,8,FALSE),0)</f>
        <v>0</v>
      </c>
    </row>
    <row r="312" spans="2:18" s="141" customFormat="1" x14ac:dyDescent="0.25">
      <c r="B312" s="141" t="str">
        <f>Inputs[[#This Row],['#]]</f>
        <v/>
      </c>
      <c r="C312" s="61"/>
      <c r="D312" s="63" t="str">
        <f t="shared" si="29"/>
        <v>Optional</v>
      </c>
      <c r="E312" s="143" t="str">
        <f>IF(ISBLANK(Inputs[[#This Row],[Applicant ID]]),"",IFERROR(VLOOKUP(Inputs[[#This Row],[Applicant ID]],$C$15:$E311,3,FALSE),MAX($E$15:$E311)+1))</f>
        <v/>
      </c>
      <c r="F312" s="61"/>
      <c r="G312" s="63" t="str">
        <f t="shared" si="30"/>
        <v>Optional</v>
      </c>
      <c r="H312" s="61"/>
      <c r="I312" s="65" t="str">
        <f t="shared" si="31"/>
        <v>Optional</v>
      </c>
      <c r="J312" s="148"/>
      <c r="K312" s="163" t="str">
        <f t="shared" si="32"/>
        <v>Optional</v>
      </c>
      <c r="L312" s="170">
        <f t="array" ref="L312">Inputs[[#This Row],[Acres]]*IFERROR(VLOOKUP(Inputs[[#This Row],[County]]&amp;Inputs[[#This Row],[Healthy Soils Practice]],'Defaults &lt;HIDE&gt;'!$C$29:$Q$1246,2,FALSE),0)</f>
        <v>0</v>
      </c>
      <c r="M312" s="166">
        <f t="array" ref="M312">Inputs[[#This Row],[Acres]]*IFERROR(VLOOKUP(Inputs[[#This Row],[County]]&amp;Inputs[[#This Row],[Healthy Soils Practice]],'Defaults &lt;HIDE&gt;'!$C$29:$Q$1246,3,FALSE),0)</f>
        <v>0</v>
      </c>
      <c r="N312" s="166">
        <f t="array" ref="N312">Inputs[[#This Row],[Acres]]*IFERROR(VLOOKUP(Inputs[[#This Row],[County]]&amp;Inputs[[#This Row],[Healthy Soils Practice]],'Defaults &lt;HIDE&gt;'!$C$29:$Q$1246,4,FALSE),0)</f>
        <v>0</v>
      </c>
      <c r="O312" s="166">
        <f t="array" ref="O312">Inputs[[#This Row],[Acres]]*IFERROR(VLOOKUP(Inputs[[#This Row],[County]]&amp;Inputs[[#This Row],[Healthy Soils Practice]],'Defaults &lt;HIDE&gt;'!$C$29:$Q$1246,5,FALSE),0)</f>
        <v>0</v>
      </c>
      <c r="P312" s="166">
        <f t="array" ref="P312">Inputs[[#This Row],[Acres]]*IFERROR(VLOOKUP(Inputs[[#This Row],[County]]&amp;Inputs[[#This Row],[Healthy Soils Practice]],'Defaults &lt;HIDE&gt;'!$C$29:$Q$1246,6,FALSE),0)</f>
        <v>0</v>
      </c>
      <c r="Q312" s="166">
        <f t="array" ref="Q312">Inputs[[#This Row],[Acres]]*IFERROR(VLOOKUP(Inputs[[#This Row],[County]]&amp;Inputs[[#This Row],[Healthy Soils Practice]],'Defaults &lt;HIDE&gt;'!$C$29:$Q$1246,7,FALSE),0)</f>
        <v>0</v>
      </c>
      <c r="R312" s="171">
        <f t="array" ref="R312">Inputs[[#This Row],[Acres]]*IFERROR(VLOOKUP(Inputs[[#This Row],[County]]&amp;Inputs[[#This Row],[Healthy Soils Practice]],'Defaults &lt;HIDE&gt;'!$C$29:$Q$1246,8,FALSE),0)</f>
        <v>0</v>
      </c>
    </row>
    <row r="313" spans="2:18" s="141" customFormat="1" x14ac:dyDescent="0.25">
      <c r="B313" s="141" t="str">
        <f>Inputs[[#This Row],['#]]</f>
        <v/>
      </c>
      <c r="C313" s="61"/>
      <c r="D313" s="63" t="str">
        <f t="shared" si="29"/>
        <v>Optional</v>
      </c>
      <c r="E313" s="143" t="str">
        <f>IF(ISBLANK(Inputs[[#This Row],[Applicant ID]]),"",IFERROR(VLOOKUP(Inputs[[#This Row],[Applicant ID]],$C$15:$E312,3,FALSE),MAX($E$15:$E312)+1))</f>
        <v/>
      </c>
      <c r="F313" s="61"/>
      <c r="G313" s="63" t="str">
        <f t="shared" si="30"/>
        <v>Optional</v>
      </c>
      <c r="H313" s="61"/>
      <c r="I313" s="65" t="str">
        <f t="shared" si="31"/>
        <v>Optional</v>
      </c>
      <c r="J313" s="148"/>
      <c r="K313" s="163" t="str">
        <f t="shared" si="32"/>
        <v>Optional</v>
      </c>
      <c r="L313" s="170">
        <f t="array" ref="L313">Inputs[[#This Row],[Acres]]*IFERROR(VLOOKUP(Inputs[[#This Row],[County]]&amp;Inputs[[#This Row],[Healthy Soils Practice]],'Defaults &lt;HIDE&gt;'!$C$29:$Q$1246,2,FALSE),0)</f>
        <v>0</v>
      </c>
      <c r="M313" s="166">
        <f t="array" ref="M313">Inputs[[#This Row],[Acres]]*IFERROR(VLOOKUP(Inputs[[#This Row],[County]]&amp;Inputs[[#This Row],[Healthy Soils Practice]],'Defaults &lt;HIDE&gt;'!$C$29:$Q$1246,3,FALSE),0)</f>
        <v>0</v>
      </c>
      <c r="N313" s="166">
        <f t="array" ref="N313">Inputs[[#This Row],[Acres]]*IFERROR(VLOOKUP(Inputs[[#This Row],[County]]&amp;Inputs[[#This Row],[Healthy Soils Practice]],'Defaults &lt;HIDE&gt;'!$C$29:$Q$1246,4,FALSE),0)</f>
        <v>0</v>
      </c>
      <c r="O313" s="166">
        <f t="array" ref="O313">Inputs[[#This Row],[Acres]]*IFERROR(VLOOKUP(Inputs[[#This Row],[County]]&amp;Inputs[[#This Row],[Healthy Soils Practice]],'Defaults &lt;HIDE&gt;'!$C$29:$Q$1246,5,FALSE),0)</f>
        <v>0</v>
      </c>
      <c r="P313" s="166">
        <f t="array" ref="P313">Inputs[[#This Row],[Acres]]*IFERROR(VLOOKUP(Inputs[[#This Row],[County]]&amp;Inputs[[#This Row],[Healthy Soils Practice]],'Defaults &lt;HIDE&gt;'!$C$29:$Q$1246,6,FALSE),0)</f>
        <v>0</v>
      </c>
      <c r="Q313" s="166">
        <f t="array" ref="Q313">Inputs[[#This Row],[Acres]]*IFERROR(VLOOKUP(Inputs[[#This Row],[County]]&amp;Inputs[[#This Row],[Healthy Soils Practice]],'Defaults &lt;HIDE&gt;'!$C$29:$Q$1246,7,FALSE),0)</f>
        <v>0</v>
      </c>
      <c r="R313" s="171">
        <f t="array" ref="R313">Inputs[[#This Row],[Acres]]*IFERROR(VLOOKUP(Inputs[[#This Row],[County]]&amp;Inputs[[#This Row],[Healthy Soils Practice]],'Defaults &lt;HIDE&gt;'!$C$29:$Q$1246,8,FALSE),0)</f>
        <v>0</v>
      </c>
    </row>
    <row r="314" spans="2:18" s="141" customFormat="1" x14ac:dyDescent="0.25">
      <c r="B314" s="141" t="str">
        <f>Inputs[[#This Row],['#]]</f>
        <v/>
      </c>
      <c r="C314" s="61"/>
      <c r="D314" s="63" t="str">
        <f t="shared" si="29"/>
        <v>Optional</v>
      </c>
      <c r="E314" s="143" t="str">
        <f>IF(ISBLANK(Inputs[[#This Row],[Applicant ID]]),"",IFERROR(VLOOKUP(Inputs[[#This Row],[Applicant ID]],$C$15:$E313,3,FALSE),MAX($E$15:$E313)+1))</f>
        <v/>
      </c>
      <c r="F314" s="61"/>
      <c r="G314" s="63" t="str">
        <f t="shared" si="30"/>
        <v>Optional</v>
      </c>
      <c r="H314" s="61"/>
      <c r="I314" s="65" t="str">
        <f t="shared" si="31"/>
        <v>Optional</v>
      </c>
      <c r="J314" s="148"/>
      <c r="K314" s="163" t="str">
        <f t="shared" si="32"/>
        <v>Optional</v>
      </c>
      <c r="L314" s="170">
        <f t="array" ref="L314">Inputs[[#This Row],[Acres]]*IFERROR(VLOOKUP(Inputs[[#This Row],[County]]&amp;Inputs[[#This Row],[Healthy Soils Practice]],'Defaults &lt;HIDE&gt;'!$C$29:$Q$1246,2,FALSE),0)</f>
        <v>0</v>
      </c>
      <c r="M314" s="166">
        <f t="array" ref="M314">Inputs[[#This Row],[Acres]]*IFERROR(VLOOKUP(Inputs[[#This Row],[County]]&amp;Inputs[[#This Row],[Healthy Soils Practice]],'Defaults &lt;HIDE&gt;'!$C$29:$Q$1246,3,FALSE),0)</f>
        <v>0</v>
      </c>
      <c r="N314" s="166">
        <f t="array" ref="N314">Inputs[[#This Row],[Acres]]*IFERROR(VLOOKUP(Inputs[[#This Row],[County]]&amp;Inputs[[#This Row],[Healthy Soils Practice]],'Defaults &lt;HIDE&gt;'!$C$29:$Q$1246,4,FALSE),0)</f>
        <v>0</v>
      </c>
      <c r="O314" s="166">
        <f t="array" ref="O314">Inputs[[#This Row],[Acres]]*IFERROR(VLOOKUP(Inputs[[#This Row],[County]]&amp;Inputs[[#This Row],[Healthy Soils Practice]],'Defaults &lt;HIDE&gt;'!$C$29:$Q$1246,5,FALSE),0)</f>
        <v>0</v>
      </c>
      <c r="P314" s="166">
        <f t="array" ref="P314">Inputs[[#This Row],[Acres]]*IFERROR(VLOOKUP(Inputs[[#This Row],[County]]&amp;Inputs[[#This Row],[Healthy Soils Practice]],'Defaults &lt;HIDE&gt;'!$C$29:$Q$1246,6,FALSE),0)</f>
        <v>0</v>
      </c>
      <c r="Q314" s="166">
        <f t="array" ref="Q314">Inputs[[#This Row],[Acres]]*IFERROR(VLOOKUP(Inputs[[#This Row],[County]]&amp;Inputs[[#This Row],[Healthy Soils Practice]],'Defaults &lt;HIDE&gt;'!$C$29:$Q$1246,7,FALSE),0)</f>
        <v>0</v>
      </c>
      <c r="R314" s="171">
        <f t="array" ref="R314">Inputs[[#This Row],[Acres]]*IFERROR(VLOOKUP(Inputs[[#This Row],[County]]&amp;Inputs[[#This Row],[Healthy Soils Practice]],'Defaults &lt;HIDE&gt;'!$C$29:$Q$1246,8,FALSE),0)</f>
        <v>0</v>
      </c>
    </row>
    <row r="315" spans="2:18" s="141" customFormat="1" x14ac:dyDescent="0.25">
      <c r="B315" s="141" t="str">
        <f>Inputs[[#This Row],['#]]</f>
        <v/>
      </c>
      <c r="C315" s="61"/>
      <c r="D315" s="63" t="str">
        <f t="shared" si="29"/>
        <v>Optional</v>
      </c>
      <c r="E315" s="143" t="str">
        <f>IF(ISBLANK(Inputs[[#This Row],[Applicant ID]]),"",IFERROR(VLOOKUP(Inputs[[#This Row],[Applicant ID]],$C$15:$E314,3,FALSE),MAX($E$15:$E314)+1))</f>
        <v/>
      </c>
      <c r="F315" s="61"/>
      <c r="G315" s="63" t="str">
        <f t="shared" si="30"/>
        <v>Optional</v>
      </c>
      <c r="H315" s="61"/>
      <c r="I315" s="65" t="str">
        <f t="shared" si="31"/>
        <v>Optional</v>
      </c>
      <c r="J315" s="148"/>
      <c r="K315" s="163" t="str">
        <f t="shared" si="32"/>
        <v>Optional</v>
      </c>
      <c r="L315" s="170">
        <f t="array" ref="L315">Inputs[[#This Row],[Acres]]*IFERROR(VLOOKUP(Inputs[[#This Row],[County]]&amp;Inputs[[#This Row],[Healthy Soils Practice]],'Defaults &lt;HIDE&gt;'!$C$29:$Q$1246,2,FALSE),0)</f>
        <v>0</v>
      </c>
      <c r="M315" s="166">
        <f t="array" ref="M315">Inputs[[#This Row],[Acres]]*IFERROR(VLOOKUP(Inputs[[#This Row],[County]]&amp;Inputs[[#This Row],[Healthy Soils Practice]],'Defaults &lt;HIDE&gt;'!$C$29:$Q$1246,3,FALSE),0)</f>
        <v>0</v>
      </c>
      <c r="N315" s="166">
        <f t="array" ref="N315">Inputs[[#This Row],[Acres]]*IFERROR(VLOOKUP(Inputs[[#This Row],[County]]&amp;Inputs[[#This Row],[Healthy Soils Practice]],'Defaults &lt;HIDE&gt;'!$C$29:$Q$1246,4,FALSE),0)</f>
        <v>0</v>
      </c>
      <c r="O315" s="166">
        <f t="array" ref="O315">Inputs[[#This Row],[Acres]]*IFERROR(VLOOKUP(Inputs[[#This Row],[County]]&amp;Inputs[[#This Row],[Healthy Soils Practice]],'Defaults &lt;HIDE&gt;'!$C$29:$Q$1246,5,FALSE),0)</f>
        <v>0</v>
      </c>
      <c r="P315" s="166">
        <f t="array" ref="P315">Inputs[[#This Row],[Acres]]*IFERROR(VLOOKUP(Inputs[[#This Row],[County]]&amp;Inputs[[#This Row],[Healthy Soils Practice]],'Defaults &lt;HIDE&gt;'!$C$29:$Q$1246,6,FALSE),0)</f>
        <v>0</v>
      </c>
      <c r="Q315" s="166">
        <f t="array" ref="Q315">Inputs[[#This Row],[Acres]]*IFERROR(VLOOKUP(Inputs[[#This Row],[County]]&amp;Inputs[[#This Row],[Healthy Soils Practice]],'Defaults &lt;HIDE&gt;'!$C$29:$Q$1246,7,FALSE),0)</f>
        <v>0</v>
      </c>
      <c r="R315" s="171">
        <f t="array" ref="R315">Inputs[[#This Row],[Acres]]*IFERROR(VLOOKUP(Inputs[[#This Row],[County]]&amp;Inputs[[#This Row],[Healthy Soils Practice]],'Defaults &lt;HIDE&gt;'!$C$29:$Q$1246,8,FALSE),0)</f>
        <v>0</v>
      </c>
    </row>
    <row r="316" spans="2:18" s="141" customFormat="1" x14ac:dyDescent="0.25">
      <c r="B316" s="141" t="str">
        <f>Inputs[[#This Row],['#]]</f>
        <v/>
      </c>
      <c r="C316" s="61"/>
      <c r="D316" s="63" t="str">
        <f t="shared" si="29"/>
        <v>Optional</v>
      </c>
      <c r="E316" s="143" t="str">
        <f>IF(ISBLANK(Inputs[[#This Row],[Applicant ID]]),"",IFERROR(VLOOKUP(Inputs[[#This Row],[Applicant ID]],$C$15:$E315,3,FALSE),MAX($E$15:$E315)+1))</f>
        <v/>
      </c>
      <c r="F316" s="61"/>
      <c r="G316" s="63" t="str">
        <f t="shared" si="30"/>
        <v>Optional</v>
      </c>
      <c r="H316" s="61"/>
      <c r="I316" s="65" t="str">
        <f t="shared" si="31"/>
        <v>Optional</v>
      </c>
      <c r="J316" s="148"/>
      <c r="K316" s="163" t="str">
        <f t="shared" si="32"/>
        <v>Optional</v>
      </c>
      <c r="L316" s="170">
        <f t="array" ref="L316">Inputs[[#This Row],[Acres]]*IFERROR(VLOOKUP(Inputs[[#This Row],[County]]&amp;Inputs[[#This Row],[Healthy Soils Practice]],'Defaults &lt;HIDE&gt;'!$C$29:$Q$1246,2,FALSE),0)</f>
        <v>0</v>
      </c>
      <c r="M316" s="166">
        <f t="array" ref="M316">Inputs[[#This Row],[Acres]]*IFERROR(VLOOKUP(Inputs[[#This Row],[County]]&amp;Inputs[[#This Row],[Healthy Soils Practice]],'Defaults &lt;HIDE&gt;'!$C$29:$Q$1246,3,FALSE),0)</f>
        <v>0</v>
      </c>
      <c r="N316" s="166">
        <f t="array" ref="N316">Inputs[[#This Row],[Acres]]*IFERROR(VLOOKUP(Inputs[[#This Row],[County]]&amp;Inputs[[#This Row],[Healthy Soils Practice]],'Defaults &lt;HIDE&gt;'!$C$29:$Q$1246,4,FALSE),0)</f>
        <v>0</v>
      </c>
      <c r="O316" s="166">
        <f t="array" ref="O316">Inputs[[#This Row],[Acres]]*IFERROR(VLOOKUP(Inputs[[#This Row],[County]]&amp;Inputs[[#This Row],[Healthy Soils Practice]],'Defaults &lt;HIDE&gt;'!$C$29:$Q$1246,5,FALSE),0)</f>
        <v>0</v>
      </c>
      <c r="P316" s="166">
        <f t="array" ref="P316">Inputs[[#This Row],[Acres]]*IFERROR(VLOOKUP(Inputs[[#This Row],[County]]&amp;Inputs[[#This Row],[Healthy Soils Practice]],'Defaults &lt;HIDE&gt;'!$C$29:$Q$1246,6,FALSE),0)</f>
        <v>0</v>
      </c>
      <c r="Q316" s="166">
        <f t="array" ref="Q316">Inputs[[#This Row],[Acres]]*IFERROR(VLOOKUP(Inputs[[#This Row],[County]]&amp;Inputs[[#This Row],[Healthy Soils Practice]],'Defaults &lt;HIDE&gt;'!$C$29:$Q$1246,7,FALSE),0)</f>
        <v>0</v>
      </c>
      <c r="R316" s="171">
        <f t="array" ref="R316">Inputs[[#This Row],[Acres]]*IFERROR(VLOOKUP(Inputs[[#This Row],[County]]&amp;Inputs[[#This Row],[Healthy Soils Practice]],'Defaults &lt;HIDE&gt;'!$C$29:$Q$1246,8,FALSE),0)</f>
        <v>0</v>
      </c>
    </row>
    <row r="317" spans="2:18" s="141" customFormat="1" x14ac:dyDescent="0.25">
      <c r="B317" s="141" t="str">
        <f>Inputs[[#This Row],['#]]</f>
        <v/>
      </c>
      <c r="C317" s="61"/>
      <c r="D317" s="63" t="str">
        <f t="shared" si="29"/>
        <v>Optional</v>
      </c>
      <c r="E317" s="143" t="str">
        <f>IF(ISBLANK(Inputs[[#This Row],[Applicant ID]]),"",IFERROR(VLOOKUP(Inputs[[#This Row],[Applicant ID]],$C$15:$E316,3,FALSE),MAX($E$15:$E316)+1))</f>
        <v/>
      </c>
      <c r="F317" s="61"/>
      <c r="G317" s="63" t="str">
        <f t="shared" si="30"/>
        <v>Optional</v>
      </c>
      <c r="H317" s="61"/>
      <c r="I317" s="65" t="str">
        <f t="shared" si="31"/>
        <v>Optional</v>
      </c>
      <c r="J317" s="148"/>
      <c r="K317" s="163" t="str">
        <f t="shared" si="32"/>
        <v>Optional</v>
      </c>
      <c r="L317" s="170">
        <f t="array" ref="L317">Inputs[[#This Row],[Acres]]*IFERROR(VLOOKUP(Inputs[[#This Row],[County]]&amp;Inputs[[#This Row],[Healthy Soils Practice]],'Defaults &lt;HIDE&gt;'!$C$29:$Q$1246,2,FALSE),0)</f>
        <v>0</v>
      </c>
      <c r="M317" s="166">
        <f t="array" ref="M317">Inputs[[#This Row],[Acres]]*IFERROR(VLOOKUP(Inputs[[#This Row],[County]]&amp;Inputs[[#This Row],[Healthy Soils Practice]],'Defaults &lt;HIDE&gt;'!$C$29:$Q$1246,3,FALSE),0)</f>
        <v>0</v>
      </c>
      <c r="N317" s="166">
        <f t="array" ref="N317">Inputs[[#This Row],[Acres]]*IFERROR(VLOOKUP(Inputs[[#This Row],[County]]&amp;Inputs[[#This Row],[Healthy Soils Practice]],'Defaults &lt;HIDE&gt;'!$C$29:$Q$1246,4,FALSE),0)</f>
        <v>0</v>
      </c>
      <c r="O317" s="166">
        <f t="array" ref="O317">Inputs[[#This Row],[Acres]]*IFERROR(VLOOKUP(Inputs[[#This Row],[County]]&amp;Inputs[[#This Row],[Healthy Soils Practice]],'Defaults &lt;HIDE&gt;'!$C$29:$Q$1246,5,FALSE),0)</f>
        <v>0</v>
      </c>
      <c r="P317" s="166">
        <f t="array" ref="P317">Inputs[[#This Row],[Acres]]*IFERROR(VLOOKUP(Inputs[[#This Row],[County]]&amp;Inputs[[#This Row],[Healthy Soils Practice]],'Defaults &lt;HIDE&gt;'!$C$29:$Q$1246,6,FALSE),0)</f>
        <v>0</v>
      </c>
      <c r="Q317" s="166">
        <f t="array" ref="Q317">Inputs[[#This Row],[Acres]]*IFERROR(VLOOKUP(Inputs[[#This Row],[County]]&amp;Inputs[[#This Row],[Healthy Soils Practice]],'Defaults &lt;HIDE&gt;'!$C$29:$Q$1246,7,FALSE),0)</f>
        <v>0</v>
      </c>
      <c r="R317" s="171">
        <f t="array" ref="R317">Inputs[[#This Row],[Acres]]*IFERROR(VLOOKUP(Inputs[[#This Row],[County]]&amp;Inputs[[#This Row],[Healthy Soils Practice]],'Defaults &lt;HIDE&gt;'!$C$29:$Q$1246,8,FALSE),0)</f>
        <v>0</v>
      </c>
    </row>
    <row r="318" spans="2:18" s="141" customFormat="1" x14ac:dyDescent="0.25">
      <c r="B318" s="141" t="str">
        <f>Inputs[[#This Row],['#]]</f>
        <v/>
      </c>
      <c r="C318" s="61"/>
      <c r="D318" s="63" t="str">
        <f t="shared" si="29"/>
        <v>Optional</v>
      </c>
      <c r="E318" s="143" t="str">
        <f>IF(ISBLANK(Inputs[[#This Row],[Applicant ID]]),"",IFERROR(VLOOKUP(Inputs[[#This Row],[Applicant ID]],$C$15:$E317,3,FALSE),MAX($E$15:$E317)+1))</f>
        <v/>
      </c>
      <c r="F318" s="61"/>
      <c r="G318" s="63" t="str">
        <f t="shared" si="30"/>
        <v>Optional</v>
      </c>
      <c r="H318" s="61"/>
      <c r="I318" s="65" t="str">
        <f t="shared" si="31"/>
        <v>Optional</v>
      </c>
      <c r="J318" s="148"/>
      <c r="K318" s="163" t="str">
        <f t="shared" si="32"/>
        <v>Optional</v>
      </c>
      <c r="L318" s="170">
        <f t="array" ref="L318">Inputs[[#This Row],[Acres]]*IFERROR(VLOOKUP(Inputs[[#This Row],[County]]&amp;Inputs[[#This Row],[Healthy Soils Practice]],'Defaults &lt;HIDE&gt;'!$C$29:$Q$1246,2,FALSE),0)</f>
        <v>0</v>
      </c>
      <c r="M318" s="166">
        <f t="array" ref="M318">Inputs[[#This Row],[Acres]]*IFERROR(VLOOKUP(Inputs[[#This Row],[County]]&amp;Inputs[[#This Row],[Healthy Soils Practice]],'Defaults &lt;HIDE&gt;'!$C$29:$Q$1246,3,FALSE),0)</f>
        <v>0</v>
      </c>
      <c r="N318" s="166">
        <f t="array" ref="N318">Inputs[[#This Row],[Acres]]*IFERROR(VLOOKUP(Inputs[[#This Row],[County]]&amp;Inputs[[#This Row],[Healthy Soils Practice]],'Defaults &lt;HIDE&gt;'!$C$29:$Q$1246,4,FALSE),0)</f>
        <v>0</v>
      </c>
      <c r="O318" s="166">
        <f t="array" ref="O318">Inputs[[#This Row],[Acres]]*IFERROR(VLOOKUP(Inputs[[#This Row],[County]]&amp;Inputs[[#This Row],[Healthy Soils Practice]],'Defaults &lt;HIDE&gt;'!$C$29:$Q$1246,5,FALSE),0)</f>
        <v>0</v>
      </c>
      <c r="P318" s="166">
        <f t="array" ref="P318">Inputs[[#This Row],[Acres]]*IFERROR(VLOOKUP(Inputs[[#This Row],[County]]&amp;Inputs[[#This Row],[Healthy Soils Practice]],'Defaults &lt;HIDE&gt;'!$C$29:$Q$1246,6,FALSE),0)</f>
        <v>0</v>
      </c>
      <c r="Q318" s="166">
        <f t="array" ref="Q318">Inputs[[#This Row],[Acres]]*IFERROR(VLOOKUP(Inputs[[#This Row],[County]]&amp;Inputs[[#This Row],[Healthy Soils Practice]],'Defaults &lt;HIDE&gt;'!$C$29:$Q$1246,7,FALSE),0)</f>
        <v>0</v>
      </c>
      <c r="R318" s="171">
        <f t="array" ref="R318">Inputs[[#This Row],[Acres]]*IFERROR(VLOOKUP(Inputs[[#This Row],[County]]&amp;Inputs[[#This Row],[Healthy Soils Practice]],'Defaults &lt;HIDE&gt;'!$C$29:$Q$1246,8,FALSE),0)</f>
        <v>0</v>
      </c>
    </row>
    <row r="319" spans="2:18" s="141" customFormat="1" x14ac:dyDescent="0.25">
      <c r="B319" s="141" t="str">
        <f>Inputs[[#This Row],['#]]</f>
        <v/>
      </c>
      <c r="C319" s="61"/>
      <c r="D319" s="63" t="str">
        <f t="shared" si="29"/>
        <v>Optional</v>
      </c>
      <c r="E319" s="143" t="str">
        <f>IF(ISBLANK(Inputs[[#This Row],[Applicant ID]]),"",IFERROR(VLOOKUP(Inputs[[#This Row],[Applicant ID]],$C$15:$E318,3,FALSE),MAX($E$15:$E318)+1))</f>
        <v/>
      </c>
      <c r="F319" s="61"/>
      <c r="G319" s="63" t="str">
        <f t="shared" si="30"/>
        <v>Optional</v>
      </c>
      <c r="H319" s="61"/>
      <c r="I319" s="65" t="str">
        <f t="shared" si="31"/>
        <v>Optional</v>
      </c>
      <c r="J319" s="148"/>
      <c r="K319" s="163" t="str">
        <f t="shared" si="32"/>
        <v>Optional</v>
      </c>
      <c r="L319" s="170">
        <f t="array" ref="L319">Inputs[[#This Row],[Acres]]*IFERROR(VLOOKUP(Inputs[[#This Row],[County]]&amp;Inputs[[#This Row],[Healthy Soils Practice]],'Defaults &lt;HIDE&gt;'!$C$29:$Q$1246,2,FALSE),0)</f>
        <v>0</v>
      </c>
      <c r="M319" s="166">
        <f t="array" ref="M319">Inputs[[#This Row],[Acres]]*IFERROR(VLOOKUP(Inputs[[#This Row],[County]]&amp;Inputs[[#This Row],[Healthy Soils Practice]],'Defaults &lt;HIDE&gt;'!$C$29:$Q$1246,3,FALSE),0)</f>
        <v>0</v>
      </c>
      <c r="N319" s="166">
        <f t="array" ref="N319">Inputs[[#This Row],[Acres]]*IFERROR(VLOOKUP(Inputs[[#This Row],[County]]&amp;Inputs[[#This Row],[Healthy Soils Practice]],'Defaults &lt;HIDE&gt;'!$C$29:$Q$1246,4,FALSE),0)</f>
        <v>0</v>
      </c>
      <c r="O319" s="166">
        <f t="array" ref="O319">Inputs[[#This Row],[Acres]]*IFERROR(VLOOKUP(Inputs[[#This Row],[County]]&amp;Inputs[[#This Row],[Healthy Soils Practice]],'Defaults &lt;HIDE&gt;'!$C$29:$Q$1246,5,FALSE),0)</f>
        <v>0</v>
      </c>
      <c r="P319" s="166">
        <f t="array" ref="P319">Inputs[[#This Row],[Acres]]*IFERROR(VLOOKUP(Inputs[[#This Row],[County]]&amp;Inputs[[#This Row],[Healthy Soils Practice]],'Defaults &lt;HIDE&gt;'!$C$29:$Q$1246,6,FALSE),0)</f>
        <v>0</v>
      </c>
      <c r="Q319" s="166">
        <f t="array" ref="Q319">Inputs[[#This Row],[Acres]]*IFERROR(VLOOKUP(Inputs[[#This Row],[County]]&amp;Inputs[[#This Row],[Healthy Soils Practice]],'Defaults &lt;HIDE&gt;'!$C$29:$Q$1246,7,FALSE),0)</f>
        <v>0</v>
      </c>
      <c r="R319" s="171">
        <f t="array" ref="R319">Inputs[[#This Row],[Acres]]*IFERROR(VLOOKUP(Inputs[[#This Row],[County]]&amp;Inputs[[#This Row],[Healthy Soils Practice]],'Defaults &lt;HIDE&gt;'!$C$29:$Q$1246,8,FALSE),0)</f>
        <v>0</v>
      </c>
    </row>
    <row r="320" spans="2:18" s="141" customFormat="1" x14ac:dyDescent="0.25">
      <c r="B320" s="141" t="str">
        <f>Inputs[[#This Row],['#]]</f>
        <v/>
      </c>
      <c r="C320" s="61"/>
      <c r="D320" s="63" t="str">
        <f t="shared" si="29"/>
        <v>Optional</v>
      </c>
      <c r="E320" s="143" t="str">
        <f>IF(ISBLANK(Inputs[[#This Row],[Applicant ID]]),"",IFERROR(VLOOKUP(Inputs[[#This Row],[Applicant ID]],$C$15:$E319,3,FALSE),MAX($E$15:$E319)+1))</f>
        <v/>
      </c>
      <c r="F320" s="61"/>
      <c r="G320" s="63" t="str">
        <f t="shared" si="30"/>
        <v>Optional</v>
      </c>
      <c r="H320" s="61"/>
      <c r="I320" s="65" t="str">
        <f t="shared" si="31"/>
        <v>Optional</v>
      </c>
      <c r="J320" s="148"/>
      <c r="K320" s="163" t="str">
        <f t="shared" si="32"/>
        <v>Optional</v>
      </c>
      <c r="L320" s="170">
        <f t="array" ref="L320">Inputs[[#This Row],[Acres]]*IFERROR(VLOOKUP(Inputs[[#This Row],[County]]&amp;Inputs[[#This Row],[Healthy Soils Practice]],'Defaults &lt;HIDE&gt;'!$C$29:$Q$1246,2,FALSE),0)</f>
        <v>0</v>
      </c>
      <c r="M320" s="166">
        <f t="array" ref="M320">Inputs[[#This Row],[Acres]]*IFERROR(VLOOKUP(Inputs[[#This Row],[County]]&amp;Inputs[[#This Row],[Healthy Soils Practice]],'Defaults &lt;HIDE&gt;'!$C$29:$Q$1246,3,FALSE),0)</f>
        <v>0</v>
      </c>
      <c r="N320" s="166">
        <f t="array" ref="N320">Inputs[[#This Row],[Acres]]*IFERROR(VLOOKUP(Inputs[[#This Row],[County]]&amp;Inputs[[#This Row],[Healthy Soils Practice]],'Defaults &lt;HIDE&gt;'!$C$29:$Q$1246,4,FALSE),0)</f>
        <v>0</v>
      </c>
      <c r="O320" s="166">
        <f t="array" ref="O320">Inputs[[#This Row],[Acres]]*IFERROR(VLOOKUP(Inputs[[#This Row],[County]]&amp;Inputs[[#This Row],[Healthy Soils Practice]],'Defaults &lt;HIDE&gt;'!$C$29:$Q$1246,5,FALSE),0)</f>
        <v>0</v>
      </c>
      <c r="P320" s="166">
        <f t="array" ref="P320">Inputs[[#This Row],[Acres]]*IFERROR(VLOOKUP(Inputs[[#This Row],[County]]&amp;Inputs[[#This Row],[Healthy Soils Practice]],'Defaults &lt;HIDE&gt;'!$C$29:$Q$1246,6,FALSE),0)</f>
        <v>0</v>
      </c>
      <c r="Q320" s="166">
        <f t="array" ref="Q320">Inputs[[#This Row],[Acres]]*IFERROR(VLOOKUP(Inputs[[#This Row],[County]]&amp;Inputs[[#This Row],[Healthy Soils Practice]],'Defaults &lt;HIDE&gt;'!$C$29:$Q$1246,7,FALSE),0)</f>
        <v>0</v>
      </c>
      <c r="R320" s="171">
        <f t="array" ref="R320">Inputs[[#This Row],[Acres]]*IFERROR(VLOOKUP(Inputs[[#This Row],[County]]&amp;Inputs[[#This Row],[Healthy Soils Practice]],'Defaults &lt;HIDE&gt;'!$C$29:$Q$1246,8,FALSE),0)</f>
        <v>0</v>
      </c>
    </row>
    <row r="321" spans="2:18" s="141" customFormat="1" x14ac:dyDescent="0.25">
      <c r="B321" s="141" t="str">
        <f>Inputs[[#This Row],['#]]</f>
        <v/>
      </c>
      <c r="C321" s="61"/>
      <c r="D321" s="63" t="str">
        <f t="shared" si="29"/>
        <v>Optional</v>
      </c>
      <c r="E321" s="143" t="str">
        <f>IF(ISBLANK(Inputs[[#This Row],[Applicant ID]]),"",IFERROR(VLOOKUP(Inputs[[#This Row],[Applicant ID]],$C$15:$E320,3,FALSE),MAX($E$15:$E320)+1))</f>
        <v/>
      </c>
      <c r="F321" s="61"/>
      <c r="G321" s="63" t="str">
        <f t="shared" si="30"/>
        <v>Optional</v>
      </c>
      <c r="H321" s="61"/>
      <c r="I321" s="65" t="str">
        <f t="shared" si="31"/>
        <v>Optional</v>
      </c>
      <c r="J321" s="148"/>
      <c r="K321" s="163" t="str">
        <f t="shared" si="32"/>
        <v>Optional</v>
      </c>
      <c r="L321" s="170">
        <f t="array" ref="L321">Inputs[[#This Row],[Acres]]*IFERROR(VLOOKUP(Inputs[[#This Row],[County]]&amp;Inputs[[#This Row],[Healthy Soils Practice]],'Defaults &lt;HIDE&gt;'!$C$29:$Q$1246,2,FALSE),0)</f>
        <v>0</v>
      </c>
      <c r="M321" s="166">
        <f t="array" ref="M321">Inputs[[#This Row],[Acres]]*IFERROR(VLOOKUP(Inputs[[#This Row],[County]]&amp;Inputs[[#This Row],[Healthy Soils Practice]],'Defaults &lt;HIDE&gt;'!$C$29:$Q$1246,3,FALSE),0)</f>
        <v>0</v>
      </c>
      <c r="N321" s="166">
        <f t="array" ref="N321">Inputs[[#This Row],[Acres]]*IFERROR(VLOOKUP(Inputs[[#This Row],[County]]&amp;Inputs[[#This Row],[Healthy Soils Practice]],'Defaults &lt;HIDE&gt;'!$C$29:$Q$1246,4,FALSE),0)</f>
        <v>0</v>
      </c>
      <c r="O321" s="166">
        <f t="array" ref="O321">Inputs[[#This Row],[Acres]]*IFERROR(VLOOKUP(Inputs[[#This Row],[County]]&amp;Inputs[[#This Row],[Healthy Soils Practice]],'Defaults &lt;HIDE&gt;'!$C$29:$Q$1246,5,FALSE),0)</f>
        <v>0</v>
      </c>
      <c r="P321" s="166">
        <f t="array" ref="P321">Inputs[[#This Row],[Acres]]*IFERROR(VLOOKUP(Inputs[[#This Row],[County]]&amp;Inputs[[#This Row],[Healthy Soils Practice]],'Defaults &lt;HIDE&gt;'!$C$29:$Q$1246,6,FALSE),0)</f>
        <v>0</v>
      </c>
      <c r="Q321" s="166">
        <f t="array" ref="Q321">Inputs[[#This Row],[Acres]]*IFERROR(VLOOKUP(Inputs[[#This Row],[County]]&amp;Inputs[[#This Row],[Healthy Soils Practice]],'Defaults &lt;HIDE&gt;'!$C$29:$Q$1246,7,FALSE),0)</f>
        <v>0</v>
      </c>
      <c r="R321" s="171">
        <f t="array" ref="R321">Inputs[[#This Row],[Acres]]*IFERROR(VLOOKUP(Inputs[[#This Row],[County]]&amp;Inputs[[#This Row],[Healthy Soils Practice]],'Defaults &lt;HIDE&gt;'!$C$29:$Q$1246,8,FALSE),0)</f>
        <v>0</v>
      </c>
    </row>
    <row r="322" spans="2:18" s="141" customFormat="1" x14ac:dyDescent="0.25">
      <c r="B322" s="141" t="str">
        <f>Inputs[[#This Row],['#]]</f>
        <v/>
      </c>
      <c r="C322" s="61"/>
      <c r="D322" s="63" t="str">
        <f t="shared" si="29"/>
        <v>Optional</v>
      </c>
      <c r="E322" s="143" t="str">
        <f>IF(ISBLANK(Inputs[[#This Row],[Applicant ID]]),"",IFERROR(VLOOKUP(Inputs[[#This Row],[Applicant ID]],$C$15:$E321,3,FALSE),MAX($E$15:$E321)+1))</f>
        <v/>
      </c>
      <c r="F322" s="61"/>
      <c r="G322" s="63" t="str">
        <f t="shared" si="30"/>
        <v>Optional</v>
      </c>
      <c r="H322" s="61"/>
      <c r="I322" s="65" t="str">
        <f t="shared" si="31"/>
        <v>Optional</v>
      </c>
      <c r="J322" s="148"/>
      <c r="K322" s="163" t="str">
        <f t="shared" si="32"/>
        <v>Optional</v>
      </c>
      <c r="L322" s="170">
        <f t="array" ref="L322">Inputs[[#This Row],[Acres]]*IFERROR(VLOOKUP(Inputs[[#This Row],[County]]&amp;Inputs[[#This Row],[Healthy Soils Practice]],'Defaults &lt;HIDE&gt;'!$C$29:$Q$1246,2,FALSE),0)</f>
        <v>0</v>
      </c>
      <c r="M322" s="166">
        <f t="array" ref="M322">Inputs[[#This Row],[Acres]]*IFERROR(VLOOKUP(Inputs[[#This Row],[County]]&amp;Inputs[[#This Row],[Healthy Soils Practice]],'Defaults &lt;HIDE&gt;'!$C$29:$Q$1246,3,FALSE),0)</f>
        <v>0</v>
      </c>
      <c r="N322" s="166">
        <f t="array" ref="N322">Inputs[[#This Row],[Acres]]*IFERROR(VLOOKUP(Inputs[[#This Row],[County]]&amp;Inputs[[#This Row],[Healthy Soils Practice]],'Defaults &lt;HIDE&gt;'!$C$29:$Q$1246,4,FALSE),0)</f>
        <v>0</v>
      </c>
      <c r="O322" s="166">
        <f t="array" ref="O322">Inputs[[#This Row],[Acres]]*IFERROR(VLOOKUP(Inputs[[#This Row],[County]]&amp;Inputs[[#This Row],[Healthy Soils Practice]],'Defaults &lt;HIDE&gt;'!$C$29:$Q$1246,5,FALSE),0)</f>
        <v>0</v>
      </c>
      <c r="P322" s="166">
        <f t="array" ref="P322">Inputs[[#This Row],[Acres]]*IFERROR(VLOOKUP(Inputs[[#This Row],[County]]&amp;Inputs[[#This Row],[Healthy Soils Practice]],'Defaults &lt;HIDE&gt;'!$C$29:$Q$1246,6,FALSE),0)</f>
        <v>0</v>
      </c>
      <c r="Q322" s="166">
        <f t="array" ref="Q322">Inputs[[#This Row],[Acres]]*IFERROR(VLOOKUP(Inputs[[#This Row],[County]]&amp;Inputs[[#This Row],[Healthy Soils Practice]],'Defaults &lt;HIDE&gt;'!$C$29:$Q$1246,7,FALSE),0)</f>
        <v>0</v>
      </c>
      <c r="R322" s="171">
        <f t="array" ref="R322">Inputs[[#This Row],[Acres]]*IFERROR(VLOOKUP(Inputs[[#This Row],[County]]&amp;Inputs[[#This Row],[Healthy Soils Practice]],'Defaults &lt;HIDE&gt;'!$C$29:$Q$1246,8,FALSE),0)</f>
        <v>0</v>
      </c>
    </row>
    <row r="323" spans="2:18" s="141" customFormat="1" x14ac:dyDescent="0.25">
      <c r="B323" s="141" t="str">
        <f>Inputs[[#This Row],['#]]</f>
        <v/>
      </c>
      <c r="C323" s="61"/>
      <c r="D323" s="63" t="str">
        <f t="shared" si="29"/>
        <v>Optional</v>
      </c>
      <c r="E323" s="143" t="str">
        <f>IF(ISBLANK(Inputs[[#This Row],[Applicant ID]]),"",IFERROR(VLOOKUP(Inputs[[#This Row],[Applicant ID]],$C$15:$E322,3,FALSE),MAX($E$15:$E322)+1))</f>
        <v/>
      </c>
      <c r="F323" s="61"/>
      <c r="G323" s="63" t="str">
        <f t="shared" si="30"/>
        <v>Optional</v>
      </c>
      <c r="H323" s="61"/>
      <c r="I323" s="65" t="str">
        <f t="shared" si="31"/>
        <v>Optional</v>
      </c>
      <c r="J323" s="148"/>
      <c r="K323" s="163" t="str">
        <f t="shared" si="32"/>
        <v>Optional</v>
      </c>
      <c r="L323" s="170">
        <f t="array" ref="L323">Inputs[[#This Row],[Acres]]*IFERROR(VLOOKUP(Inputs[[#This Row],[County]]&amp;Inputs[[#This Row],[Healthy Soils Practice]],'Defaults &lt;HIDE&gt;'!$C$29:$Q$1246,2,FALSE),0)</f>
        <v>0</v>
      </c>
      <c r="M323" s="166">
        <f t="array" ref="M323">Inputs[[#This Row],[Acres]]*IFERROR(VLOOKUP(Inputs[[#This Row],[County]]&amp;Inputs[[#This Row],[Healthy Soils Practice]],'Defaults &lt;HIDE&gt;'!$C$29:$Q$1246,3,FALSE),0)</f>
        <v>0</v>
      </c>
      <c r="N323" s="166">
        <f t="array" ref="N323">Inputs[[#This Row],[Acres]]*IFERROR(VLOOKUP(Inputs[[#This Row],[County]]&amp;Inputs[[#This Row],[Healthy Soils Practice]],'Defaults &lt;HIDE&gt;'!$C$29:$Q$1246,4,FALSE),0)</f>
        <v>0</v>
      </c>
      <c r="O323" s="166">
        <f t="array" ref="O323">Inputs[[#This Row],[Acres]]*IFERROR(VLOOKUP(Inputs[[#This Row],[County]]&amp;Inputs[[#This Row],[Healthy Soils Practice]],'Defaults &lt;HIDE&gt;'!$C$29:$Q$1246,5,FALSE),0)</f>
        <v>0</v>
      </c>
      <c r="P323" s="166">
        <f t="array" ref="P323">Inputs[[#This Row],[Acres]]*IFERROR(VLOOKUP(Inputs[[#This Row],[County]]&amp;Inputs[[#This Row],[Healthy Soils Practice]],'Defaults &lt;HIDE&gt;'!$C$29:$Q$1246,6,FALSE),0)</f>
        <v>0</v>
      </c>
      <c r="Q323" s="166">
        <f t="array" ref="Q323">Inputs[[#This Row],[Acres]]*IFERROR(VLOOKUP(Inputs[[#This Row],[County]]&amp;Inputs[[#This Row],[Healthy Soils Practice]],'Defaults &lt;HIDE&gt;'!$C$29:$Q$1246,7,FALSE),0)</f>
        <v>0</v>
      </c>
      <c r="R323" s="171">
        <f t="array" ref="R323">Inputs[[#This Row],[Acres]]*IFERROR(VLOOKUP(Inputs[[#This Row],[County]]&amp;Inputs[[#This Row],[Healthy Soils Practice]],'Defaults &lt;HIDE&gt;'!$C$29:$Q$1246,8,FALSE),0)</f>
        <v>0</v>
      </c>
    </row>
    <row r="324" spans="2:18" s="141" customFormat="1" x14ac:dyDescent="0.25">
      <c r="B324" s="141" t="str">
        <f>Inputs[[#This Row],['#]]</f>
        <v/>
      </c>
      <c r="C324" s="61"/>
      <c r="D324" s="63" t="str">
        <f t="shared" si="29"/>
        <v>Optional</v>
      </c>
      <c r="E324" s="143" t="str">
        <f>IF(ISBLANK(Inputs[[#This Row],[Applicant ID]]),"",IFERROR(VLOOKUP(Inputs[[#This Row],[Applicant ID]],$C$15:$E323,3,FALSE),MAX($E$15:$E323)+1))</f>
        <v/>
      </c>
      <c r="F324" s="61"/>
      <c r="G324" s="63" t="str">
        <f t="shared" si="30"/>
        <v>Optional</v>
      </c>
      <c r="H324" s="61"/>
      <c r="I324" s="65" t="str">
        <f t="shared" si="31"/>
        <v>Optional</v>
      </c>
      <c r="J324" s="148"/>
      <c r="K324" s="163" t="str">
        <f t="shared" si="32"/>
        <v>Optional</v>
      </c>
      <c r="L324" s="170">
        <f t="array" ref="L324">Inputs[[#This Row],[Acres]]*IFERROR(VLOOKUP(Inputs[[#This Row],[County]]&amp;Inputs[[#This Row],[Healthy Soils Practice]],'Defaults &lt;HIDE&gt;'!$C$29:$Q$1246,2,FALSE),0)</f>
        <v>0</v>
      </c>
      <c r="M324" s="166">
        <f t="array" ref="M324">Inputs[[#This Row],[Acres]]*IFERROR(VLOOKUP(Inputs[[#This Row],[County]]&amp;Inputs[[#This Row],[Healthy Soils Practice]],'Defaults &lt;HIDE&gt;'!$C$29:$Q$1246,3,FALSE),0)</f>
        <v>0</v>
      </c>
      <c r="N324" s="166">
        <f t="array" ref="N324">Inputs[[#This Row],[Acres]]*IFERROR(VLOOKUP(Inputs[[#This Row],[County]]&amp;Inputs[[#This Row],[Healthy Soils Practice]],'Defaults &lt;HIDE&gt;'!$C$29:$Q$1246,4,FALSE),0)</f>
        <v>0</v>
      </c>
      <c r="O324" s="166">
        <f t="array" ref="O324">Inputs[[#This Row],[Acres]]*IFERROR(VLOOKUP(Inputs[[#This Row],[County]]&amp;Inputs[[#This Row],[Healthy Soils Practice]],'Defaults &lt;HIDE&gt;'!$C$29:$Q$1246,5,FALSE),0)</f>
        <v>0</v>
      </c>
      <c r="P324" s="166">
        <f t="array" ref="P324">Inputs[[#This Row],[Acres]]*IFERROR(VLOOKUP(Inputs[[#This Row],[County]]&amp;Inputs[[#This Row],[Healthy Soils Practice]],'Defaults &lt;HIDE&gt;'!$C$29:$Q$1246,6,FALSE),0)</f>
        <v>0</v>
      </c>
      <c r="Q324" s="166">
        <f t="array" ref="Q324">Inputs[[#This Row],[Acres]]*IFERROR(VLOOKUP(Inputs[[#This Row],[County]]&amp;Inputs[[#This Row],[Healthy Soils Practice]],'Defaults &lt;HIDE&gt;'!$C$29:$Q$1246,7,FALSE),0)</f>
        <v>0</v>
      </c>
      <c r="R324" s="171">
        <f t="array" ref="R324">Inputs[[#This Row],[Acres]]*IFERROR(VLOOKUP(Inputs[[#This Row],[County]]&amp;Inputs[[#This Row],[Healthy Soils Practice]],'Defaults &lt;HIDE&gt;'!$C$29:$Q$1246,8,FALSE),0)</f>
        <v>0</v>
      </c>
    </row>
    <row r="325" spans="2:18" s="141" customFormat="1" x14ac:dyDescent="0.25">
      <c r="B325" s="141" t="str">
        <f>Inputs[[#This Row],['#]]</f>
        <v/>
      </c>
      <c r="C325" s="61"/>
      <c r="D325" s="63" t="str">
        <f t="shared" si="29"/>
        <v>Optional</v>
      </c>
      <c r="E325" s="143" t="str">
        <f>IF(ISBLANK(Inputs[[#This Row],[Applicant ID]]),"",IFERROR(VLOOKUP(Inputs[[#This Row],[Applicant ID]],$C$15:$E324,3,FALSE),MAX($E$15:$E324)+1))</f>
        <v/>
      </c>
      <c r="F325" s="61"/>
      <c r="G325" s="63" t="str">
        <f t="shared" si="30"/>
        <v>Optional</v>
      </c>
      <c r="H325" s="61"/>
      <c r="I325" s="65" t="str">
        <f t="shared" si="31"/>
        <v>Optional</v>
      </c>
      <c r="J325" s="148"/>
      <c r="K325" s="163" t="str">
        <f t="shared" si="32"/>
        <v>Optional</v>
      </c>
      <c r="L325" s="170">
        <f t="array" ref="L325">Inputs[[#This Row],[Acres]]*IFERROR(VLOOKUP(Inputs[[#This Row],[County]]&amp;Inputs[[#This Row],[Healthy Soils Practice]],'Defaults &lt;HIDE&gt;'!$C$29:$Q$1246,2,FALSE),0)</f>
        <v>0</v>
      </c>
      <c r="M325" s="166">
        <f t="array" ref="M325">Inputs[[#This Row],[Acres]]*IFERROR(VLOOKUP(Inputs[[#This Row],[County]]&amp;Inputs[[#This Row],[Healthy Soils Practice]],'Defaults &lt;HIDE&gt;'!$C$29:$Q$1246,3,FALSE),0)</f>
        <v>0</v>
      </c>
      <c r="N325" s="166">
        <f t="array" ref="N325">Inputs[[#This Row],[Acres]]*IFERROR(VLOOKUP(Inputs[[#This Row],[County]]&amp;Inputs[[#This Row],[Healthy Soils Practice]],'Defaults &lt;HIDE&gt;'!$C$29:$Q$1246,4,FALSE),0)</f>
        <v>0</v>
      </c>
      <c r="O325" s="166">
        <f t="array" ref="O325">Inputs[[#This Row],[Acres]]*IFERROR(VLOOKUP(Inputs[[#This Row],[County]]&amp;Inputs[[#This Row],[Healthy Soils Practice]],'Defaults &lt;HIDE&gt;'!$C$29:$Q$1246,5,FALSE),0)</f>
        <v>0</v>
      </c>
      <c r="P325" s="166">
        <f t="array" ref="P325">Inputs[[#This Row],[Acres]]*IFERROR(VLOOKUP(Inputs[[#This Row],[County]]&amp;Inputs[[#This Row],[Healthy Soils Practice]],'Defaults &lt;HIDE&gt;'!$C$29:$Q$1246,6,FALSE),0)</f>
        <v>0</v>
      </c>
      <c r="Q325" s="166">
        <f t="array" ref="Q325">Inputs[[#This Row],[Acres]]*IFERROR(VLOOKUP(Inputs[[#This Row],[County]]&amp;Inputs[[#This Row],[Healthy Soils Practice]],'Defaults &lt;HIDE&gt;'!$C$29:$Q$1246,7,FALSE),0)</f>
        <v>0</v>
      </c>
      <c r="R325" s="171">
        <f t="array" ref="R325">Inputs[[#This Row],[Acres]]*IFERROR(VLOOKUP(Inputs[[#This Row],[County]]&amp;Inputs[[#This Row],[Healthy Soils Practice]],'Defaults &lt;HIDE&gt;'!$C$29:$Q$1246,8,FALSE),0)</f>
        <v>0</v>
      </c>
    </row>
    <row r="326" spans="2:18" s="141" customFormat="1" x14ac:dyDescent="0.25">
      <c r="B326" s="141" t="str">
        <f>Inputs[[#This Row],['#]]</f>
        <v/>
      </c>
      <c r="C326" s="61"/>
      <c r="D326" s="63" t="str">
        <f t="shared" si="29"/>
        <v>Optional</v>
      </c>
      <c r="E326" s="143" t="str">
        <f>IF(ISBLANK(Inputs[[#This Row],[Applicant ID]]),"",IFERROR(VLOOKUP(Inputs[[#This Row],[Applicant ID]],$C$15:$E325,3,FALSE),MAX($E$15:$E325)+1))</f>
        <v/>
      </c>
      <c r="F326" s="61"/>
      <c r="G326" s="63" t="str">
        <f t="shared" si="30"/>
        <v>Optional</v>
      </c>
      <c r="H326" s="61"/>
      <c r="I326" s="65" t="str">
        <f t="shared" si="31"/>
        <v>Optional</v>
      </c>
      <c r="J326" s="148"/>
      <c r="K326" s="163" t="str">
        <f t="shared" si="32"/>
        <v>Optional</v>
      </c>
      <c r="L326" s="170">
        <f t="array" ref="L326">Inputs[[#This Row],[Acres]]*IFERROR(VLOOKUP(Inputs[[#This Row],[County]]&amp;Inputs[[#This Row],[Healthy Soils Practice]],'Defaults &lt;HIDE&gt;'!$C$29:$Q$1246,2,FALSE),0)</f>
        <v>0</v>
      </c>
      <c r="M326" s="166">
        <f t="array" ref="M326">Inputs[[#This Row],[Acres]]*IFERROR(VLOOKUP(Inputs[[#This Row],[County]]&amp;Inputs[[#This Row],[Healthy Soils Practice]],'Defaults &lt;HIDE&gt;'!$C$29:$Q$1246,3,FALSE),0)</f>
        <v>0</v>
      </c>
      <c r="N326" s="166">
        <f t="array" ref="N326">Inputs[[#This Row],[Acres]]*IFERROR(VLOOKUP(Inputs[[#This Row],[County]]&amp;Inputs[[#This Row],[Healthy Soils Practice]],'Defaults &lt;HIDE&gt;'!$C$29:$Q$1246,4,FALSE),0)</f>
        <v>0</v>
      </c>
      <c r="O326" s="166">
        <f t="array" ref="O326">Inputs[[#This Row],[Acres]]*IFERROR(VLOOKUP(Inputs[[#This Row],[County]]&amp;Inputs[[#This Row],[Healthy Soils Practice]],'Defaults &lt;HIDE&gt;'!$C$29:$Q$1246,5,FALSE),0)</f>
        <v>0</v>
      </c>
      <c r="P326" s="166">
        <f t="array" ref="P326">Inputs[[#This Row],[Acres]]*IFERROR(VLOOKUP(Inputs[[#This Row],[County]]&amp;Inputs[[#This Row],[Healthy Soils Practice]],'Defaults &lt;HIDE&gt;'!$C$29:$Q$1246,6,FALSE),0)</f>
        <v>0</v>
      </c>
      <c r="Q326" s="166">
        <f t="array" ref="Q326">Inputs[[#This Row],[Acres]]*IFERROR(VLOOKUP(Inputs[[#This Row],[County]]&amp;Inputs[[#This Row],[Healthy Soils Practice]],'Defaults &lt;HIDE&gt;'!$C$29:$Q$1246,7,FALSE),0)</f>
        <v>0</v>
      </c>
      <c r="R326" s="171">
        <f t="array" ref="R326">Inputs[[#This Row],[Acres]]*IFERROR(VLOOKUP(Inputs[[#This Row],[County]]&amp;Inputs[[#This Row],[Healthy Soils Practice]],'Defaults &lt;HIDE&gt;'!$C$29:$Q$1246,8,FALSE),0)</f>
        <v>0</v>
      </c>
    </row>
    <row r="327" spans="2:18" s="141" customFormat="1" x14ac:dyDescent="0.25">
      <c r="B327" s="141" t="str">
        <f>Inputs[[#This Row],['#]]</f>
        <v/>
      </c>
      <c r="C327" s="61"/>
      <c r="D327" s="63" t="str">
        <f t="shared" si="29"/>
        <v>Optional</v>
      </c>
      <c r="E327" s="143" t="str">
        <f>IF(ISBLANK(Inputs[[#This Row],[Applicant ID]]),"",IFERROR(VLOOKUP(Inputs[[#This Row],[Applicant ID]],$C$15:$E326,3,FALSE),MAX($E$15:$E326)+1))</f>
        <v/>
      </c>
      <c r="F327" s="61"/>
      <c r="G327" s="63" t="str">
        <f t="shared" si="30"/>
        <v>Optional</v>
      </c>
      <c r="H327" s="61"/>
      <c r="I327" s="65" t="str">
        <f t="shared" si="31"/>
        <v>Optional</v>
      </c>
      <c r="J327" s="148"/>
      <c r="K327" s="163" t="str">
        <f t="shared" si="32"/>
        <v>Optional</v>
      </c>
      <c r="L327" s="170">
        <f t="array" ref="L327">Inputs[[#This Row],[Acres]]*IFERROR(VLOOKUP(Inputs[[#This Row],[County]]&amp;Inputs[[#This Row],[Healthy Soils Practice]],'Defaults &lt;HIDE&gt;'!$C$29:$Q$1246,2,FALSE),0)</f>
        <v>0</v>
      </c>
      <c r="M327" s="166">
        <f t="array" ref="M327">Inputs[[#This Row],[Acres]]*IFERROR(VLOOKUP(Inputs[[#This Row],[County]]&amp;Inputs[[#This Row],[Healthy Soils Practice]],'Defaults &lt;HIDE&gt;'!$C$29:$Q$1246,3,FALSE),0)</f>
        <v>0</v>
      </c>
      <c r="N327" s="166">
        <f t="array" ref="N327">Inputs[[#This Row],[Acres]]*IFERROR(VLOOKUP(Inputs[[#This Row],[County]]&amp;Inputs[[#This Row],[Healthy Soils Practice]],'Defaults &lt;HIDE&gt;'!$C$29:$Q$1246,4,FALSE),0)</f>
        <v>0</v>
      </c>
      <c r="O327" s="166">
        <f t="array" ref="O327">Inputs[[#This Row],[Acres]]*IFERROR(VLOOKUP(Inputs[[#This Row],[County]]&amp;Inputs[[#This Row],[Healthy Soils Practice]],'Defaults &lt;HIDE&gt;'!$C$29:$Q$1246,5,FALSE),0)</f>
        <v>0</v>
      </c>
      <c r="P327" s="166">
        <f t="array" ref="P327">Inputs[[#This Row],[Acres]]*IFERROR(VLOOKUP(Inputs[[#This Row],[County]]&amp;Inputs[[#This Row],[Healthy Soils Practice]],'Defaults &lt;HIDE&gt;'!$C$29:$Q$1246,6,FALSE),0)</f>
        <v>0</v>
      </c>
      <c r="Q327" s="166">
        <f t="array" ref="Q327">Inputs[[#This Row],[Acres]]*IFERROR(VLOOKUP(Inputs[[#This Row],[County]]&amp;Inputs[[#This Row],[Healthy Soils Practice]],'Defaults &lt;HIDE&gt;'!$C$29:$Q$1246,7,FALSE),0)</f>
        <v>0</v>
      </c>
      <c r="R327" s="171">
        <f t="array" ref="R327">Inputs[[#This Row],[Acres]]*IFERROR(VLOOKUP(Inputs[[#This Row],[County]]&amp;Inputs[[#This Row],[Healthy Soils Practice]],'Defaults &lt;HIDE&gt;'!$C$29:$Q$1246,8,FALSE),0)</f>
        <v>0</v>
      </c>
    </row>
    <row r="328" spans="2:18" s="141" customFormat="1" x14ac:dyDescent="0.25">
      <c r="B328" s="141" t="str">
        <f>Inputs[[#This Row],['#]]</f>
        <v/>
      </c>
      <c r="C328" s="61"/>
      <c r="D328" s="63" t="str">
        <f t="shared" si="29"/>
        <v>Optional</v>
      </c>
      <c r="E328" s="143" t="str">
        <f>IF(ISBLANK(Inputs[[#This Row],[Applicant ID]]),"",IFERROR(VLOOKUP(Inputs[[#This Row],[Applicant ID]],$C$15:$E327,3,FALSE),MAX($E$15:$E327)+1))</f>
        <v/>
      </c>
      <c r="F328" s="61"/>
      <c r="G328" s="63" t="str">
        <f t="shared" si="30"/>
        <v>Optional</v>
      </c>
      <c r="H328" s="61"/>
      <c r="I328" s="65" t="str">
        <f t="shared" si="31"/>
        <v>Optional</v>
      </c>
      <c r="J328" s="148"/>
      <c r="K328" s="163" t="str">
        <f t="shared" si="32"/>
        <v>Optional</v>
      </c>
      <c r="L328" s="170">
        <f t="array" ref="L328">Inputs[[#This Row],[Acres]]*IFERROR(VLOOKUP(Inputs[[#This Row],[County]]&amp;Inputs[[#This Row],[Healthy Soils Practice]],'Defaults &lt;HIDE&gt;'!$C$29:$Q$1246,2,FALSE),0)</f>
        <v>0</v>
      </c>
      <c r="M328" s="166">
        <f t="array" ref="M328">Inputs[[#This Row],[Acres]]*IFERROR(VLOOKUP(Inputs[[#This Row],[County]]&amp;Inputs[[#This Row],[Healthy Soils Practice]],'Defaults &lt;HIDE&gt;'!$C$29:$Q$1246,3,FALSE),0)</f>
        <v>0</v>
      </c>
      <c r="N328" s="166">
        <f t="array" ref="N328">Inputs[[#This Row],[Acres]]*IFERROR(VLOOKUP(Inputs[[#This Row],[County]]&amp;Inputs[[#This Row],[Healthy Soils Practice]],'Defaults &lt;HIDE&gt;'!$C$29:$Q$1246,4,FALSE),0)</f>
        <v>0</v>
      </c>
      <c r="O328" s="166">
        <f t="array" ref="O328">Inputs[[#This Row],[Acres]]*IFERROR(VLOOKUP(Inputs[[#This Row],[County]]&amp;Inputs[[#This Row],[Healthy Soils Practice]],'Defaults &lt;HIDE&gt;'!$C$29:$Q$1246,5,FALSE),0)</f>
        <v>0</v>
      </c>
      <c r="P328" s="166">
        <f t="array" ref="P328">Inputs[[#This Row],[Acres]]*IFERROR(VLOOKUP(Inputs[[#This Row],[County]]&amp;Inputs[[#This Row],[Healthy Soils Practice]],'Defaults &lt;HIDE&gt;'!$C$29:$Q$1246,6,FALSE),0)</f>
        <v>0</v>
      </c>
      <c r="Q328" s="166">
        <f t="array" ref="Q328">Inputs[[#This Row],[Acres]]*IFERROR(VLOOKUP(Inputs[[#This Row],[County]]&amp;Inputs[[#This Row],[Healthy Soils Practice]],'Defaults &lt;HIDE&gt;'!$C$29:$Q$1246,7,FALSE),0)</f>
        <v>0</v>
      </c>
      <c r="R328" s="171">
        <f t="array" ref="R328">Inputs[[#This Row],[Acres]]*IFERROR(VLOOKUP(Inputs[[#This Row],[County]]&amp;Inputs[[#This Row],[Healthy Soils Practice]],'Defaults &lt;HIDE&gt;'!$C$29:$Q$1246,8,FALSE),0)</f>
        <v>0</v>
      </c>
    </row>
    <row r="329" spans="2:18" s="141" customFormat="1" x14ac:dyDescent="0.25">
      <c r="B329" s="141" t="str">
        <f>Inputs[[#This Row],['#]]</f>
        <v/>
      </c>
      <c r="C329" s="61"/>
      <c r="D329" s="63" t="str">
        <f t="shared" si="29"/>
        <v>Optional</v>
      </c>
      <c r="E329" s="143" t="str">
        <f>IF(ISBLANK(Inputs[[#This Row],[Applicant ID]]),"",IFERROR(VLOOKUP(Inputs[[#This Row],[Applicant ID]],$C$15:$E328,3,FALSE),MAX($E$15:$E328)+1))</f>
        <v/>
      </c>
      <c r="F329" s="61"/>
      <c r="G329" s="63" t="str">
        <f t="shared" si="30"/>
        <v>Optional</v>
      </c>
      <c r="H329" s="61"/>
      <c r="I329" s="65" t="str">
        <f t="shared" si="31"/>
        <v>Optional</v>
      </c>
      <c r="J329" s="148"/>
      <c r="K329" s="163" t="str">
        <f t="shared" si="32"/>
        <v>Optional</v>
      </c>
      <c r="L329" s="170">
        <f t="array" ref="L329">Inputs[[#This Row],[Acres]]*IFERROR(VLOOKUP(Inputs[[#This Row],[County]]&amp;Inputs[[#This Row],[Healthy Soils Practice]],'Defaults &lt;HIDE&gt;'!$C$29:$Q$1246,2,FALSE),0)</f>
        <v>0</v>
      </c>
      <c r="M329" s="166">
        <f t="array" ref="M329">Inputs[[#This Row],[Acres]]*IFERROR(VLOOKUP(Inputs[[#This Row],[County]]&amp;Inputs[[#This Row],[Healthy Soils Practice]],'Defaults &lt;HIDE&gt;'!$C$29:$Q$1246,3,FALSE),0)</f>
        <v>0</v>
      </c>
      <c r="N329" s="166">
        <f t="array" ref="N329">Inputs[[#This Row],[Acres]]*IFERROR(VLOOKUP(Inputs[[#This Row],[County]]&amp;Inputs[[#This Row],[Healthy Soils Practice]],'Defaults &lt;HIDE&gt;'!$C$29:$Q$1246,4,FALSE),0)</f>
        <v>0</v>
      </c>
      <c r="O329" s="166">
        <f t="array" ref="O329">Inputs[[#This Row],[Acres]]*IFERROR(VLOOKUP(Inputs[[#This Row],[County]]&amp;Inputs[[#This Row],[Healthy Soils Practice]],'Defaults &lt;HIDE&gt;'!$C$29:$Q$1246,5,FALSE),0)</f>
        <v>0</v>
      </c>
      <c r="P329" s="166">
        <f t="array" ref="P329">Inputs[[#This Row],[Acres]]*IFERROR(VLOOKUP(Inputs[[#This Row],[County]]&amp;Inputs[[#This Row],[Healthy Soils Practice]],'Defaults &lt;HIDE&gt;'!$C$29:$Q$1246,6,FALSE),0)</f>
        <v>0</v>
      </c>
      <c r="Q329" s="166">
        <f t="array" ref="Q329">Inputs[[#This Row],[Acres]]*IFERROR(VLOOKUP(Inputs[[#This Row],[County]]&amp;Inputs[[#This Row],[Healthy Soils Practice]],'Defaults &lt;HIDE&gt;'!$C$29:$Q$1246,7,FALSE),0)</f>
        <v>0</v>
      </c>
      <c r="R329" s="171">
        <f t="array" ref="R329">Inputs[[#This Row],[Acres]]*IFERROR(VLOOKUP(Inputs[[#This Row],[County]]&amp;Inputs[[#This Row],[Healthy Soils Practice]],'Defaults &lt;HIDE&gt;'!$C$29:$Q$1246,8,FALSE),0)</f>
        <v>0</v>
      </c>
    </row>
    <row r="330" spans="2:18" s="141" customFormat="1" x14ac:dyDescent="0.25">
      <c r="B330" s="141" t="str">
        <f>Inputs[[#This Row],['#]]</f>
        <v/>
      </c>
      <c r="C330" s="61"/>
      <c r="D330" s="63" t="str">
        <f t="shared" si="29"/>
        <v>Optional</v>
      </c>
      <c r="E330" s="143" t="str">
        <f>IF(ISBLANK(Inputs[[#This Row],[Applicant ID]]),"",IFERROR(VLOOKUP(Inputs[[#This Row],[Applicant ID]],$C$15:$E329,3,FALSE),MAX($E$15:$E329)+1))</f>
        <v/>
      </c>
      <c r="F330" s="61"/>
      <c r="G330" s="63" t="str">
        <f t="shared" si="30"/>
        <v>Optional</v>
      </c>
      <c r="H330" s="61"/>
      <c r="I330" s="65" t="str">
        <f t="shared" si="31"/>
        <v>Optional</v>
      </c>
      <c r="J330" s="148"/>
      <c r="K330" s="163" t="str">
        <f t="shared" si="32"/>
        <v>Optional</v>
      </c>
      <c r="L330" s="170">
        <f t="array" ref="L330">Inputs[[#This Row],[Acres]]*IFERROR(VLOOKUP(Inputs[[#This Row],[County]]&amp;Inputs[[#This Row],[Healthy Soils Practice]],'Defaults &lt;HIDE&gt;'!$C$29:$Q$1246,2,FALSE),0)</f>
        <v>0</v>
      </c>
      <c r="M330" s="166">
        <f t="array" ref="M330">Inputs[[#This Row],[Acres]]*IFERROR(VLOOKUP(Inputs[[#This Row],[County]]&amp;Inputs[[#This Row],[Healthy Soils Practice]],'Defaults &lt;HIDE&gt;'!$C$29:$Q$1246,3,FALSE),0)</f>
        <v>0</v>
      </c>
      <c r="N330" s="166">
        <f t="array" ref="N330">Inputs[[#This Row],[Acres]]*IFERROR(VLOOKUP(Inputs[[#This Row],[County]]&amp;Inputs[[#This Row],[Healthy Soils Practice]],'Defaults &lt;HIDE&gt;'!$C$29:$Q$1246,4,FALSE),0)</f>
        <v>0</v>
      </c>
      <c r="O330" s="166">
        <f t="array" ref="O330">Inputs[[#This Row],[Acres]]*IFERROR(VLOOKUP(Inputs[[#This Row],[County]]&amp;Inputs[[#This Row],[Healthy Soils Practice]],'Defaults &lt;HIDE&gt;'!$C$29:$Q$1246,5,FALSE),0)</f>
        <v>0</v>
      </c>
      <c r="P330" s="166">
        <f t="array" ref="P330">Inputs[[#This Row],[Acres]]*IFERROR(VLOOKUP(Inputs[[#This Row],[County]]&amp;Inputs[[#This Row],[Healthy Soils Practice]],'Defaults &lt;HIDE&gt;'!$C$29:$Q$1246,6,FALSE),0)</f>
        <v>0</v>
      </c>
      <c r="Q330" s="166">
        <f t="array" ref="Q330">Inputs[[#This Row],[Acres]]*IFERROR(VLOOKUP(Inputs[[#This Row],[County]]&amp;Inputs[[#This Row],[Healthy Soils Practice]],'Defaults &lt;HIDE&gt;'!$C$29:$Q$1246,7,FALSE),0)</f>
        <v>0</v>
      </c>
      <c r="R330" s="171">
        <f t="array" ref="R330">Inputs[[#This Row],[Acres]]*IFERROR(VLOOKUP(Inputs[[#This Row],[County]]&amp;Inputs[[#This Row],[Healthy Soils Practice]],'Defaults &lt;HIDE&gt;'!$C$29:$Q$1246,8,FALSE),0)</f>
        <v>0</v>
      </c>
    </row>
    <row r="331" spans="2:18" s="141" customFormat="1" x14ac:dyDescent="0.25">
      <c r="B331" s="141" t="str">
        <f>Inputs[[#This Row],['#]]</f>
        <v/>
      </c>
      <c r="C331" s="61"/>
      <c r="D331" s="63" t="str">
        <f t="shared" si="29"/>
        <v>Optional</v>
      </c>
      <c r="E331" s="143" t="str">
        <f>IF(ISBLANK(Inputs[[#This Row],[Applicant ID]]),"",IFERROR(VLOOKUP(Inputs[[#This Row],[Applicant ID]],$C$15:$E330,3,FALSE),MAX($E$15:$E330)+1))</f>
        <v/>
      </c>
      <c r="F331" s="61"/>
      <c r="G331" s="63" t="str">
        <f t="shared" si="30"/>
        <v>Optional</v>
      </c>
      <c r="H331" s="61"/>
      <c r="I331" s="65" t="str">
        <f t="shared" si="31"/>
        <v>Optional</v>
      </c>
      <c r="J331" s="148"/>
      <c r="K331" s="163" t="str">
        <f t="shared" si="32"/>
        <v>Optional</v>
      </c>
      <c r="L331" s="170">
        <f t="array" ref="L331">Inputs[[#This Row],[Acres]]*IFERROR(VLOOKUP(Inputs[[#This Row],[County]]&amp;Inputs[[#This Row],[Healthy Soils Practice]],'Defaults &lt;HIDE&gt;'!$C$29:$Q$1246,2,FALSE),0)</f>
        <v>0</v>
      </c>
      <c r="M331" s="166">
        <f t="array" ref="M331">Inputs[[#This Row],[Acres]]*IFERROR(VLOOKUP(Inputs[[#This Row],[County]]&amp;Inputs[[#This Row],[Healthy Soils Practice]],'Defaults &lt;HIDE&gt;'!$C$29:$Q$1246,3,FALSE),0)</f>
        <v>0</v>
      </c>
      <c r="N331" s="166">
        <f t="array" ref="N331">Inputs[[#This Row],[Acres]]*IFERROR(VLOOKUP(Inputs[[#This Row],[County]]&amp;Inputs[[#This Row],[Healthy Soils Practice]],'Defaults &lt;HIDE&gt;'!$C$29:$Q$1246,4,FALSE),0)</f>
        <v>0</v>
      </c>
      <c r="O331" s="166">
        <f t="array" ref="O331">Inputs[[#This Row],[Acres]]*IFERROR(VLOOKUP(Inputs[[#This Row],[County]]&amp;Inputs[[#This Row],[Healthy Soils Practice]],'Defaults &lt;HIDE&gt;'!$C$29:$Q$1246,5,FALSE),0)</f>
        <v>0</v>
      </c>
      <c r="P331" s="166">
        <f t="array" ref="P331">Inputs[[#This Row],[Acres]]*IFERROR(VLOOKUP(Inputs[[#This Row],[County]]&amp;Inputs[[#This Row],[Healthy Soils Practice]],'Defaults &lt;HIDE&gt;'!$C$29:$Q$1246,6,FALSE),0)</f>
        <v>0</v>
      </c>
      <c r="Q331" s="166">
        <f t="array" ref="Q331">Inputs[[#This Row],[Acres]]*IFERROR(VLOOKUP(Inputs[[#This Row],[County]]&amp;Inputs[[#This Row],[Healthy Soils Practice]],'Defaults &lt;HIDE&gt;'!$C$29:$Q$1246,7,FALSE),0)</f>
        <v>0</v>
      </c>
      <c r="R331" s="171">
        <f t="array" ref="R331">Inputs[[#This Row],[Acres]]*IFERROR(VLOOKUP(Inputs[[#This Row],[County]]&amp;Inputs[[#This Row],[Healthy Soils Practice]],'Defaults &lt;HIDE&gt;'!$C$29:$Q$1246,8,FALSE),0)</f>
        <v>0</v>
      </c>
    </row>
    <row r="332" spans="2:18" s="141" customFormat="1" x14ac:dyDescent="0.25">
      <c r="B332" s="141" t="str">
        <f>Inputs[[#This Row],['#]]</f>
        <v/>
      </c>
      <c r="C332" s="61"/>
      <c r="D332" s="63" t="str">
        <f t="shared" si="29"/>
        <v>Optional</v>
      </c>
      <c r="E332" s="143" t="str">
        <f>IF(ISBLANK(Inputs[[#This Row],[Applicant ID]]),"",IFERROR(VLOOKUP(Inputs[[#This Row],[Applicant ID]],$C$15:$E331,3,FALSE),MAX($E$15:$E331)+1))</f>
        <v/>
      </c>
      <c r="F332" s="61"/>
      <c r="G332" s="63" t="str">
        <f t="shared" si="30"/>
        <v>Optional</v>
      </c>
      <c r="H332" s="61"/>
      <c r="I332" s="65" t="str">
        <f t="shared" si="31"/>
        <v>Optional</v>
      </c>
      <c r="J332" s="148"/>
      <c r="K332" s="163" t="str">
        <f t="shared" si="32"/>
        <v>Optional</v>
      </c>
      <c r="L332" s="170">
        <f t="array" ref="L332">Inputs[[#This Row],[Acres]]*IFERROR(VLOOKUP(Inputs[[#This Row],[County]]&amp;Inputs[[#This Row],[Healthy Soils Practice]],'Defaults &lt;HIDE&gt;'!$C$29:$Q$1246,2,FALSE),0)</f>
        <v>0</v>
      </c>
      <c r="M332" s="166">
        <f t="array" ref="M332">Inputs[[#This Row],[Acres]]*IFERROR(VLOOKUP(Inputs[[#This Row],[County]]&amp;Inputs[[#This Row],[Healthy Soils Practice]],'Defaults &lt;HIDE&gt;'!$C$29:$Q$1246,3,FALSE),0)</f>
        <v>0</v>
      </c>
      <c r="N332" s="166">
        <f t="array" ref="N332">Inputs[[#This Row],[Acres]]*IFERROR(VLOOKUP(Inputs[[#This Row],[County]]&amp;Inputs[[#This Row],[Healthy Soils Practice]],'Defaults &lt;HIDE&gt;'!$C$29:$Q$1246,4,FALSE),0)</f>
        <v>0</v>
      </c>
      <c r="O332" s="166">
        <f t="array" ref="O332">Inputs[[#This Row],[Acres]]*IFERROR(VLOOKUP(Inputs[[#This Row],[County]]&amp;Inputs[[#This Row],[Healthy Soils Practice]],'Defaults &lt;HIDE&gt;'!$C$29:$Q$1246,5,FALSE),0)</f>
        <v>0</v>
      </c>
      <c r="P332" s="166">
        <f t="array" ref="P332">Inputs[[#This Row],[Acres]]*IFERROR(VLOOKUP(Inputs[[#This Row],[County]]&amp;Inputs[[#This Row],[Healthy Soils Practice]],'Defaults &lt;HIDE&gt;'!$C$29:$Q$1246,6,FALSE),0)</f>
        <v>0</v>
      </c>
      <c r="Q332" s="166">
        <f t="array" ref="Q332">Inputs[[#This Row],[Acres]]*IFERROR(VLOOKUP(Inputs[[#This Row],[County]]&amp;Inputs[[#This Row],[Healthy Soils Practice]],'Defaults &lt;HIDE&gt;'!$C$29:$Q$1246,7,FALSE),0)</f>
        <v>0</v>
      </c>
      <c r="R332" s="171">
        <f t="array" ref="R332">Inputs[[#This Row],[Acres]]*IFERROR(VLOOKUP(Inputs[[#This Row],[County]]&amp;Inputs[[#This Row],[Healthy Soils Practice]],'Defaults &lt;HIDE&gt;'!$C$29:$Q$1246,8,FALSE),0)</f>
        <v>0</v>
      </c>
    </row>
    <row r="333" spans="2:18" s="141" customFormat="1" x14ac:dyDescent="0.25">
      <c r="B333" s="141" t="str">
        <f>Inputs[[#This Row],['#]]</f>
        <v/>
      </c>
      <c r="C333" s="61"/>
      <c r="D333" s="63" t="str">
        <f t="shared" si="29"/>
        <v>Optional</v>
      </c>
      <c r="E333" s="143" t="str">
        <f>IF(ISBLANK(Inputs[[#This Row],[Applicant ID]]),"",IFERROR(VLOOKUP(Inputs[[#This Row],[Applicant ID]],$C$15:$E332,3,FALSE),MAX($E$15:$E332)+1))</f>
        <v/>
      </c>
      <c r="F333" s="61"/>
      <c r="G333" s="63" t="str">
        <f t="shared" si="30"/>
        <v>Optional</v>
      </c>
      <c r="H333" s="61"/>
      <c r="I333" s="65" t="str">
        <f t="shared" si="31"/>
        <v>Optional</v>
      </c>
      <c r="J333" s="148"/>
      <c r="K333" s="163" t="str">
        <f t="shared" si="32"/>
        <v>Optional</v>
      </c>
      <c r="L333" s="170">
        <f t="array" ref="L333">Inputs[[#This Row],[Acres]]*IFERROR(VLOOKUP(Inputs[[#This Row],[County]]&amp;Inputs[[#This Row],[Healthy Soils Practice]],'Defaults &lt;HIDE&gt;'!$C$29:$Q$1246,2,FALSE),0)</f>
        <v>0</v>
      </c>
      <c r="M333" s="166">
        <f t="array" ref="M333">Inputs[[#This Row],[Acres]]*IFERROR(VLOOKUP(Inputs[[#This Row],[County]]&amp;Inputs[[#This Row],[Healthy Soils Practice]],'Defaults &lt;HIDE&gt;'!$C$29:$Q$1246,3,FALSE),0)</f>
        <v>0</v>
      </c>
      <c r="N333" s="166">
        <f t="array" ref="N333">Inputs[[#This Row],[Acres]]*IFERROR(VLOOKUP(Inputs[[#This Row],[County]]&amp;Inputs[[#This Row],[Healthy Soils Practice]],'Defaults &lt;HIDE&gt;'!$C$29:$Q$1246,4,FALSE),0)</f>
        <v>0</v>
      </c>
      <c r="O333" s="166">
        <f t="array" ref="O333">Inputs[[#This Row],[Acres]]*IFERROR(VLOOKUP(Inputs[[#This Row],[County]]&amp;Inputs[[#This Row],[Healthy Soils Practice]],'Defaults &lt;HIDE&gt;'!$C$29:$Q$1246,5,FALSE),0)</f>
        <v>0</v>
      </c>
      <c r="P333" s="166">
        <f t="array" ref="P333">Inputs[[#This Row],[Acres]]*IFERROR(VLOOKUP(Inputs[[#This Row],[County]]&amp;Inputs[[#This Row],[Healthy Soils Practice]],'Defaults &lt;HIDE&gt;'!$C$29:$Q$1246,6,FALSE),0)</f>
        <v>0</v>
      </c>
      <c r="Q333" s="166">
        <f t="array" ref="Q333">Inputs[[#This Row],[Acres]]*IFERROR(VLOOKUP(Inputs[[#This Row],[County]]&amp;Inputs[[#This Row],[Healthy Soils Practice]],'Defaults &lt;HIDE&gt;'!$C$29:$Q$1246,7,FALSE),0)</f>
        <v>0</v>
      </c>
      <c r="R333" s="171">
        <f t="array" ref="R333">Inputs[[#This Row],[Acres]]*IFERROR(VLOOKUP(Inputs[[#This Row],[County]]&amp;Inputs[[#This Row],[Healthy Soils Practice]],'Defaults &lt;HIDE&gt;'!$C$29:$Q$1246,8,FALSE),0)</f>
        <v>0</v>
      </c>
    </row>
    <row r="334" spans="2:18" s="141" customFormat="1" x14ac:dyDescent="0.25">
      <c r="B334" s="141" t="str">
        <f>Inputs[[#This Row],['#]]</f>
        <v/>
      </c>
      <c r="C334" s="61"/>
      <c r="D334" s="63" t="str">
        <f t="shared" si="29"/>
        <v>Optional</v>
      </c>
      <c r="E334" s="143" t="str">
        <f>IF(ISBLANK(Inputs[[#This Row],[Applicant ID]]),"",IFERROR(VLOOKUP(Inputs[[#This Row],[Applicant ID]],$C$15:$E333,3,FALSE),MAX($E$15:$E333)+1))</f>
        <v/>
      </c>
      <c r="F334" s="61"/>
      <c r="G334" s="63" t="str">
        <f t="shared" si="30"/>
        <v>Optional</v>
      </c>
      <c r="H334" s="61"/>
      <c r="I334" s="65" t="str">
        <f t="shared" si="31"/>
        <v>Optional</v>
      </c>
      <c r="J334" s="148"/>
      <c r="K334" s="163" t="str">
        <f t="shared" si="32"/>
        <v>Optional</v>
      </c>
      <c r="L334" s="170">
        <f t="array" ref="L334">Inputs[[#This Row],[Acres]]*IFERROR(VLOOKUP(Inputs[[#This Row],[County]]&amp;Inputs[[#This Row],[Healthy Soils Practice]],'Defaults &lt;HIDE&gt;'!$C$29:$Q$1246,2,FALSE),0)</f>
        <v>0</v>
      </c>
      <c r="M334" s="166">
        <f t="array" ref="M334">Inputs[[#This Row],[Acres]]*IFERROR(VLOOKUP(Inputs[[#This Row],[County]]&amp;Inputs[[#This Row],[Healthy Soils Practice]],'Defaults &lt;HIDE&gt;'!$C$29:$Q$1246,3,FALSE),0)</f>
        <v>0</v>
      </c>
      <c r="N334" s="166">
        <f t="array" ref="N334">Inputs[[#This Row],[Acres]]*IFERROR(VLOOKUP(Inputs[[#This Row],[County]]&amp;Inputs[[#This Row],[Healthy Soils Practice]],'Defaults &lt;HIDE&gt;'!$C$29:$Q$1246,4,FALSE),0)</f>
        <v>0</v>
      </c>
      <c r="O334" s="166">
        <f t="array" ref="O334">Inputs[[#This Row],[Acres]]*IFERROR(VLOOKUP(Inputs[[#This Row],[County]]&amp;Inputs[[#This Row],[Healthy Soils Practice]],'Defaults &lt;HIDE&gt;'!$C$29:$Q$1246,5,FALSE),0)</f>
        <v>0</v>
      </c>
      <c r="P334" s="166">
        <f t="array" ref="P334">Inputs[[#This Row],[Acres]]*IFERROR(VLOOKUP(Inputs[[#This Row],[County]]&amp;Inputs[[#This Row],[Healthy Soils Practice]],'Defaults &lt;HIDE&gt;'!$C$29:$Q$1246,6,FALSE),0)</f>
        <v>0</v>
      </c>
      <c r="Q334" s="166">
        <f t="array" ref="Q334">Inputs[[#This Row],[Acres]]*IFERROR(VLOOKUP(Inputs[[#This Row],[County]]&amp;Inputs[[#This Row],[Healthy Soils Practice]],'Defaults &lt;HIDE&gt;'!$C$29:$Q$1246,7,FALSE),0)</f>
        <v>0</v>
      </c>
      <c r="R334" s="171">
        <f t="array" ref="R334">Inputs[[#This Row],[Acres]]*IFERROR(VLOOKUP(Inputs[[#This Row],[County]]&amp;Inputs[[#This Row],[Healthy Soils Practice]],'Defaults &lt;HIDE&gt;'!$C$29:$Q$1246,8,FALSE),0)</f>
        <v>0</v>
      </c>
    </row>
    <row r="335" spans="2:18" s="141" customFormat="1" x14ac:dyDescent="0.25">
      <c r="B335" s="141" t="str">
        <f>Inputs[[#This Row],['#]]</f>
        <v/>
      </c>
      <c r="C335" s="61"/>
      <c r="D335" s="63" t="str">
        <f t="shared" si="29"/>
        <v>Optional</v>
      </c>
      <c r="E335" s="143" t="str">
        <f>IF(ISBLANK(Inputs[[#This Row],[Applicant ID]]),"",IFERROR(VLOOKUP(Inputs[[#This Row],[Applicant ID]],$C$15:$E334,3,FALSE),MAX($E$15:$E334)+1))</f>
        <v/>
      </c>
      <c r="F335" s="61"/>
      <c r="G335" s="63" t="str">
        <f t="shared" si="30"/>
        <v>Optional</v>
      </c>
      <c r="H335" s="61"/>
      <c r="I335" s="65" t="str">
        <f t="shared" si="31"/>
        <v>Optional</v>
      </c>
      <c r="J335" s="148"/>
      <c r="K335" s="163" t="str">
        <f t="shared" si="32"/>
        <v>Optional</v>
      </c>
      <c r="L335" s="170">
        <f t="array" ref="L335">Inputs[[#This Row],[Acres]]*IFERROR(VLOOKUP(Inputs[[#This Row],[County]]&amp;Inputs[[#This Row],[Healthy Soils Practice]],'Defaults &lt;HIDE&gt;'!$C$29:$Q$1246,2,FALSE),0)</f>
        <v>0</v>
      </c>
      <c r="M335" s="166">
        <f t="array" ref="M335">Inputs[[#This Row],[Acres]]*IFERROR(VLOOKUP(Inputs[[#This Row],[County]]&amp;Inputs[[#This Row],[Healthy Soils Practice]],'Defaults &lt;HIDE&gt;'!$C$29:$Q$1246,3,FALSE),0)</f>
        <v>0</v>
      </c>
      <c r="N335" s="166">
        <f t="array" ref="N335">Inputs[[#This Row],[Acres]]*IFERROR(VLOOKUP(Inputs[[#This Row],[County]]&amp;Inputs[[#This Row],[Healthy Soils Practice]],'Defaults &lt;HIDE&gt;'!$C$29:$Q$1246,4,FALSE),0)</f>
        <v>0</v>
      </c>
      <c r="O335" s="166">
        <f t="array" ref="O335">Inputs[[#This Row],[Acres]]*IFERROR(VLOOKUP(Inputs[[#This Row],[County]]&amp;Inputs[[#This Row],[Healthy Soils Practice]],'Defaults &lt;HIDE&gt;'!$C$29:$Q$1246,5,FALSE),0)</f>
        <v>0</v>
      </c>
      <c r="P335" s="166">
        <f t="array" ref="P335">Inputs[[#This Row],[Acres]]*IFERROR(VLOOKUP(Inputs[[#This Row],[County]]&amp;Inputs[[#This Row],[Healthy Soils Practice]],'Defaults &lt;HIDE&gt;'!$C$29:$Q$1246,6,FALSE),0)</f>
        <v>0</v>
      </c>
      <c r="Q335" s="166">
        <f t="array" ref="Q335">Inputs[[#This Row],[Acres]]*IFERROR(VLOOKUP(Inputs[[#This Row],[County]]&amp;Inputs[[#This Row],[Healthy Soils Practice]],'Defaults &lt;HIDE&gt;'!$C$29:$Q$1246,7,FALSE),0)</f>
        <v>0</v>
      </c>
      <c r="R335" s="171">
        <f t="array" ref="R335">Inputs[[#This Row],[Acres]]*IFERROR(VLOOKUP(Inputs[[#This Row],[County]]&amp;Inputs[[#This Row],[Healthy Soils Practice]],'Defaults &lt;HIDE&gt;'!$C$29:$Q$1246,8,FALSE),0)</f>
        <v>0</v>
      </c>
    </row>
    <row r="336" spans="2:18" s="141" customFormat="1" x14ac:dyDescent="0.25">
      <c r="B336" s="141" t="str">
        <f>Inputs[[#This Row],['#]]</f>
        <v/>
      </c>
      <c r="C336" s="61"/>
      <c r="D336" s="63" t="str">
        <f t="shared" si="29"/>
        <v>Optional</v>
      </c>
      <c r="E336" s="143" t="str">
        <f>IF(ISBLANK(Inputs[[#This Row],[Applicant ID]]),"",IFERROR(VLOOKUP(Inputs[[#This Row],[Applicant ID]],$C$15:$E335,3,FALSE),MAX($E$15:$E335)+1))</f>
        <v/>
      </c>
      <c r="F336" s="61"/>
      <c r="G336" s="63" t="str">
        <f t="shared" si="30"/>
        <v>Optional</v>
      </c>
      <c r="H336" s="61"/>
      <c r="I336" s="65" t="str">
        <f t="shared" si="31"/>
        <v>Optional</v>
      </c>
      <c r="J336" s="148"/>
      <c r="K336" s="163" t="str">
        <f t="shared" si="32"/>
        <v>Optional</v>
      </c>
      <c r="L336" s="170">
        <f t="array" ref="L336">Inputs[[#This Row],[Acres]]*IFERROR(VLOOKUP(Inputs[[#This Row],[County]]&amp;Inputs[[#This Row],[Healthy Soils Practice]],'Defaults &lt;HIDE&gt;'!$C$29:$Q$1246,2,FALSE),0)</f>
        <v>0</v>
      </c>
      <c r="M336" s="166">
        <f t="array" ref="M336">Inputs[[#This Row],[Acres]]*IFERROR(VLOOKUP(Inputs[[#This Row],[County]]&amp;Inputs[[#This Row],[Healthy Soils Practice]],'Defaults &lt;HIDE&gt;'!$C$29:$Q$1246,3,FALSE),0)</f>
        <v>0</v>
      </c>
      <c r="N336" s="166">
        <f t="array" ref="N336">Inputs[[#This Row],[Acres]]*IFERROR(VLOOKUP(Inputs[[#This Row],[County]]&amp;Inputs[[#This Row],[Healthy Soils Practice]],'Defaults &lt;HIDE&gt;'!$C$29:$Q$1246,4,FALSE),0)</f>
        <v>0</v>
      </c>
      <c r="O336" s="166">
        <f t="array" ref="O336">Inputs[[#This Row],[Acres]]*IFERROR(VLOOKUP(Inputs[[#This Row],[County]]&amp;Inputs[[#This Row],[Healthy Soils Practice]],'Defaults &lt;HIDE&gt;'!$C$29:$Q$1246,5,FALSE),0)</f>
        <v>0</v>
      </c>
      <c r="P336" s="166">
        <f t="array" ref="P336">Inputs[[#This Row],[Acres]]*IFERROR(VLOOKUP(Inputs[[#This Row],[County]]&amp;Inputs[[#This Row],[Healthy Soils Practice]],'Defaults &lt;HIDE&gt;'!$C$29:$Q$1246,6,FALSE),0)</f>
        <v>0</v>
      </c>
      <c r="Q336" s="166">
        <f t="array" ref="Q336">Inputs[[#This Row],[Acres]]*IFERROR(VLOOKUP(Inputs[[#This Row],[County]]&amp;Inputs[[#This Row],[Healthy Soils Practice]],'Defaults &lt;HIDE&gt;'!$C$29:$Q$1246,7,FALSE),0)</f>
        <v>0</v>
      </c>
      <c r="R336" s="171">
        <f t="array" ref="R336">Inputs[[#This Row],[Acres]]*IFERROR(VLOOKUP(Inputs[[#This Row],[County]]&amp;Inputs[[#This Row],[Healthy Soils Practice]],'Defaults &lt;HIDE&gt;'!$C$29:$Q$1246,8,FALSE),0)</f>
        <v>0</v>
      </c>
    </row>
    <row r="337" spans="2:18" s="141" customFormat="1" x14ac:dyDescent="0.25">
      <c r="B337" s="141" t="str">
        <f>Inputs[[#This Row],['#]]</f>
        <v/>
      </c>
      <c r="C337" s="61"/>
      <c r="D337" s="63" t="str">
        <f t="shared" si="29"/>
        <v>Optional</v>
      </c>
      <c r="E337" s="143" t="str">
        <f>IF(ISBLANK(Inputs[[#This Row],[Applicant ID]]),"",IFERROR(VLOOKUP(Inputs[[#This Row],[Applicant ID]],$C$15:$E336,3,FALSE),MAX($E$15:$E336)+1))</f>
        <v/>
      </c>
      <c r="F337" s="61"/>
      <c r="G337" s="63" t="str">
        <f t="shared" si="30"/>
        <v>Optional</v>
      </c>
      <c r="H337" s="61"/>
      <c r="I337" s="65" t="str">
        <f t="shared" si="31"/>
        <v>Optional</v>
      </c>
      <c r="J337" s="148"/>
      <c r="K337" s="163" t="str">
        <f t="shared" si="32"/>
        <v>Optional</v>
      </c>
      <c r="L337" s="170">
        <f t="array" ref="L337">Inputs[[#This Row],[Acres]]*IFERROR(VLOOKUP(Inputs[[#This Row],[County]]&amp;Inputs[[#This Row],[Healthy Soils Practice]],'Defaults &lt;HIDE&gt;'!$C$29:$Q$1246,2,FALSE),0)</f>
        <v>0</v>
      </c>
      <c r="M337" s="166">
        <f t="array" ref="M337">Inputs[[#This Row],[Acres]]*IFERROR(VLOOKUP(Inputs[[#This Row],[County]]&amp;Inputs[[#This Row],[Healthy Soils Practice]],'Defaults &lt;HIDE&gt;'!$C$29:$Q$1246,3,FALSE),0)</f>
        <v>0</v>
      </c>
      <c r="N337" s="166">
        <f t="array" ref="N337">Inputs[[#This Row],[Acres]]*IFERROR(VLOOKUP(Inputs[[#This Row],[County]]&amp;Inputs[[#This Row],[Healthy Soils Practice]],'Defaults &lt;HIDE&gt;'!$C$29:$Q$1246,4,FALSE),0)</f>
        <v>0</v>
      </c>
      <c r="O337" s="166">
        <f t="array" ref="O337">Inputs[[#This Row],[Acres]]*IFERROR(VLOOKUP(Inputs[[#This Row],[County]]&amp;Inputs[[#This Row],[Healthy Soils Practice]],'Defaults &lt;HIDE&gt;'!$C$29:$Q$1246,5,FALSE),0)</f>
        <v>0</v>
      </c>
      <c r="P337" s="166">
        <f t="array" ref="P337">Inputs[[#This Row],[Acres]]*IFERROR(VLOOKUP(Inputs[[#This Row],[County]]&amp;Inputs[[#This Row],[Healthy Soils Practice]],'Defaults &lt;HIDE&gt;'!$C$29:$Q$1246,6,FALSE),0)</f>
        <v>0</v>
      </c>
      <c r="Q337" s="166">
        <f t="array" ref="Q337">Inputs[[#This Row],[Acres]]*IFERROR(VLOOKUP(Inputs[[#This Row],[County]]&amp;Inputs[[#This Row],[Healthy Soils Practice]],'Defaults &lt;HIDE&gt;'!$C$29:$Q$1246,7,FALSE),0)</f>
        <v>0</v>
      </c>
      <c r="R337" s="171">
        <f t="array" ref="R337">Inputs[[#This Row],[Acres]]*IFERROR(VLOOKUP(Inputs[[#This Row],[County]]&amp;Inputs[[#This Row],[Healthy Soils Practice]],'Defaults &lt;HIDE&gt;'!$C$29:$Q$1246,8,FALSE),0)</f>
        <v>0</v>
      </c>
    </row>
    <row r="338" spans="2:18" s="141" customFormat="1" x14ac:dyDescent="0.25">
      <c r="B338" s="141" t="str">
        <f>Inputs[[#This Row],['#]]</f>
        <v/>
      </c>
      <c r="C338" s="61"/>
      <c r="D338" s="63" t="str">
        <f t="shared" si="29"/>
        <v>Optional</v>
      </c>
      <c r="E338" s="143" t="str">
        <f>IF(ISBLANK(Inputs[[#This Row],[Applicant ID]]),"",IFERROR(VLOOKUP(Inputs[[#This Row],[Applicant ID]],$C$15:$E337,3,FALSE),MAX($E$15:$E337)+1))</f>
        <v/>
      </c>
      <c r="F338" s="61"/>
      <c r="G338" s="63" t="str">
        <f t="shared" si="30"/>
        <v>Optional</v>
      </c>
      <c r="H338" s="61"/>
      <c r="I338" s="65" t="str">
        <f t="shared" si="31"/>
        <v>Optional</v>
      </c>
      <c r="J338" s="148"/>
      <c r="K338" s="163" t="str">
        <f t="shared" si="32"/>
        <v>Optional</v>
      </c>
      <c r="L338" s="170">
        <f t="array" ref="L338">Inputs[[#This Row],[Acres]]*IFERROR(VLOOKUP(Inputs[[#This Row],[County]]&amp;Inputs[[#This Row],[Healthy Soils Practice]],'Defaults &lt;HIDE&gt;'!$C$29:$Q$1246,2,FALSE),0)</f>
        <v>0</v>
      </c>
      <c r="M338" s="166">
        <f t="array" ref="M338">Inputs[[#This Row],[Acres]]*IFERROR(VLOOKUP(Inputs[[#This Row],[County]]&amp;Inputs[[#This Row],[Healthy Soils Practice]],'Defaults &lt;HIDE&gt;'!$C$29:$Q$1246,3,FALSE),0)</f>
        <v>0</v>
      </c>
      <c r="N338" s="166">
        <f t="array" ref="N338">Inputs[[#This Row],[Acres]]*IFERROR(VLOOKUP(Inputs[[#This Row],[County]]&amp;Inputs[[#This Row],[Healthy Soils Practice]],'Defaults &lt;HIDE&gt;'!$C$29:$Q$1246,4,FALSE),0)</f>
        <v>0</v>
      </c>
      <c r="O338" s="166">
        <f t="array" ref="O338">Inputs[[#This Row],[Acres]]*IFERROR(VLOOKUP(Inputs[[#This Row],[County]]&amp;Inputs[[#This Row],[Healthy Soils Practice]],'Defaults &lt;HIDE&gt;'!$C$29:$Q$1246,5,FALSE),0)</f>
        <v>0</v>
      </c>
      <c r="P338" s="166">
        <f t="array" ref="P338">Inputs[[#This Row],[Acres]]*IFERROR(VLOOKUP(Inputs[[#This Row],[County]]&amp;Inputs[[#This Row],[Healthy Soils Practice]],'Defaults &lt;HIDE&gt;'!$C$29:$Q$1246,6,FALSE),0)</f>
        <v>0</v>
      </c>
      <c r="Q338" s="166">
        <f t="array" ref="Q338">Inputs[[#This Row],[Acres]]*IFERROR(VLOOKUP(Inputs[[#This Row],[County]]&amp;Inputs[[#This Row],[Healthy Soils Practice]],'Defaults &lt;HIDE&gt;'!$C$29:$Q$1246,7,FALSE),0)</f>
        <v>0</v>
      </c>
      <c r="R338" s="171">
        <f t="array" ref="R338">Inputs[[#This Row],[Acres]]*IFERROR(VLOOKUP(Inputs[[#This Row],[County]]&amp;Inputs[[#This Row],[Healthy Soils Practice]],'Defaults &lt;HIDE&gt;'!$C$29:$Q$1246,8,FALSE),0)</f>
        <v>0</v>
      </c>
    </row>
    <row r="339" spans="2:18" s="141" customFormat="1" x14ac:dyDescent="0.25">
      <c r="B339" s="141" t="str">
        <f>Inputs[[#This Row],['#]]</f>
        <v/>
      </c>
      <c r="C339" s="61"/>
      <c r="D339" s="63" t="str">
        <f t="shared" si="29"/>
        <v>Optional</v>
      </c>
      <c r="E339" s="143" t="str">
        <f>IF(ISBLANK(Inputs[[#This Row],[Applicant ID]]),"",IFERROR(VLOOKUP(Inputs[[#This Row],[Applicant ID]],$C$15:$E338,3,FALSE),MAX($E$15:$E338)+1))</f>
        <v/>
      </c>
      <c r="F339" s="61"/>
      <c r="G339" s="63" t="str">
        <f t="shared" si="30"/>
        <v>Optional</v>
      </c>
      <c r="H339" s="61"/>
      <c r="I339" s="65" t="str">
        <f t="shared" si="31"/>
        <v>Optional</v>
      </c>
      <c r="J339" s="148"/>
      <c r="K339" s="163" t="str">
        <f t="shared" si="32"/>
        <v>Optional</v>
      </c>
      <c r="L339" s="170">
        <f t="array" ref="L339">Inputs[[#This Row],[Acres]]*IFERROR(VLOOKUP(Inputs[[#This Row],[County]]&amp;Inputs[[#This Row],[Healthy Soils Practice]],'Defaults &lt;HIDE&gt;'!$C$29:$Q$1246,2,FALSE),0)</f>
        <v>0</v>
      </c>
      <c r="M339" s="166">
        <f t="array" ref="M339">Inputs[[#This Row],[Acres]]*IFERROR(VLOOKUP(Inputs[[#This Row],[County]]&amp;Inputs[[#This Row],[Healthy Soils Practice]],'Defaults &lt;HIDE&gt;'!$C$29:$Q$1246,3,FALSE),0)</f>
        <v>0</v>
      </c>
      <c r="N339" s="166">
        <f t="array" ref="N339">Inputs[[#This Row],[Acres]]*IFERROR(VLOOKUP(Inputs[[#This Row],[County]]&amp;Inputs[[#This Row],[Healthy Soils Practice]],'Defaults &lt;HIDE&gt;'!$C$29:$Q$1246,4,FALSE),0)</f>
        <v>0</v>
      </c>
      <c r="O339" s="166">
        <f t="array" ref="O339">Inputs[[#This Row],[Acres]]*IFERROR(VLOOKUP(Inputs[[#This Row],[County]]&amp;Inputs[[#This Row],[Healthy Soils Practice]],'Defaults &lt;HIDE&gt;'!$C$29:$Q$1246,5,FALSE),0)</f>
        <v>0</v>
      </c>
      <c r="P339" s="166">
        <f t="array" ref="P339">Inputs[[#This Row],[Acres]]*IFERROR(VLOOKUP(Inputs[[#This Row],[County]]&amp;Inputs[[#This Row],[Healthy Soils Practice]],'Defaults &lt;HIDE&gt;'!$C$29:$Q$1246,6,FALSE),0)</f>
        <v>0</v>
      </c>
      <c r="Q339" s="166">
        <f t="array" ref="Q339">Inputs[[#This Row],[Acres]]*IFERROR(VLOOKUP(Inputs[[#This Row],[County]]&amp;Inputs[[#This Row],[Healthy Soils Practice]],'Defaults &lt;HIDE&gt;'!$C$29:$Q$1246,7,FALSE),0)</f>
        <v>0</v>
      </c>
      <c r="R339" s="171">
        <f t="array" ref="R339">Inputs[[#This Row],[Acres]]*IFERROR(VLOOKUP(Inputs[[#This Row],[County]]&amp;Inputs[[#This Row],[Healthy Soils Practice]],'Defaults &lt;HIDE&gt;'!$C$29:$Q$1246,8,FALSE),0)</f>
        <v>0</v>
      </c>
    </row>
    <row r="340" spans="2:18" s="141" customFormat="1" x14ac:dyDescent="0.25">
      <c r="B340" s="141" t="str">
        <f>Inputs[[#This Row],['#]]</f>
        <v/>
      </c>
      <c r="C340" s="61"/>
      <c r="D340" s="63" t="str">
        <f t="shared" si="29"/>
        <v>Optional</v>
      </c>
      <c r="E340" s="143" t="str">
        <f>IF(ISBLANK(Inputs[[#This Row],[Applicant ID]]),"",IFERROR(VLOOKUP(Inputs[[#This Row],[Applicant ID]],$C$15:$E339,3,FALSE),MAX($E$15:$E339)+1))</f>
        <v/>
      </c>
      <c r="F340" s="61"/>
      <c r="G340" s="63" t="str">
        <f t="shared" si="30"/>
        <v>Optional</v>
      </c>
      <c r="H340" s="61"/>
      <c r="I340" s="65" t="str">
        <f t="shared" si="31"/>
        <v>Optional</v>
      </c>
      <c r="J340" s="148"/>
      <c r="K340" s="163" t="str">
        <f t="shared" si="32"/>
        <v>Optional</v>
      </c>
      <c r="L340" s="170">
        <f t="array" ref="L340">Inputs[[#This Row],[Acres]]*IFERROR(VLOOKUP(Inputs[[#This Row],[County]]&amp;Inputs[[#This Row],[Healthy Soils Practice]],'Defaults &lt;HIDE&gt;'!$C$29:$Q$1246,2,FALSE),0)</f>
        <v>0</v>
      </c>
      <c r="M340" s="166">
        <f t="array" ref="M340">Inputs[[#This Row],[Acres]]*IFERROR(VLOOKUP(Inputs[[#This Row],[County]]&amp;Inputs[[#This Row],[Healthy Soils Practice]],'Defaults &lt;HIDE&gt;'!$C$29:$Q$1246,3,FALSE),0)</f>
        <v>0</v>
      </c>
      <c r="N340" s="166">
        <f t="array" ref="N340">Inputs[[#This Row],[Acres]]*IFERROR(VLOOKUP(Inputs[[#This Row],[County]]&amp;Inputs[[#This Row],[Healthy Soils Practice]],'Defaults &lt;HIDE&gt;'!$C$29:$Q$1246,4,FALSE),0)</f>
        <v>0</v>
      </c>
      <c r="O340" s="166">
        <f t="array" ref="O340">Inputs[[#This Row],[Acres]]*IFERROR(VLOOKUP(Inputs[[#This Row],[County]]&amp;Inputs[[#This Row],[Healthy Soils Practice]],'Defaults &lt;HIDE&gt;'!$C$29:$Q$1246,5,FALSE),0)</f>
        <v>0</v>
      </c>
      <c r="P340" s="166">
        <f t="array" ref="P340">Inputs[[#This Row],[Acres]]*IFERROR(VLOOKUP(Inputs[[#This Row],[County]]&amp;Inputs[[#This Row],[Healthy Soils Practice]],'Defaults &lt;HIDE&gt;'!$C$29:$Q$1246,6,FALSE),0)</f>
        <v>0</v>
      </c>
      <c r="Q340" s="166">
        <f t="array" ref="Q340">Inputs[[#This Row],[Acres]]*IFERROR(VLOOKUP(Inputs[[#This Row],[County]]&amp;Inputs[[#This Row],[Healthy Soils Practice]],'Defaults &lt;HIDE&gt;'!$C$29:$Q$1246,7,FALSE),0)</f>
        <v>0</v>
      </c>
      <c r="R340" s="171">
        <f t="array" ref="R340">Inputs[[#This Row],[Acres]]*IFERROR(VLOOKUP(Inputs[[#This Row],[County]]&amp;Inputs[[#This Row],[Healthy Soils Practice]],'Defaults &lt;HIDE&gt;'!$C$29:$Q$1246,8,FALSE),0)</f>
        <v>0</v>
      </c>
    </row>
    <row r="341" spans="2:18" s="141" customFormat="1" x14ac:dyDescent="0.25">
      <c r="B341" s="141" t="str">
        <f>Inputs[[#This Row],['#]]</f>
        <v/>
      </c>
      <c r="C341" s="61"/>
      <c r="D341" s="63" t="str">
        <f t="shared" si="29"/>
        <v>Optional</v>
      </c>
      <c r="E341" s="143" t="str">
        <f>IF(ISBLANK(Inputs[[#This Row],[Applicant ID]]),"",IFERROR(VLOOKUP(Inputs[[#This Row],[Applicant ID]],$C$15:$E340,3,FALSE),MAX($E$15:$E340)+1))</f>
        <v/>
      </c>
      <c r="F341" s="61"/>
      <c r="G341" s="63" t="str">
        <f t="shared" si="30"/>
        <v>Optional</v>
      </c>
      <c r="H341" s="61"/>
      <c r="I341" s="65" t="str">
        <f t="shared" si="31"/>
        <v>Optional</v>
      </c>
      <c r="J341" s="148"/>
      <c r="K341" s="163" t="str">
        <f t="shared" si="32"/>
        <v>Optional</v>
      </c>
      <c r="L341" s="170">
        <f t="array" ref="L341">Inputs[[#This Row],[Acres]]*IFERROR(VLOOKUP(Inputs[[#This Row],[County]]&amp;Inputs[[#This Row],[Healthy Soils Practice]],'Defaults &lt;HIDE&gt;'!$C$29:$Q$1246,2,FALSE),0)</f>
        <v>0</v>
      </c>
      <c r="M341" s="166">
        <f t="array" ref="M341">Inputs[[#This Row],[Acres]]*IFERROR(VLOOKUP(Inputs[[#This Row],[County]]&amp;Inputs[[#This Row],[Healthy Soils Practice]],'Defaults &lt;HIDE&gt;'!$C$29:$Q$1246,3,FALSE),0)</f>
        <v>0</v>
      </c>
      <c r="N341" s="166">
        <f t="array" ref="N341">Inputs[[#This Row],[Acres]]*IFERROR(VLOOKUP(Inputs[[#This Row],[County]]&amp;Inputs[[#This Row],[Healthy Soils Practice]],'Defaults &lt;HIDE&gt;'!$C$29:$Q$1246,4,FALSE),0)</f>
        <v>0</v>
      </c>
      <c r="O341" s="166">
        <f t="array" ref="O341">Inputs[[#This Row],[Acres]]*IFERROR(VLOOKUP(Inputs[[#This Row],[County]]&amp;Inputs[[#This Row],[Healthy Soils Practice]],'Defaults &lt;HIDE&gt;'!$C$29:$Q$1246,5,FALSE),0)</f>
        <v>0</v>
      </c>
      <c r="P341" s="166">
        <f t="array" ref="P341">Inputs[[#This Row],[Acres]]*IFERROR(VLOOKUP(Inputs[[#This Row],[County]]&amp;Inputs[[#This Row],[Healthy Soils Practice]],'Defaults &lt;HIDE&gt;'!$C$29:$Q$1246,6,FALSE),0)</f>
        <v>0</v>
      </c>
      <c r="Q341" s="166">
        <f t="array" ref="Q341">Inputs[[#This Row],[Acres]]*IFERROR(VLOOKUP(Inputs[[#This Row],[County]]&amp;Inputs[[#This Row],[Healthy Soils Practice]],'Defaults &lt;HIDE&gt;'!$C$29:$Q$1246,7,FALSE),0)</f>
        <v>0</v>
      </c>
      <c r="R341" s="171">
        <f t="array" ref="R341">Inputs[[#This Row],[Acres]]*IFERROR(VLOOKUP(Inputs[[#This Row],[County]]&amp;Inputs[[#This Row],[Healthy Soils Practice]],'Defaults &lt;HIDE&gt;'!$C$29:$Q$1246,8,FALSE),0)</f>
        <v>0</v>
      </c>
    </row>
    <row r="342" spans="2:18" s="141" customFormat="1" x14ac:dyDescent="0.25">
      <c r="B342" s="141" t="str">
        <f>Inputs[[#This Row],['#]]</f>
        <v/>
      </c>
      <c r="C342" s="61"/>
      <c r="D342" s="63" t="str">
        <f t="shared" si="29"/>
        <v>Optional</v>
      </c>
      <c r="E342" s="143" t="str">
        <f>IF(ISBLANK(Inputs[[#This Row],[Applicant ID]]),"",IFERROR(VLOOKUP(Inputs[[#This Row],[Applicant ID]],$C$15:$E341,3,FALSE),MAX($E$15:$E341)+1))</f>
        <v/>
      </c>
      <c r="F342" s="61"/>
      <c r="G342" s="63" t="str">
        <f t="shared" si="30"/>
        <v>Optional</v>
      </c>
      <c r="H342" s="61"/>
      <c r="I342" s="65" t="str">
        <f t="shared" si="31"/>
        <v>Optional</v>
      </c>
      <c r="J342" s="148"/>
      <c r="K342" s="163" t="str">
        <f t="shared" si="32"/>
        <v>Optional</v>
      </c>
      <c r="L342" s="170">
        <f t="array" ref="L342">Inputs[[#This Row],[Acres]]*IFERROR(VLOOKUP(Inputs[[#This Row],[County]]&amp;Inputs[[#This Row],[Healthy Soils Practice]],'Defaults &lt;HIDE&gt;'!$C$29:$Q$1246,2,FALSE),0)</f>
        <v>0</v>
      </c>
      <c r="M342" s="166">
        <f t="array" ref="M342">Inputs[[#This Row],[Acres]]*IFERROR(VLOOKUP(Inputs[[#This Row],[County]]&amp;Inputs[[#This Row],[Healthy Soils Practice]],'Defaults &lt;HIDE&gt;'!$C$29:$Q$1246,3,FALSE),0)</f>
        <v>0</v>
      </c>
      <c r="N342" s="166">
        <f t="array" ref="N342">Inputs[[#This Row],[Acres]]*IFERROR(VLOOKUP(Inputs[[#This Row],[County]]&amp;Inputs[[#This Row],[Healthy Soils Practice]],'Defaults &lt;HIDE&gt;'!$C$29:$Q$1246,4,FALSE),0)</f>
        <v>0</v>
      </c>
      <c r="O342" s="166">
        <f t="array" ref="O342">Inputs[[#This Row],[Acres]]*IFERROR(VLOOKUP(Inputs[[#This Row],[County]]&amp;Inputs[[#This Row],[Healthy Soils Practice]],'Defaults &lt;HIDE&gt;'!$C$29:$Q$1246,5,FALSE),0)</f>
        <v>0</v>
      </c>
      <c r="P342" s="166">
        <f t="array" ref="P342">Inputs[[#This Row],[Acres]]*IFERROR(VLOOKUP(Inputs[[#This Row],[County]]&amp;Inputs[[#This Row],[Healthy Soils Practice]],'Defaults &lt;HIDE&gt;'!$C$29:$Q$1246,6,FALSE),0)</f>
        <v>0</v>
      </c>
      <c r="Q342" s="166">
        <f t="array" ref="Q342">Inputs[[#This Row],[Acres]]*IFERROR(VLOOKUP(Inputs[[#This Row],[County]]&amp;Inputs[[#This Row],[Healthy Soils Practice]],'Defaults &lt;HIDE&gt;'!$C$29:$Q$1246,7,FALSE),0)</f>
        <v>0</v>
      </c>
      <c r="R342" s="171">
        <f t="array" ref="R342">Inputs[[#This Row],[Acres]]*IFERROR(VLOOKUP(Inputs[[#This Row],[County]]&amp;Inputs[[#This Row],[Healthy Soils Practice]],'Defaults &lt;HIDE&gt;'!$C$29:$Q$1246,8,FALSE),0)</f>
        <v>0</v>
      </c>
    </row>
    <row r="343" spans="2:18" s="141" customFormat="1" x14ac:dyDescent="0.25">
      <c r="B343" s="141" t="str">
        <f>Inputs[[#This Row],['#]]</f>
        <v/>
      </c>
      <c r="C343" s="61"/>
      <c r="D343" s="63" t="str">
        <f t="shared" si="29"/>
        <v>Optional</v>
      </c>
      <c r="E343" s="143" t="str">
        <f>IF(ISBLANK(Inputs[[#This Row],[Applicant ID]]),"",IFERROR(VLOOKUP(Inputs[[#This Row],[Applicant ID]],$C$15:$E342,3,FALSE),MAX($E$15:$E342)+1))</f>
        <v/>
      </c>
      <c r="F343" s="61"/>
      <c r="G343" s="63" t="str">
        <f t="shared" si="30"/>
        <v>Optional</v>
      </c>
      <c r="H343" s="61"/>
      <c r="I343" s="65" t="str">
        <f t="shared" si="31"/>
        <v>Optional</v>
      </c>
      <c r="J343" s="148"/>
      <c r="K343" s="163" t="str">
        <f t="shared" si="32"/>
        <v>Optional</v>
      </c>
      <c r="L343" s="170">
        <f t="array" ref="L343">Inputs[[#This Row],[Acres]]*IFERROR(VLOOKUP(Inputs[[#This Row],[County]]&amp;Inputs[[#This Row],[Healthy Soils Practice]],'Defaults &lt;HIDE&gt;'!$C$29:$Q$1246,2,FALSE),0)</f>
        <v>0</v>
      </c>
      <c r="M343" s="166">
        <f t="array" ref="M343">Inputs[[#This Row],[Acres]]*IFERROR(VLOOKUP(Inputs[[#This Row],[County]]&amp;Inputs[[#This Row],[Healthy Soils Practice]],'Defaults &lt;HIDE&gt;'!$C$29:$Q$1246,3,FALSE),0)</f>
        <v>0</v>
      </c>
      <c r="N343" s="166">
        <f t="array" ref="N343">Inputs[[#This Row],[Acres]]*IFERROR(VLOOKUP(Inputs[[#This Row],[County]]&amp;Inputs[[#This Row],[Healthy Soils Practice]],'Defaults &lt;HIDE&gt;'!$C$29:$Q$1246,4,FALSE),0)</f>
        <v>0</v>
      </c>
      <c r="O343" s="166">
        <f t="array" ref="O343">Inputs[[#This Row],[Acres]]*IFERROR(VLOOKUP(Inputs[[#This Row],[County]]&amp;Inputs[[#This Row],[Healthy Soils Practice]],'Defaults &lt;HIDE&gt;'!$C$29:$Q$1246,5,FALSE),0)</f>
        <v>0</v>
      </c>
      <c r="P343" s="166">
        <f t="array" ref="P343">Inputs[[#This Row],[Acres]]*IFERROR(VLOOKUP(Inputs[[#This Row],[County]]&amp;Inputs[[#This Row],[Healthy Soils Practice]],'Defaults &lt;HIDE&gt;'!$C$29:$Q$1246,6,FALSE),0)</f>
        <v>0</v>
      </c>
      <c r="Q343" s="166">
        <f t="array" ref="Q343">Inputs[[#This Row],[Acres]]*IFERROR(VLOOKUP(Inputs[[#This Row],[County]]&amp;Inputs[[#This Row],[Healthy Soils Practice]],'Defaults &lt;HIDE&gt;'!$C$29:$Q$1246,7,FALSE),0)</f>
        <v>0</v>
      </c>
      <c r="R343" s="171">
        <f t="array" ref="R343">Inputs[[#This Row],[Acres]]*IFERROR(VLOOKUP(Inputs[[#This Row],[County]]&amp;Inputs[[#This Row],[Healthy Soils Practice]],'Defaults &lt;HIDE&gt;'!$C$29:$Q$1246,8,FALSE),0)</f>
        <v>0</v>
      </c>
    </row>
    <row r="344" spans="2:18" s="141" customFormat="1" x14ac:dyDescent="0.25">
      <c r="B344" s="141" t="str">
        <f>Inputs[[#This Row],['#]]</f>
        <v/>
      </c>
      <c r="C344" s="61"/>
      <c r="D344" s="63" t="str">
        <f t="shared" si="29"/>
        <v>Optional</v>
      </c>
      <c r="E344" s="143" t="str">
        <f>IF(ISBLANK(Inputs[[#This Row],[Applicant ID]]),"",IFERROR(VLOOKUP(Inputs[[#This Row],[Applicant ID]],$C$15:$E343,3,FALSE),MAX($E$15:$E343)+1))</f>
        <v/>
      </c>
      <c r="F344" s="61"/>
      <c r="G344" s="63" t="str">
        <f t="shared" si="30"/>
        <v>Optional</v>
      </c>
      <c r="H344" s="61"/>
      <c r="I344" s="65" t="str">
        <f t="shared" si="31"/>
        <v>Optional</v>
      </c>
      <c r="J344" s="148"/>
      <c r="K344" s="163" t="str">
        <f t="shared" si="32"/>
        <v>Optional</v>
      </c>
      <c r="L344" s="170">
        <f t="array" ref="L344">Inputs[[#This Row],[Acres]]*IFERROR(VLOOKUP(Inputs[[#This Row],[County]]&amp;Inputs[[#This Row],[Healthy Soils Practice]],'Defaults &lt;HIDE&gt;'!$C$29:$Q$1246,2,FALSE),0)</f>
        <v>0</v>
      </c>
      <c r="M344" s="166">
        <f t="array" ref="M344">Inputs[[#This Row],[Acres]]*IFERROR(VLOOKUP(Inputs[[#This Row],[County]]&amp;Inputs[[#This Row],[Healthy Soils Practice]],'Defaults &lt;HIDE&gt;'!$C$29:$Q$1246,3,FALSE),0)</f>
        <v>0</v>
      </c>
      <c r="N344" s="166">
        <f t="array" ref="N344">Inputs[[#This Row],[Acres]]*IFERROR(VLOOKUP(Inputs[[#This Row],[County]]&amp;Inputs[[#This Row],[Healthy Soils Practice]],'Defaults &lt;HIDE&gt;'!$C$29:$Q$1246,4,FALSE),0)</f>
        <v>0</v>
      </c>
      <c r="O344" s="166">
        <f t="array" ref="O344">Inputs[[#This Row],[Acres]]*IFERROR(VLOOKUP(Inputs[[#This Row],[County]]&amp;Inputs[[#This Row],[Healthy Soils Practice]],'Defaults &lt;HIDE&gt;'!$C$29:$Q$1246,5,FALSE),0)</f>
        <v>0</v>
      </c>
      <c r="P344" s="166">
        <f t="array" ref="P344">Inputs[[#This Row],[Acres]]*IFERROR(VLOOKUP(Inputs[[#This Row],[County]]&amp;Inputs[[#This Row],[Healthy Soils Practice]],'Defaults &lt;HIDE&gt;'!$C$29:$Q$1246,6,FALSE),0)</f>
        <v>0</v>
      </c>
      <c r="Q344" s="166">
        <f t="array" ref="Q344">Inputs[[#This Row],[Acres]]*IFERROR(VLOOKUP(Inputs[[#This Row],[County]]&amp;Inputs[[#This Row],[Healthy Soils Practice]],'Defaults &lt;HIDE&gt;'!$C$29:$Q$1246,7,FALSE),0)</f>
        <v>0</v>
      </c>
      <c r="R344" s="171">
        <f t="array" ref="R344">Inputs[[#This Row],[Acres]]*IFERROR(VLOOKUP(Inputs[[#This Row],[County]]&amp;Inputs[[#This Row],[Healthy Soils Practice]],'Defaults &lt;HIDE&gt;'!$C$29:$Q$1246,8,FALSE),0)</f>
        <v>0</v>
      </c>
    </row>
    <row r="345" spans="2:18" s="141" customFormat="1" x14ac:dyDescent="0.25">
      <c r="B345" s="141" t="str">
        <f>Inputs[[#This Row],['#]]</f>
        <v/>
      </c>
      <c r="C345" s="61"/>
      <c r="D345" s="63" t="str">
        <f t="shared" si="29"/>
        <v>Optional</v>
      </c>
      <c r="E345" s="143" t="str">
        <f>IF(ISBLANK(Inputs[[#This Row],[Applicant ID]]),"",IFERROR(VLOOKUP(Inputs[[#This Row],[Applicant ID]],$C$15:$E344,3,FALSE),MAX($E$15:$E344)+1))</f>
        <v/>
      </c>
      <c r="F345" s="61"/>
      <c r="G345" s="63" t="str">
        <f t="shared" si="30"/>
        <v>Optional</v>
      </c>
      <c r="H345" s="61"/>
      <c r="I345" s="65" t="str">
        <f t="shared" si="31"/>
        <v>Optional</v>
      </c>
      <c r="J345" s="148"/>
      <c r="K345" s="163" t="str">
        <f t="shared" si="32"/>
        <v>Optional</v>
      </c>
      <c r="L345" s="170">
        <f t="array" ref="L345">Inputs[[#This Row],[Acres]]*IFERROR(VLOOKUP(Inputs[[#This Row],[County]]&amp;Inputs[[#This Row],[Healthy Soils Practice]],'Defaults &lt;HIDE&gt;'!$C$29:$Q$1246,2,FALSE),0)</f>
        <v>0</v>
      </c>
      <c r="M345" s="166">
        <f t="array" ref="M345">Inputs[[#This Row],[Acres]]*IFERROR(VLOOKUP(Inputs[[#This Row],[County]]&amp;Inputs[[#This Row],[Healthy Soils Practice]],'Defaults &lt;HIDE&gt;'!$C$29:$Q$1246,3,FALSE),0)</f>
        <v>0</v>
      </c>
      <c r="N345" s="166">
        <f t="array" ref="N345">Inputs[[#This Row],[Acres]]*IFERROR(VLOOKUP(Inputs[[#This Row],[County]]&amp;Inputs[[#This Row],[Healthy Soils Practice]],'Defaults &lt;HIDE&gt;'!$C$29:$Q$1246,4,FALSE),0)</f>
        <v>0</v>
      </c>
      <c r="O345" s="166">
        <f t="array" ref="O345">Inputs[[#This Row],[Acres]]*IFERROR(VLOOKUP(Inputs[[#This Row],[County]]&amp;Inputs[[#This Row],[Healthy Soils Practice]],'Defaults &lt;HIDE&gt;'!$C$29:$Q$1246,5,FALSE),0)</f>
        <v>0</v>
      </c>
      <c r="P345" s="166">
        <f t="array" ref="P345">Inputs[[#This Row],[Acres]]*IFERROR(VLOOKUP(Inputs[[#This Row],[County]]&amp;Inputs[[#This Row],[Healthy Soils Practice]],'Defaults &lt;HIDE&gt;'!$C$29:$Q$1246,6,FALSE),0)</f>
        <v>0</v>
      </c>
      <c r="Q345" s="166">
        <f t="array" ref="Q345">Inputs[[#This Row],[Acres]]*IFERROR(VLOOKUP(Inputs[[#This Row],[County]]&amp;Inputs[[#This Row],[Healthy Soils Practice]],'Defaults &lt;HIDE&gt;'!$C$29:$Q$1246,7,FALSE),0)</f>
        <v>0</v>
      </c>
      <c r="R345" s="171">
        <f t="array" ref="R345">Inputs[[#This Row],[Acres]]*IFERROR(VLOOKUP(Inputs[[#This Row],[County]]&amp;Inputs[[#This Row],[Healthy Soils Practice]],'Defaults &lt;HIDE&gt;'!$C$29:$Q$1246,8,FALSE),0)</f>
        <v>0</v>
      </c>
    </row>
    <row r="346" spans="2:18" s="141" customFormat="1" x14ac:dyDescent="0.25">
      <c r="B346" s="141" t="str">
        <f>Inputs[[#This Row],['#]]</f>
        <v/>
      </c>
      <c r="C346" s="61"/>
      <c r="D346" s="63" t="str">
        <f t="shared" si="29"/>
        <v>Optional</v>
      </c>
      <c r="E346" s="143" t="str">
        <f>IF(ISBLANK(Inputs[[#This Row],[Applicant ID]]),"",IFERROR(VLOOKUP(Inputs[[#This Row],[Applicant ID]],$C$15:$E345,3,FALSE),MAX($E$15:$E345)+1))</f>
        <v/>
      </c>
      <c r="F346" s="61"/>
      <c r="G346" s="63" t="str">
        <f t="shared" si="30"/>
        <v>Optional</v>
      </c>
      <c r="H346" s="61"/>
      <c r="I346" s="65" t="str">
        <f t="shared" si="31"/>
        <v>Optional</v>
      </c>
      <c r="J346" s="148"/>
      <c r="K346" s="163" t="str">
        <f t="shared" si="32"/>
        <v>Optional</v>
      </c>
      <c r="L346" s="170">
        <f t="array" ref="L346">Inputs[[#This Row],[Acres]]*IFERROR(VLOOKUP(Inputs[[#This Row],[County]]&amp;Inputs[[#This Row],[Healthy Soils Practice]],'Defaults &lt;HIDE&gt;'!$C$29:$Q$1246,2,FALSE),0)</f>
        <v>0</v>
      </c>
      <c r="M346" s="166">
        <f t="array" ref="M346">Inputs[[#This Row],[Acres]]*IFERROR(VLOOKUP(Inputs[[#This Row],[County]]&amp;Inputs[[#This Row],[Healthy Soils Practice]],'Defaults &lt;HIDE&gt;'!$C$29:$Q$1246,3,FALSE),0)</f>
        <v>0</v>
      </c>
      <c r="N346" s="166">
        <f t="array" ref="N346">Inputs[[#This Row],[Acres]]*IFERROR(VLOOKUP(Inputs[[#This Row],[County]]&amp;Inputs[[#This Row],[Healthy Soils Practice]],'Defaults &lt;HIDE&gt;'!$C$29:$Q$1246,4,FALSE),0)</f>
        <v>0</v>
      </c>
      <c r="O346" s="166">
        <f t="array" ref="O346">Inputs[[#This Row],[Acres]]*IFERROR(VLOOKUP(Inputs[[#This Row],[County]]&amp;Inputs[[#This Row],[Healthy Soils Practice]],'Defaults &lt;HIDE&gt;'!$C$29:$Q$1246,5,FALSE),0)</f>
        <v>0</v>
      </c>
      <c r="P346" s="166">
        <f t="array" ref="P346">Inputs[[#This Row],[Acres]]*IFERROR(VLOOKUP(Inputs[[#This Row],[County]]&amp;Inputs[[#This Row],[Healthy Soils Practice]],'Defaults &lt;HIDE&gt;'!$C$29:$Q$1246,6,FALSE),0)</f>
        <v>0</v>
      </c>
      <c r="Q346" s="166">
        <f t="array" ref="Q346">Inputs[[#This Row],[Acres]]*IFERROR(VLOOKUP(Inputs[[#This Row],[County]]&amp;Inputs[[#This Row],[Healthy Soils Practice]],'Defaults &lt;HIDE&gt;'!$C$29:$Q$1246,7,FALSE),0)</f>
        <v>0</v>
      </c>
      <c r="R346" s="171">
        <f t="array" ref="R346">Inputs[[#This Row],[Acres]]*IFERROR(VLOOKUP(Inputs[[#This Row],[County]]&amp;Inputs[[#This Row],[Healthy Soils Practice]],'Defaults &lt;HIDE&gt;'!$C$29:$Q$1246,8,FALSE),0)</f>
        <v>0</v>
      </c>
    </row>
    <row r="347" spans="2:18" s="141" customFormat="1" x14ac:dyDescent="0.25">
      <c r="B347" s="141" t="str">
        <f>Inputs[[#This Row],['#]]</f>
        <v/>
      </c>
      <c r="C347" s="61"/>
      <c r="D347" s="63" t="str">
        <f t="shared" si="29"/>
        <v>Optional</v>
      </c>
      <c r="E347" s="143" t="str">
        <f>IF(ISBLANK(Inputs[[#This Row],[Applicant ID]]),"",IFERROR(VLOOKUP(Inputs[[#This Row],[Applicant ID]],$C$15:$E346,3,FALSE),MAX($E$15:$E346)+1))</f>
        <v/>
      </c>
      <c r="F347" s="61"/>
      <c r="G347" s="63" t="str">
        <f t="shared" si="30"/>
        <v>Optional</v>
      </c>
      <c r="H347" s="61"/>
      <c r="I347" s="65" t="str">
        <f t="shared" si="31"/>
        <v>Optional</v>
      </c>
      <c r="J347" s="148"/>
      <c r="K347" s="163" t="str">
        <f t="shared" si="32"/>
        <v>Optional</v>
      </c>
      <c r="L347" s="170">
        <f t="array" ref="L347">Inputs[[#This Row],[Acres]]*IFERROR(VLOOKUP(Inputs[[#This Row],[County]]&amp;Inputs[[#This Row],[Healthy Soils Practice]],'Defaults &lt;HIDE&gt;'!$C$29:$Q$1246,2,FALSE),0)</f>
        <v>0</v>
      </c>
      <c r="M347" s="166">
        <f t="array" ref="M347">Inputs[[#This Row],[Acres]]*IFERROR(VLOOKUP(Inputs[[#This Row],[County]]&amp;Inputs[[#This Row],[Healthy Soils Practice]],'Defaults &lt;HIDE&gt;'!$C$29:$Q$1246,3,FALSE),0)</f>
        <v>0</v>
      </c>
      <c r="N347" s="166">
        <f t="array" ref="N347">Inputs[[#This Row],[Acres]]*IFERROR(VLOOKUP(Inputs[[#This Row],[County]]&amp;Inputs[[#This Row],[Healthy Soils Practice]],'Defaults &lt;HIDE&gt;'!$C$29:$Q$1246,4,FALSE),0)</f>
        <v>0</v>
      </c>
      <c r="O347" s="166">
        <f t="array" ref="O347">Inputs[[#This Row],[Acres]]*IFERROR(VLOOKUP(Inputs[[#This Row],[County]]&amp;Inputs[[#This Row],[Healthy Soils Practice]],'Defaults &lt;HIDE&gt;'!$C$29:$Q$1246,5,FALSE),0)</f>
        <v>0</v>
      </c>
      <c r="P347" s="166">
        <f t="array" ref="P347">Inputs[[#This Row],[Acres]]*IFERROR(VLOOKUP(Inputs[[#This Row],[County]]&amp;Inputs[[#This Row],[Healthy Soils Practice]],'Defaults &lt;HIDE&gt;'!$C$29:$Q$1246,6,FALSE),0)</f>
        <v>0</v>
      </c>
      <c r="Q347" s="166">
        <f t="array" ref="Q347">Inputs[[#This Row],[Acres]]*IFERROR(VLOOKUP(Inputs[[#This Row],[County]]&amp;Inputs[[#This Row],[Healthy Soils Practice]],'Defaults &lt;HIDE&gt;'!$C$29:$Q$1246,7,FALSE),0)</f>
        <v>0</v>
      </c>
      <c r="R347" s="171">
        <f t="array" ref="R347">Inputs[[#This Row],[Acres]]*IFERROR(VLOOKUP(Inputs[[#This Row],[County]]&amp;Inputs[[#This Row],[Healthy Soils Practice]],'Defaults &lt;HIDE&gt;'!$C$29:$Q$1246,8,FALSE),0)</f>
        <v>0</v>
      </c>
    </row>
    <row r="348" spans="2:18" s="141" customFormat="1" x14ac:dyDescent="0.25">
      <c r="B348" s="141" t="str">
        <f>Inputs[[#This Row],['#]]</f>
        <v/>
      </c>
      <c r="C348" s="61"/>
      <c r="D348" s="63" t="str">
        <f t="shared" si="29"/>
        <v>Optional</v>
      </c>
      <c r="E348" s="143" t="str">
        <f>IF(ISBLANK(Inputs[[#This Row],[Applicant ID]]),"",IFERROR(VLOOKUP(Inputs[[#This Row],[Applicant ID]],$C$15:$E347,3,FALSE),MAX($E$15:$E347)+1))</f>
        <v/>
      </c>
      <c r="F348" s="61"/>
      <c r="G348" s="63" t="str">
        <f t="shared" si="30"/>
        <v>Optional</v>
      </c>
      <c r="H348" s="61"/>
      <c r="I348" s="65" t="str">
        <f t="shared" si="31"/>
        <v>Optional</v>
      </c>
      <c r="J348" s="148"/>
      <c r="K348" s="163" t="str">
        <f t="shared" si="32"/>
        <v>Optional</v>
      </c>
      <c r="L348" s="170">
        <f t="array" ref="L348">Inputs[[#This Row],[Acres]]*IFERROR(VLOOKUP(Inputs[[#This Row],[County]]&amp;Inputs[[#This Row],[Healthy Soils Practice]],'Defaults &lt;HIDE&gt;'!$C$29:$Q$1246,2,FALSE),0)</f>
        <v>0</v>
      </c>
      <c r="M348" s="166">
        <f t="array" ref="M348">Inputs[[#This Row],[Acres]]*IFERROR(VLOOKUP(Inputs[[#This Row],[County]]&amp;Inputs[[#This Row],[Healthy Soils Practice]],'Defaults &lt;HIDE&gt;'!$C$29:$Q$1246,3,FALSE),0)</f>
        <v>0</v>
      </c>
      <c r="N348" s="166">
        <f t="array" ref="N348">Inputs[[#This Row],[Acres]]*IFERROR(VLOOKUP(Inputs[[#This Row],[County]]&amp;Inputs[[#This Row],[Healthy Soils Practice]],'Defaults &lt;HIDE&gt;'!$C$29:$Q$1246,4,FALSE),0)</f>
        <v>0</v>
      </c>
      <c r="O348" s="166">
        <f t="array" ref="O348">Inputs[[#This Row],[Acres]]*IFERROR(VLOOKUP(Inputs[[#This Row],[County]]&amp;Inputs[[#This Row],[Healthy Soils Practice]],'Defaults &lt;HIDE&gt;'!$C$29:$Q$1246,5,FALSE),0)</f>
        <v>0</v>
      </c>
      <c r="P348" s="166">
        <f t="array" ref="P348">Inputs[[#This Row],[Acres]]*IFERROR(VLOOKUP(Inputs[[#This Row],[County]]&amp;Inputs[[#This Row],[Healthy Soils Practice]],'Defaults &lt;HIDE&gt;'!$C$29:$Q$1246,6,FALSE),0)</f>
        <v>0</v>
      </c>
      <c r="Q348" s="166">
        <f t="array" ref="Q348">Inputs[[#This Row],[Acres]]*IFERROR(VLOOKUP(Inputs[[#This Row],[County]]&amp;Inputs[[#This Row],[Healthy Soils Practice]],'Defaults &lt;HIDE&gt;'!$C$29:$Q$1246,7,FALSE),0)</f>
        <v>0</v>
      </c>
      <c r="R348" s="171">
        <f t="array" ref="R348">Inputs[[#This Row],[Acres]]*IFERROR(VLOOKUP(Inputs[[#This Row],[County]]&amp;Inputs[[#This Row],[Healthy Soils Practice]],'Defaults &lt;HIDE&gt;'!$C$29:$Q$1246,8,FALSE),0)</f>
        <v>0</v>
      </c>
    </row>
    <row r="349" spans="2:18" s="141" customFormat="1" x14ac:dyDescent="0.25">
      <c r="B349" s="141" t="str">
        <f>Inputs[[#This Row],['#]]</f>
        <v/>
      </c>
      <c r="C349" s="61"/>
      <c r="D349" s="63" t="str">
        <f t="shared" si="29"/>
        <v>Optional</v>
      </c>
      <c r="E349" s="143" t="str">
        <f>IF(ISBLANK(Inputs[[#This Row],[Applicant ID]]),"",IFERROR(VLOOKUP(Inputs[[#This Row],[Applicant ID]],$C$15:$E348,3,FALSE),MAX($E$15:$E348)+1))</f>
        <v/>
      </c>
      <c r="F349" s="61"/>
      <c r="G349" s="63" t="str">
        <f t="shared" si="30"/>
        <v>Optional</v>
      </c>
      <c r="H349" s="61"/>
      <c r="I349" s="65" t="str">
        <f t="shared" si="31"/>
        <v>Optional</v>
      </c>
      <c r="J349" s="148"/>
      <c r="K349" s="163" t="str">
        <f t="shared" si="32"/>
        <v>Optional</v>
      </c>
      <c r="L349" s="170">
        <f t="array" ref="L349">Inputs[[#This Row],[Acres]]*IFERROR(VLOOKUP(Inputs[[#This Row],[County]]&amp;Inputs[[#This Row],[Healthy Soils Practice]],'Defaults &lt;HIDE&gt;'!$C$29:$Q$1246,2,FALSE),0)</f>
        <v>0</v>
      </c>
      <c r="M349" s="166">
        <f t="array" ref="M349">Inputs[[#This Row],[Acres]]*IFERROR(VLOOKUP(Inputs[[#This Row],[County]]&amp;Inputs[[#This Row],[Healthy Soils Practice]],'Defaults &lt;HIDE&gt;'!$C$29:$Q$1246,3,FALSE),0)</f>
        <v>0</v>
      </c>
      <c r="N349" s="166">
        <f t="array" ref="N349">Inputs[[#This Row],[Acres]]*IFERROR(VLOOKUP(Inputs[[#This Row],[County]]&amp;Inputs[[#This Row],[Healthy Soils Practice]],'Defaults &lt;HIDE&gt;'!$C$29:$Q$1246,4,FALSE),0)</f>
        <v>0</v>
      </c>
      <c r="O349" s="166">
        <f t="array" ref="O349">Inputs[[#This Row],[Acres]]*IFERROR(VLOOKUP(Inputs[[#This Row],[County]]&amp;Inputs[[#This Row],[Healthy Soils Practice]],'Defaults &lt;HIDE&gt;'!$C$29:$Q$1246,5,FALSE),0)</f>
        <v>0</v>
      </c>
      <c r="P349" s="166">
        <f t="array" ref="P349">Inputs[[#This Row],[Acres]]*IFERROR(VLOOKUP(Inputs[[#This Row],[County]]&amp;Inputs[[#This Row],[Healthy Soils Practice]],'Defaults &lt;HIDE&gt;'!$C$29:$Q$1246,6,FALSE),0)</f>
        <v>0</v>
      </c>
      <c r="Q349" s="166">
        <f t="array" ref="Q349">Inputs[[#This Row],[Acres]]*IFERROR(VLOOKUP(Inputs[[#This Row],[County]]&amp;Inputs[[#This Row],[Healthy Soils Practice]],'Defaults &lt;HIDE&gt;'!$C$29:$Q$1246,7,FALSE),0)</f>
        <v>0</v>
      </c>
      <c r="R349" s="171">
        <f t="array" ref="R349">Inputs[[#This Row],[Acres]]*IFERROR(VLOOKUP(Inputs[[#This Row],[County]]&amp;Inputs[[#This Row],[Healthy Soils Practice]],'Defaults &lt;HIDE&gt;'!$C$29:$Q$1246,8,FALSE),0)</f>
        <v>0</v>
      </c>
    </row>
    <row r="350" spans="2:18" s="141" customFormat="1" x14ac:dyDescent="0.25">
      <c r="B350" s="141" t="str">
        <f>Inputs[[#This Row],['#]]</f>
        <v/>
      </c>
      <c r="C350" s="61"/>
      <c r="D350" s="63" t="str">
        <f t="shared" si="29"/>
        <v>Optional</v>
      </c>
      <c r="E350" s="143" t="str">
        <f>IF(ISBLANK(Inputs[[#This Row],[Applicant ID]]),"",IFERROR(VLOOKUP(Inputs[[#This Row],[Applicant ID]],$C$15:$E349,3,FALSE),MAX($E$15:$E349)+1))</f>
        <v/>
      </c>
      <c r="F350" s="61"/>
      <c r="G350" s="63" t="str">
        <f t="shared" si="30"/>
        <v>Optional</v>
      </c>
      <c r="H350" s="61"/>
      <c r="I350" s="65" t="str">
        <f t="shared" si="31"/>
        <v>Optional</v>
      </c>
      <c r="J350" s="148"/>
      <c r="K350" s="163" t="str">
        <f t="shared" si="32"/>
        <v>Optional</v>
      </c>
      <c r="L350" s="170">
        <f t="array" ref="L350">Inputs[[#This Row],[Acres]]*IFERROR(VLOOKUP(Inputs[[#This Row],[County]]&amp;Inputs[[#This Row],[Healthy Soils Practice]],'Defaults &lt;HIDE&gt;'!$C$29:$Q$1246,2,FALSE),0)</f>
        <v>0</v>
      </c>
      <c r="M350" s="166">
        <f t="array" ref="M350">Inputs[[#This Row],[Acres]]*IFERROR(VLOOKUP(Inputs[[#This Row],[County]]&amp;Inputs[[#This Row],[Healthy Soils Practice]],'Defaults &lt;HIDE&gt;'!$C$29:$Q$1246,3,FALSE),0)</f>
        <v>0</v>
      </c>
      <c r="N350" s="166">
        <f t="array" ref="N350">Inputs[[#This Row],[Acres]]*IFERROR(VLOOKUP(Inputs[[#This Row],[County]]&amp;Inputs[[#This Row],[Healthy Soils Practice]],'Defaults &lt;HIDE&gt;'!$C$29:$Q$1246,4,FALSE),0)</f>
        <v>0</v>
      </c>
      <c r="O350" s="166">
        <f t="array" ref="O350">Inputs[[#This Row],[Acres]]*IFERROR(VLOOKUP(Inputs[[#This Row],[County]]&amp;Inputs[[#This Row],[Healthy Soils Practice]],'Defaults &lt;HIDE&gt;'!$C$29:$Q$1246,5,FALSE),0)</f>
        <v>0</v>
      </c>
      <c r="P350" s="166">
        <f t="array" ref="P350">Inputs[[#This Row],[Acres]]*IFERROR(VLOOKUP(Inputs[[#This Row],[County]]&amp;Inputs[[#This Row],[Healthy Soils Practice]],'Defaults &lt;HIDE&gt;'!$C$29:$Q$1246,6,FALSE),0)</f>
        <v>0</v>
      </c>
      <c r="Q350" s="166">
        <f t="array" ref="Q350">Inputs[[#This Row],[Acres]]*IFERROR(VLOOKUP(Inputs[[#This Row],[County]]&amp;Inputs[[#This Row],[Healthy Soils Practice]],'Defaults &lt;HIDE&gt;'!$C$29:$Q$1246,7,FALSE),0)</f>
        <v>0</v>
      </c>
      <c r="R350" s="171">
        <f t="array" ref="R350">Inputs[[#This Row],[Acres]]*IFERROR(VLOOKUP(Inputs[[#This Row],[County]]&amp;Inputs[[#This Row],[Healthy Soils Practice]],'Defaults &lt;HIDE&gt;'!$C$29:$Q$1246,8,FALSE),0)</f>
        <v>0</v>
      </c>
    </row>
    <row r="351" spans="2:18" s="141" customFormat="1" x14ac:dyDescent="0.25">
      <c r="B351" s="141" t="str">
        <f>Inputs[[#This Row],['#]]</f>
        <v/>
      </c>
      <c r="C351" s="61"/>
      <c r="D351" s="63" t="str">
        <f t="shared" si="29"/>
        <v>Optional</v>
      </c>
      <c r="E351" s="143" t="str">
        <f>IF(ISBLANK(Inputs[[#This Row],[Applicant ID]]),"",IFERROR(VLOOKUP(Inputs[[#This Row],[Applicant ID]],$C$15:$E350,3,FALSE),MAX($E$15:$E350)+1))</f>
        <v/>
      </c>
      <c r="F351" s="61"/>
      <c r="G351" s="63" t="str">
        <f t="shared" si="30"/>
        <v>Optional</v>
      </c>
      <c r="H351" s="61"/>
      <c r="I351" s="65" t="str">
        <f t="shared" si="31"/>
        <v>Optional</v>
      </c>
      <c r="J351" s="148"/>
      <c r="K351" s="163" t="str">
        <f t="shared" si="32"/>
        <v>Optional</v>
      </c>
      <c r="L351" s="170">
        <f t="array" ref="L351">Inputs[[#This Row],[Acres]]*IFERROR(VLOOKUP(Inputs[[#This Row],[County]]&amp;Inputs[[#This Row],[Healthy Soils Practice]],'Defaults &lt;HIDE&gt;'!$C$29:$Q$1246,2,FALSE),0)</f>
        <v>0</v>
      </c>
      <c r="M351" s="166">
        <f t="array" ref="M351">Inputs[[#This Row],[Acres]]*IFERROR(VLOOKUP(Inputs[[#This Row],[County]]&amp;Inputs[[#This Row],[Healthy Soils Practice]],'Defaults &lt;HIDE&gt;'!$C$29:$Q$1246,3,FALSE),0)</f>
        <v>0</v>
      </c>
      <c r="N351" s="166">
        <f t="array" ref="N351">Inputs[[#This Row],[Acres]]*IFERROR(VLOOKUP(Inputs[[#This Row],[County]]&amp;Inputs[[#This Row],[Healthy Soils Practice]],'Defaults &lt;HIDE&gt;'!$C$29:$Q$1246,4,FALSE),0)</f>
        <v>0</v>
      </c>
      <c r="O351" s="166">
        <f t="array" ref="O351">Inputs[[#This Row],[Acres]]*IFERROR(VLOOKUP(Inputs[[#This Row],[County]]&amp;Inputs[[#This Row],[Healthy Soils Practice]],'Defaults &lt;HIDE&gt;'!$C$29:$Q$1246,5,FALSE),0)</f>
        <v>0</v>
      </c>
      <c r="P351" s="166">
        <f t="array" ref="P351">Inputs[[#This Row],[Acres]]*IFERROR(VLOOKUP(Inputs[[#This Row],[County]]&amp;Inputs[[#This Row],[Healthy Soils Practice]],'Defaults &lt;HIDE&gt;'!$C$29:$Q$1246,6,FALSE),0)</f>
        <v>0</v>
      </c>
      <c r="Q351" s="166">
        <f t="array" ref="Q351">Inputs[[#This Row],[Acres]]*IFERROR(VLOOKUP(Inputs[[#This Row],[County]]&amp;Inputs[[#This Row],[Healthy Soils Practice]],'Defaults &lt;HIDE&gt;'!$C$29:$Q$1246,7,FALSE),0)</f>
        <v>0</v>
      </c>
      <c r="R351" s="171">
        <f t="array" ref="R351">Inputs[[#This Row],[Acres]]*IFERROR(VLOOKUP(Inputs[[#This Row],[County]]&amp;Inputs[[#This Row],[Healthy Soils Practice]],'Defaults &lt;HIDE&gt;'!$C$29:$Q$1246,8,FALSE),0)</f>
        <v>0</v>
      </c>
    </row>
    <row r="352" spans="2:18" s="141" customFormat="1" x14ac:dyDescent="0.25">
      <c r="B352" s="141" t="str">
        <f>Inputs[[#This Row],['#]]</f>
        <v/>
      </c>
      <c r="C352" s="61"/>
      <c r="D352" s="63" t="str">
        <f t="shared" si="29"/>
        <v>Optional</v>
      </c>
      <c r="E352" s="143" t="str">
        <f>IF(ISBLANK(Inputs[[#This Row],[Applicant ID]]),"",IFERROR(VLOOKUP(Inputs[[#This Row],[Applicant ID]],$C$15:$E351,3,FALSE),MAX($E$15:$E351)+1))</f>
        <v/>
      </c>
      <c r="F352" s="61"/>
      <c r="G352" s="63" t="str">
        <f t="shared" si="30"/>
        <v>Optional</v>
      </c>
      <c r="H352" s="61"/>
      <c r="I352" s="65" t="str">
        <f t="shared" si="31"/>
        <v>Optional</v>
      </c>
      <c r="J352" s="148"/>
      <c r="K352" s="163" t="str">
        <f t="shared" si="32"/>
        <v>Optional</v>
      </c>
      <c r="L352" s="170">
        <f t="array" ref="L352">Inputs[[#This Row],[Acres]]*IFERROR(VLOOKUP(Inputs[[#This Row],[County]]&amp;Inputs[[#This Row],[Healthy Soils Practice]],'Defaults &lt;HIDE&gt;'!$C$29:$Q$1246,2,FALSE),0)</f>
        <v>0</v>
      </c>
      <c r="M352" s="166">
        <f t="array" ref="M352">Inputs[[#This Row],[Acres]]*IFERROR(VLOOKUP(Inputs[[#This Row],[County]]&amp;Inputs[[#This Row],[Healthy Soils Practice]],'Defaults &lt;HIDE&gt;'!$C$29:$Q$1246,3,FALSE),0)</f>
        <v>0</v>
      </c>
      <c r="N352" s="166">
        <f t="array" ref="N352">Inputs[[#This Row],[Acres]]*IFERROR(VLOOKUP(Inputs[[#This Row],[County]]&amp;Inputs[[#This Row],[Healthy Soils Practice]],'Defaults &lt;HIDE&gt;'!$C$29:$Q$1246,4,FALSE),0)</f>
        <v>0</v>
      </c>
      <c r="O352" s="166">
        <f t="array" ref="O352">Inputs[[#This Row],[Acres]]*IFERROR(VLOOKUP(Inputs[[#This Row],[County]]&amp;Inputs[[#This Row],[Healthy Soils Practice]],'Defaults &lt;HIDE&gt;'!$C$29:$Q$1246,5,FALSE),0)</f>
        <v>0</v>
      </c>
      <c r="P352" s="166">
        <f t="array" ref="P352">Inputs[[#This Row],[Acres]]*IFERROR(VLOOKUP(Inputs[[#This Row],[County]]&amp;Inputs[[#This Row],[Healthy Soils Practice]],'Defaults &lt;HIDE&gt;'!$C$29:$Q$1246,6,FALSE),0)</f>
        <v>0</v>
      </c>
      <c r="Q352" s="166">
        <f t="array" ref="Q352">Inputs[[#This Row],[Acres]]*IFERROR(VLOOKUP(Inputs[[#This Row],[County]]&amp;Inputs[[#This Row],[Healthy Soils Practice]],'Defaults &lt;HIDE&gt;'!$C$29:$Q$1246,7,FALSE),0)</f>
        <v>0</v>
      </c>
      <c r="R352" s="171">
        <f t="array" ref="R352">Inputs[[#This Row],[Acres]]*IFERROR(VLOOKUP(Inputs[[#This Row],[County]]&amp;Inputs[[#This Row],[Healthy Soils Practice]],'Defaults &lt;HIDE&gt;'!$C$29:$Q$1246,8,FALSE),0)</f>
        <v>0</v>
      </c>
    </row>
    <row r="353" spans="2:18" s="141" customFormat="1" x14ac:dyDescent="0.25">
      <c r="B353" s="141" t="str">
        <f>Inputs[[#This Row],['#]]</f>
        <v/>
      </c>
      <c r="C353" s="61"/>
      <c r="D353" s="63" t="str">
        <f t="shared" si="29"/>
        <v>Optional</v>
      </c>
      <c r="E353" s="143" t="str">
        <f>IF(ISBLANK(Inputs[[#This Row],[Applicant ID]]),"",IFERROR(VLOOKUP(Inputs[[#This Row],[Applicant ID]],$C$15:$E352,3,FALSE),MAX($E$15:$E352)+1))</f>
        <v/>
      </c>
      <c r="F353" s="61"/>
      <c r="G353" s="63" t="str">
        <f t="shared" si="30"/>
        <v>Optional</v>
      </c>
      <c r="H353" s="61"/>
      <c r="I353" s="65" t="str">
        <f t="shared" si="31"/>
        <v>Optional</v>
      </c>
      <c r="J353" s="148"/>
      <c r="K353" s="163" t="str">
        <f t="shared" si="32"/>
        <v>Optional</v>
      </c>
      <c r="L353" s="170">
        <f t="array" ref="L353">Inputs[[#This Row],[Acres]]*IFERROR(VLOOKUP(Inputs[[#This Row],[County]]&amp;Inputs[[#This Row],[Healthy Soils Practice]],'Defaults &lt;HIDE&gt;'!$C$29:$Q$1246,2,FALSE),0)</f>
        <v>0</v>
      </c>
      <c r="M353" s="166">
        <f t="array" ref="M353">Inputs[[#This Row],[Acres]]*IFERROR(VLOOKUP(Inputs[[#This Row],[County]]&amp;Inputs[[#This Row],[Healthy Soils Practice]],'Defaults &lt;HIDE&gt;'!$C$29:$Q$1246,3,FALSE),0)</f>
        <v>0</v>
      </c>
      <c r="N353" s="166">
        <f t="array" ref="N353">Inputs[[#This Row],[Acres]]*IFERROR(VLOOKUP(Inputs[[#This Row],[County]]&amp;Inputs[[#This Row],[Healthy Soils Practice]],'Defaults &lt;HIDE&gt;'!$C$29:$Q$1246,4,FALSE),0)</f>
        <v>0</v>
      </c>
      <c r="O353" s="166">
        <f t="array" ref="O353">Inputs[[#This Row],[Acres]]*IFERROR(VLOOKUP(Inputs[[#This Row],[County]]&amp;Inputs[[#This Row],[Healthy Soils Practice]],'Defaults &lt;HIDE&gt;'!$C$29:$Q$1246,5,FALSE),0)</f>
        <v>0</v>
      </c>
      <c r="P353" s="166">
        <f t="array" ref="P353">Inputs[[#This Row],[Acres]]*IFERROR(VLOOKUP(Inputs[[#This Row],[County]]&amp;Inputs[[#This Row],[Healthy Soils Practice]],'Defaults &lt;HIDE&gt;'!$C$29:$Q$1246,6,FALSE),0)</f>
        <v>0</v>
      </c>
      <c r="Q353" s="166">
        <f t="array" ref="Q353">Inputs[[#This Row],[Acres]]*IFERROR(VLOOKUP(Inputs[[#This Row],[County]]&amp;Inputs[[#This Row],[Healthy Soils Practice]],'Defaults &lt;HIDE&gt;'!$C$29:$Q$1246,7,FALSE),0)</f>
        <v>0</v>
      </c>
      <c r="R353" s="171">
        <f t="array" ref="R353">Inputs[[#This Row],[Acres]]*IFERROR(VLOOKUP(Inputs[[#This Row],[County]]&amp;Inputs[[#This Row],[Healthy Soils Practice]],'Defaults &lt;HIDE&gt;'!$C$29:$Q$1246,8,FALSE),0)</f>
        <v>0</v>
      </c>
    </row>
    <row r="354" spans="2:18" s="141" customFormat="1" x14ac:dyDescent="0.25">
      <c r="B354" s="141" t="str">
        <f>Inputs[[#This Row],['#]]</f>
        <v/>
      </c>
      <c r="C354" s="61"/>
      <c r="D354" s="63" t="str">
        <f t="shared" si="29"/>
        <v>Optional</v>
      </c>
      <c r="E354" s="143" t="str">
        <f>IF(ISBLANK(Inputs[[#This Row],[Applicant ID]]),"",IFERROR(VLOOKUP(Inputs[[#This Row],[Applicant ID]],$C$15:$E353,3,FALSE),MAX($E$15:$E353)+1))</f>
        <v/>
      </c>
      <c r="F354" s="61"/>
      <c r="G354" s="63" t="str">
        <f t="shared" si="30"/>
        <v>Optional</v>
      </c>
      <c r="H354" s="61"/>
      <c r="I354" s="65" t="str">
        <f t="shared" si="31"/>
        <v>Optional</v>
      </c>
      <c r="J354" s="148"/>
      <c r="K354" s="163" t="str">
        <f t="shared" si="32"/>
        <v>Optional</v>
      </c>
      <c r="L354" s="170">
        <f t="array" ref="L354">Inputs[[#This Row],[Acres]]*IFERROR(VLOOKUP(Inputs[[#This Row],[County]]&amp;Inputs[[#This Row],[Healthy Soils Practice]],'Defaults &lt;HIDE&gt;'!$C$29:$Q$1246,2,FALSE),0)</f>
        <v>0</v>
      </c>
      <c r="M354" s="166">
        <f t="array" ref="M354">Inputs[[#This Row],[Acres]]*IFERROR(VLOOKUP(Inputs[[#This Row],[County]]&amp;Inputs[[#This Row],[Healthy Soils Practice]],'Defaults &lt;HIDE&gt;'!$C$29:$Q$1246,3,FALSE),0)</f>
        <v>0</v>
      </c>
      <c r="N354" s="166">
        <f t="array" ref="N354">Inputs[[#This Row],[Acres]]*IFERROR(VLOOKUP(Inputs[[#This Row],[County]]&amp;Inputs[[#This Row],[Healthy Soils Practice]],'Defaults &lt;HIDE&gt;'!$C$29:$Q$1246,4,FALSE),0)</f>
        <v>0</v>
      </c>
      <c r="O354" s="166">
        <f t="array" ref="O354">Inputs[[#This Row],[Acres]]*IFERROR(VLOOKUP(Inputs[[#This Row],[County]]&amp;Inputs[[#This Row],[Healthy Soils Practice]],'Defaults &lt;HIDE&gt;'!$C$29:$Q$1246,5,FALSE),0)</f>
        <v>0</v>
      </c>
      <c r="P354" s="166">
        <f t="array" ref="P354">Inputs[[#This Row],[Acres]]*IFERROR(VLOOKUP(Inputs[[#This Row],[County]]&amp;Inputs[[#This Row],[Healthy Soils Practice]],'Defaults &lt;HIDE&gt;'!$C$29:$Q$1246,6,FALSE),0)</f>
        <v>0</v>
      </c>
      <c r="Q354" s="166">
        <f t="array" ref="Q354">Inputs[[#This Row],[Acres]]*IFERROR(VLOOKUP(Inputs[[#This Row],[County]]&amp;Inputs[[#This Row],[Healthy Soils Practice]],'Defaults &lt;HIDE&gt;'!$C$29:$Q$1246,7,FALSE),0)</f>
        <v>0</v>
      </c>
      <c r="R354" s="171">
        <f t="array" ref="R354">Inputs[[#This Row],[Acres]]*IFERROR(VLOOKUP(Inputs[[#This Row],[County]]&amp;Inputs[[#This Row],[Healthy Soils Practice]],'Defaults &lt;HIDE&gt;'!$C$29:$Q$1246,8,FALSE),0)</f>
        <v>0</v>
      </c>
    </row>
    <row r="355" spans="2:18" s="141" customFormat="1" x14ac:dyDescent="0.25">
      <c r="B355" s="141" t="str">
        <f>Inputs[[#This Row],['#]]</f>
        <v/>
      </c>
      <c r="C355" s="61"/>
      <c r="D355" s="63" t="str">
        <f t="shared" si="29"/>
        <v>Optional</v>
      </c>
      <c r="E355" s="143" t="str">
        <f>IF(ISBLANK(Inputs[[#This Row],[Applicant ID]]),"",IFERROR(VLOOKUP(Inputs[[#This Row],[Applicant ID]],$C$15:$E354,3,FALSE),MAX($E$15:$E354)+1))</f>
        <v/>
      </c>
      <c r="F355" s="61"/>
      <c r="G355" s="63" t="str">
        <f t="shared" si="30"/>
        <v>Optional</v>
      </c>
      <c r="H355" s="61"/>
      <c r="I355" s="65" t="str">
        <f t="shared" si="31"/>
        <v>Optional</v>
      </c>
      <c r="J355" s="148"/>
      <c r="K355" s="163" t="str">
        <f t="shared" si="32"/>
        <v>Optional</v>
      </c>
      <c r="L355" s="170">
        <f t="array" ref="L355">Inputs[[#This Row],[Acres]]*IFERROR(VLOOKUP(Inputs[[#This Row],[County]]&amp;Inputs[[#This Row],[Healthy Soils Practice]],'Defaults &lt;HIDE&gt;'!$C$29:$Q$1246,2,FALSE),0)</f>
        <v>0</v>
      </c>
      <c r="M355" s="166">
        <f t="array" ref="M355">Inputs[[#This Row],[Acres]]*IFERROR(VLOOKUP(Inputs[[#This Row],[County]]&amp;Inputs[[#This Row],[Healthy Soils Practice]],'Defaults &lt;HIDE&gt;'!$C$29:$Q$1246,3,FALSE),0)</f>
        <v>0</v>
      </c>
      <c r="N355" s="166">
        <f t="array" ref="N355">Inputs[[#This Row],[Acres]]*IFERROR(VLOOKUP(Inputs[[#This Row],[County]]&amp;Inputs[[#This Row],[Healthy Soils Practice]],'Defaults &lt;HIDE&gt;'!$C$29:$Q$1246,4,FALSE),0)</f>
        <v>0</v>
      </c>
      <c r="O355" s="166">
        <f t="array" ref="O355">Inputs[[#This Row],[Acres]]*IFERROR(VLOOKUP(Inputs[[#This Row],[County]]&amp;Inputs[[#This Row],[Healthy Soils Practice]],'Defaults &lt;HIDE&gt;'!$C$29:$Q$1246,5,FALSE),0)</f>
        <v>0</v>
      </c>
      <c r="P355" s="166">
        <f t="array" ref="P355">Inputs[[#This Row],[Acres]]*IFERROR(VLOOKUP(Inputs[[#This Row],[County]]&amp;Inputs[[#This Row],[Healthy Soils Practice]],'Defaults &lt;HIDE&gt;'!$C$29:$Q$1246,6,FALSE),0)</f>
        <v>0</v>
      </c>
      <c r="Q355" s="166">
        <f t="array" ref="Q355">Inputs[[#This Row],[Acres]]*IFERROR(VLOOKUP(Inputs[[#This Row],[County]]&amp;Inputs[[#This Row],[Healthy Soils Practice]],'Defaults &lt;HIDE&gt;'!$C$29:$Q$1246,7,FALSE),0)</f>
        <v>0</v>
      </c>
      <c r="R355" s="171">
        <f t="array" ref="R355">Inputs[[#This Row],[Acres]]*IFERROR(VLOOKUP(Inputs[[#This Row],[County]]&amp;Inputs[[#This Row],[Healthy Soils Practice]],'Defaults &lt;HIDE&gt;'!$C$29:$Q$1246,8,FALSE),0)</f>
        <v>0</v>
      </c>
    </row>
    <row r="356" spans="2:18" s="141" customFormat="1" x14ac:dyDescent="0.25">
      <c r="B356" s="141" t="str">
        <f>Inputs[[#This Row],['#]]</f>
        <v/>
      </c>
      <c r="C356" s="61"/>
      <c r="D356" s="63" t="str">
        <f t="shared" si="29"/>
        <v>Optional</v>
      </c>
      <c r="E356" s="143" t="str">
        <f>IF(ISBLANK(Inputs[[#This Row],[Applicant ID]]),"",IFERROR(VLOOKUP(Inputs[[#This Row],[Applicant ID]],$C$15:$E355,3,FALSE),MAX($E$15:$E355)+1))</f>
        <v/>
      </c>
      <c r="F356" s="61"/>
      <c r="G356" s="63" t="str">
        <f t="shared" si="30"/>
        <v>Optional</v>
      </c>
      <c r="H356" s="61"/>
      <c r="I356" s="65" t="str">
        <f t="shared" si="31"/>
        <v>Optional</v>
      </c>
      <c r="J356" s="148"/>
      <c r="K356" s="163" t="str">
        <f t="shared" si="32"/>
        <v>Optional</v>
      </c>
      <c r="L356" s="170">
        <f t="array" ref="L356">Inputs[[#This Row],[Acres]]*IFERROR(VLOOKUP(Inputs[[#This Row],[County]]&amp;Inputs[[#This Row],[Healthy Soils Practice]],'Defaults &lt;HIDE&gt;'!$C$29:$Q$1246,2,FALSE),0)</f>
        <v>0</v>
      </c>
      <c r="M356" s="166">
        <f t="array" ref="M356">Inputs[[#This Row],[Acres]]*IFERROR(VLOOKUP(Inputs[[#This Row],[County]]&amp;Inputs[[#This Row],[Healthy Soils Practice]],'Defaults &lt;HIDE&gt;'!$C$29:$Q$1246,3,FALSE),0)</f>
        <v>0</v>
      </c>
      <c r="N356" s="166">
        <f t="array" ref="N356">Inputs[[#This Row],[Acres]]*IFERROR(VLOOKUP(Inputs[[#This Row],[County]]&amp;Inputs[[#This Row],[Healthy Soils Practice]],'Defaults &lt;HIDE&gt;'!$C$29:$Q$1246,4,FALSE),0)</f>
        <v>0</v>
      </c>
      <c r="O356" s="166">
        <f t="array" ref="O356">Inputs[[#This Row],[Acres]]*IFERROR(VLOOKUP(Inputs[[#This Row],[County]]&amp;Inputs[[#This Row],[Healthy Soils Practice]],'Defaults &lt;HIDE&gt;'!$C$29:$Q$1246,5,FALSE),0)</f>
        <v>0</v>
      </c>
      <c r="P356" s="166">
        <f t="array" ref="P356">Inputs[[#This Row],[Acres]]*IFERROR(VLOOKUP(Inputs[[#This Row],[County]]&amp;Inputs[[#This Row],[Healthy Soils Practice]],'Defaults &lt;HIDE&gt;'!$C$29:$Q$1246,6,FALSE),0)</f>
        <v>0</v>
      </c>
      <c r="Q356" s="166">
        <f t="array" ref="Q356">Inputs[[#This Row],[Acres]]*IFERROR(VLOOKUP(Inputs[[#This Row],[County]]&amp;Inputs[[#This Row],[Healthy Soils Practice]],'Defaults &lt;HIDE&gt;'!$C$29:$Q$1246,7,FALSE),0)</f>
        <v>0</v>
      </c>
      <c r="R356" s="171">
        <f t="array" ref="R356">Inputs[[#This Row],[Acres]]*IFERROR(VLOOKUP(Inputs[[#This Row],[County]]&amp;Inputs[[#This Row],[Healthy Soils Practice]],'Defaults &lt;HIDE&gt;'!$C$29:$Q$1246,8,FALSE),0)</f>
        <v>0</v>
      </c>
    </row>
    <row r="357" spans="2:18" s="141" customFormat="1" x14ac:dyDescent="0.25">
      <c r="B357" s="141" t="str">
        <f>Inputs[[#This Row],['#]]</f>
        <v/>
      </c>
      <c r="C357" s="61"/>
      <c r="D357" s="63" t="str">
        <f t="shared" si="29"/>
        <v>Optional</v>
      </c>
      <c r="E357" s="143" t="str">
        <f>IF(ISBLANK(Inputs[[#This Row],[Applicant ID]]),"",IFERROR(VLOOKUP(Inputs[[#This Row],[Applicant ID]],$C$15:$E356,3,FALSE),MAX($E$15:$E356)+1))</f>
        <v/>
      </c>
      <c r="F357" s="61"/>
      <c r="G357" s="63" t="str">
        <f t="shared" si="30"/>
        <v>Optional</v>
      </c>
      <c r="H357" s="61"/>
      <c r="I357" s="65" t="str">
        <f t="shared" si="31"/>
        <v>Optional</v>
      </c>
      <c r="J357" s="148"/>
      <c r="K357" s="163" t="str">
        <f t="shared" si="32"/>
        <v>Optional</v>
      </c>
      <c r="L357" s="170">
        <f t="array" ref="L357">Inputs[[#This Row],[Acres]]*IFERROR(VLOOKUP(Inputs[[#This Row],[County]]&amp;Inputs[[#This Row],[Healthy Soils Practice]],'Defaults &lt;HIDE&gt;'!$C$29:$Q$1246,2,FALSE),0)</f>
        <v>0</v>
      </c>
      <c r="M357" s="166">
        <f t="array" ref="M357">Inputs[[#This Row],[Acres]]*IFERROR(VLOOKUP(Inputs[[#This Row],[County]]&amp;Inputs[[#This Row],[Healthy Soils Practice]],'Defaults &lt;HIDE&gt;'!$C$29:$Q$1246,3,FALSE),0)</f>
        <v>0</v>
      </c>
      <c r="N357" s="166">
        <f t="array" ref="N357">Inputs[[#This Row],[Acres]]*IFERROR(VLOOKUP(Inputs[[#This Row],[County]]&amp;Inputs[[#This Row],[Healthy Soils Practice]],'Defaults &lt;HIDE&gt;'!$C$29:$Q$1246,4,FALSE),0)</f>
        <v>0</v>
      </c>
      <c r="O357" s="166">
        <f t="array" ref="O357">Inputs[[#This Row],[Acres]]*IFERROR(VLOOKUP(Inputs[[#This Row],[County]]&amp;Inputs[[#This Row],[Healthy Soils Practice]],'Defaults &lt;HIDE&gt;'!$C$29:$Q$1246,5,FALSE),0)</f>
        <v>0</v>
      </c>
      <c r="P357" s="166">
        <f t="array" ref="P357">Inputs[[#This Row],[Acres]]*IFERROR(VLOOKUP(Inputs[[#This Row],[County]]&amp;Inputs[[#This Row],[Healthy Soils Practice]],'Defaults &lt;HIDE&gt;'!$C$29:$Q$1246,6,FALSE),0)</f>
        <v>0</v>
      </c>
      <c r="Q357" s="166">
        <f t="array" ref="Q357">Inputs[[#This Row],[Acres]]*IFERROR(VLOOKUP(Inputs[[#This Row],[County]]&amp;Inputs[[#This Row],[Healthy Soils Practice]],'Defaults &lt;HIDE&gt;'!$C$29:$Q$1246,7,FALSE),0)</f>
        <v>0</v>
      </c>
      <c r="R357" s="171">
        <f t="array" ref="R357">Inputs[[#This Row],[Acres]]*IFERROR(VLOOKUP(Inputs[[#This Row],[County]]&amp;Inputs[[#This Row],[Healthy Soils Practice]],'Defaults &lt;HIDE&gt;'!$C$29:$Q$1246,8,FALSE),0)</f>
        <v>0</v>
      </c>
    </row>
    <row r="358" spans="2:18" s="141" customFormat="1" x14ac:dyDescent="0.25">
      <c r="B358" s="141" t="str">
        <f>Inputs[[#This Row],['#]]</f>
        <v/>
      </c>
      <c r="C358" s="61"/>
      <c r="D358" s="63" t="str">
        <f t="shared" ref="D358:D421" si="33">IF(ISBLANK(C358),"Optional","")</f>
        <v>Optional</v>
      </c>
      <c r="E358" s="143" t="str">
        <f>IF(ISBLANK(Inputs[[#This Row],[Applicant ID]]),"",IFERROR(VLOOKUP(Inputs[[#This Row],[Applicant ID]],$C$15:$E357,3,FALSE),MAX($E$15:$E357)+1))</f>
        <v/>
      </c>
      <c r="F358" s="61"/>
      <c r="G358" s="63" t="str">
        <f t="shared" ref="G358:G421" si="34">IF(NOT(ISBLANK(F358)),"",IF(OR(NOT(ISBLANK(C358)),NOT(ISBLANK(F358)),NOT(ISBLANK(H358)),NOT(ISBLANK(J358))),"Required","Optional"))</f>
        <v>Optional</v>
      </c>
      <c r="H358" s="61"/>
      <c r="I358" s="65" t="str">
        <f t="shared" ref="I358:I421" si="35">IF(NOT(ISBLANK(H358)),"",IF(OR(NOT(ISBLANK(C358)),NOT(ISBLANK(F358)),NOT(ISBLANK(H358)),NOT(ISBLANK(J358))),"Required","Optional"))</f>
        <v>Optional</v>
      </c>
      <c r="J358" s="148"/>
      <c r="K358" s="163" t="str">
        <f t="shared" ref="K358:K421" si="36">IF(NOT(ISBLANK(J358)),"",IF(OR(NOT(ISBLANK(C358)),NOT(ISBLANK(F358)),NOT(ISBLANK(H358)),NOT(ISBLANK(J358))),"Required","Optional"))</f>
        <v>Optional</v>
      </c>
      <c r="L358" s="170">
        <f t="array" ref="L358">Inputs[[#This Row],[Acres]]*IFERROR(VLOOKUP(Inputs[[#This Row],[County]]&amp;Inputs[[#This Row],[Healthy Soils Practice]],'Defaults &lt;HIDE&gt;'!$C$29:$Q$1246,2,FALSE),0)</f>
        <v>0</v>
      </c>
      <c r="M358" s="166">
        <f t="array" ref="M358">Inputs[[#This Row],[Acres]]*IFERROR(VLOOKUP(Inputs[[#This Row],[County]]&amp;Inputs[[#This Row],[Healthy Soils Practice]],'Defaults &lt;HIDE&gt;'!$C$29:$Q$1246,3,FALSE),0)</f>
        <v>0</v>
      </c>
      <c r="N358" s="166">
        <f t="array" ref="N358">Inputs[[#This Row],[Acres]]*IFERROR(VLOOKUP(Inputs[[#This Row],[County]]&amp;Inputs[[#This Row],[Healthy Soils Practice]],'Defaults &lt;HIDE&gt;'!$C$29:$Q$1246,4,FALSE),0)</f>
        <v>0</v>
      </c>
      <c r="O358" s="166">
        <f t="array" ref="O358">Inputs[[#This Row],[Acres]]*IFERROR(VLOOKUP(Inputs[[#This Row],[County]]&amp;Inputs[[#This Row],[Healthy Soils Practice]],'Defaults &lt;HIDE&gt;'!$C$29:$Q$1246,5,FALSE),0)</f>
        <v>0</v>
      </c>
      <c r="P358" s="166">
        <f t="array" ref="P358">Inputs[[#This Row],[Acres]]*IFERROR(VLOOKUP(Inputs[[#This Row],[County]]&amp;Inputs[[#This Row],[Healthy Soils Practice]],'Defaults &lt;HIDE&gt;'!$C$29:$Q$1246,6,FALSE),0)</f>
        <v>0</v>
      </c>
      <c r="Q358" s="166">
        <f t="array" ref="Q358">Inputs[[#This Row],[Acres]]*IFERROR(VLOOKUP(Inputs[[#This Row],[County]]&amp;Inputs[[#This Row],[Healthy Soils Practice]],'Defaults &lt;HIDE&gt;'!$C$29:$Q$1246,7,FALSE),0)</f>
        <v>0</v>
      </c>
      <c r="R358" s="171">
        <f t="array" ref="R358">Inputs[[#This Row],[Acres]]*IFERROR(VLOOKUP(Inputs[[#This Row],[County]]&amp;Inputs[[#This Row],[Healthy Soils Practice]],'Defaults &lt;HIDE&gt;'!$C$29:$Q$1246,8,FALSE),0)</f>
        <v>0</v>
      </c>
    </row>
    <row r="359" spans="2:18" s="141" customFormat="1" x14ac:dyDescent="0.25">
      <c r="B359" s="141" t="str">
        <f>Inputs[[#This Row],['#]]</f>
        <v/>
      </c>
      <c r="C359" s="61"/>
      <c r="D359" s="63" t="str">
        <f t="shared" si="33"/>
        <v>Optional</v>
      </c>
      <c r="E359" s="143" t="str">
        <f>IF(ISBLANK(Inputs[[#This Row],[Applicant ID]]),"",IFERROR(VLOOKUP(Inputs[[#This Row],[Applicant ID]],$C$15:$E358,3,FALSE),MAX($E$15:$E358)+1))</f>
        <v/>
      </c>
      <c r="F359" s="61"/>
      <c r="G359" s="63" t="str">
        <f t="shared" si="34"/>
        <v>Optional</v>
      </c>
      <c r="H359" s="61"/>
      <c r="I359" s="65" t="str">
        <f t="shared" si="35"/>
        <v>Optional</v>
      </c>
      <c r="J359" s="148"/>
      <c r="K359" s="163" t="str">
        <f t="shared" si="36"/>
        <v>Optional</v>
      </c>
      <c r="L359" s="170">
        <f t="array" ref="L359">Inputs[[#This Row],[Acres]]*IFERROR(VLOOKUP(Inputs[[#This Row],[County]]&amp;Inputs[[#This Row],[Healthy Soils Practice]],'Defaults &lt;HIDE&gt;'!$C$29:$Q$1246,2,FALSE),0)</f>
        <v>0</v>
      </c>
      <c r="M359" s="166">
        <f t="array" ref="M359">Inputs[[#This Row],[Acres]]*IFERROR(VLOOKUP(Inputs[[#This Row],[County]]&amp;Inputs[[#This Row],[Healthy Soils Practice]],'Defaults &lt;HIDE&gt;'!$C$29:$Q$1246,3,FALSE),0)</f>
        <v>0</v>
      </c>
      <c r="N359" s="166">
        <f t="array" ref="N359">Inputs[[#This Row],[Acres]]*IFERROR(VLOOKUP(Inputs[[#This Row],[County]]&amp;Inputs[[#This Row],[Healthy Soils Practice]],'Defaults &lt;HIDE&gt;'!$C$29:$Q$1246,4,FALSE),0)</f>
        <v>0</v>
      </c>
      <c r="O359" s="166">
        <f t="array" ref="O359">Inputs[[#This Row],[Acres]]*IFERROR(VLOOKUP(Inputs[[#This Row],[County]]&amp;Inputs[[#This Row],[Healthy Soils Practice]],'Defaults &lt;HIDE&gt;'!$C$29:$Q$1246,5,FALSE),0)</f>
        <v>0</v>
      </c>
      <c r="P359" s="166">
        <f t="array" ref="P359">Inputs[[#This Row],[Acres]]*IFERROR(VLOOKUP(Inputs[[#This Row],[County]]&amp;Inputs[[#This Row],[Healthy Soils Practice]],'Defaults &lt;HIDE&gt;'!$C$29:$Q$1246,6,FALSE),0)</f>
        <v>0</v>
      </c>
      <c r="Q359" s="166">
        <f t="array" ref="Q359">Inputs[[#This Row],[Acres]]*IFERROR(VLOOKUP(Inputs[[#This Row],[County]]&amp;Inputs[[#This Row],[Healthy Soils Practice]],'Defaults &lt;HIDE&gt;'!$C$29:$Q$1246,7,FALSE),0)</f>
        <v>0</v>
      </c>
      <c r="R359" s="171">
        <f t="array" ref="R359">Inputs[[#This Row],[Acres]]*IFERROR(VLOOKUP(Inputs[[#This Row],[County]]&amp;Inputs[[#This Row],[Healthy Soils Practice]],'Defaults &lt;HIDE&gt;'!$C$29:$Q$1246,8,FALSE),0)</f>
        <v>0</v>
      </c>
    </row>
    <row r="360" spans="2:18" s="141" customFormat="1" x14ac:dyDescent="0.25">
      <c r="B360" s="141" t="str">
        <f>Inputs[[#This Row],['#]]</f>
        <v/>
      </c>
      <c r="C360" s="61"/>
      <c r="D360" s="63" t="str">
        <f t="shared" si="33"/>
        <v>Optional</v>
      </c>
      <c r="E360" s="143" t="str">
        <f>IF(ISBLANK(Inputs[[#This Row],[Applicant ID]]),"",IFERROR(VLOOKUP(Inputs[[#This Row],[Applicant ID]],$C$15:$E359,3,FALSE),MAX($E$15:$E359)+1))</f>
        <v/>
      </c>
      <c r="F360" s="61"/>
      <c r="G360" s="63" t="str">
        <f t="shared" si="34"/>
        <v>Optional</v>
      </c>
      <c r="H360" s="61"/>
      <c r="I360" s="65" t="str">
        <f t="shared" si="35"/>
        <v>Optional</v>
      </c>
      <c r="J360" s="148"/>
      <c r="K360" s="163" t="str">
        <f t="shared" si="36"/>
        <v>Optional</v>
      </c>
      <c r="L360" s="170">
        <f t="array" ref="L360">Inputs[[#This Row],[Acres]]*IFERROR(VLOOKUP(Inputs[[#This Row],[County]]&amp;Inputs[[#This Row],[Healthy Soils Practice]],'Defaults &lt;HIDE&gt;'!$C$29:$Q$1246,2,FALSE),0)</f>
        <v>0</v>
      </c>
      <c r="M360" s="166">
        <f t="array" ref="M360">Inputs[[#This Row],[Acres]]*IFERROR(VLOOKUP(Inputs[[#This Row],[County]]&amp;Inputs[[#This Row],[Healthy Soils Practice]],'Defaults &lt;HIDE&gt;'!$C$29:$Q$1246,3,FALSE),0)</f>
        <v>0</v>
      </c>
      <c r="N360" s="166">
        <f t="array" ref="N360">Inputs[[#This Row],[Acres]]*IFERROR(VLOOKUP(Inputs[[#This Row],[County]]&amp;Inputs[[#This Row],[Healthy Soils Practice]],'Defaults &lt;HIDE&gt;'!$C$29:$Q$1246,4,FALSE),0)</f>
        <v>0</v>
      </c>
      <c r="O360" s="166">
        <f t="array" ref="O360">Inputs[[#This Row],[Acres]]*IFERROR(VLOOKUP(Inputs[[#This Row],[County]]&amp;Inputs[[#This Row],[Healthy Soils Practice]],'Defaults &lt;HIDE&gt;'!$C$29:$Q$1246,5,FALSE),0)</f>
        <v>0</v>
      </c>
      <c r="P360" s="166">
        <f t="array" ref="P360">Inputs[[#This Row],[Acres]]*IFERROR(VLOOKUP(Inputs[[#This Row],[County]]&amp;Inputs[[#This Row],[Healthy Soils Practice]],'Defaults &lt;HIDE&gt;'!$C$29:$Q$1246,6,FALSE),0)</f>
        <v>0</v>
      </c>
      <c r="Q360" s="166">
        <f t="array" ref="Q360">Inputs[[#This Row],[Acres]]*IFERROR(VLOOKUP(Inputs[[#This Row],[County]]&amp;Inputs[[#This Row],[Healthy Soils Practice]],'Defaults &lt;HIDE&gt;'!$C$29:$Q$1246,7,FALSE),0)</f>
        <v>0</v>
      </c>
      <c r="R360" s="171">
        <f t="array" ref="R360">Inputs[[#This Row],[Acres]]*IFERROR(VLOOKUP(Inputs[[#This Row],[County]]&amp;Inputs[[#This Row],[Healthy Soils Practice]],'Defaults &lt;HIDE&gt;'!$C$29:$Q$1246,8,FALSE),0)</f>
        <v>0</v>
      </c>
    </row>
    <row r="361" spans="2:18" s="141" customFormat="1" x14ac:dyDescent="0.25">
      <c r="B361" s="141" t="str">
        <f>Inputs[[#This Row],['#]]</f>
        <v/>
      </c>
      <c r="C361" s="61"/>
      <c r="D361" s="63" t="str">
        <f t="shared" si="33"/>
        <v>Optional</v>
      </c>
      <c r="E361" s="143" t="str">
        <f>IF(ISBLANK(Inputs[[#This Row],[Applicant ID]]),"",IFERROR(VLOOKUP(Inputs[[#This Row],[Applicant ID]],$C$15:$E360,3,FALSE),MAX($E$15:$E360)+1))</f>
        <v/>
      </c>
      <c r="F361" s="61"/>
      <c r="G361" s="63" t="str">
        <f t="shared" si="34"/>
        <v>Optional</v>
      </c>
      <c r="H361" s="61"/>
      <c r="I361" s="65" t="str">
        <f t="shared" si="35"/>
        <v>Optional</v>
      </c>
      <c r="J361" s="148"/>
      <c r="K361" s="163" t="str">
        <f t="shared" si="36"/>
        <v>Optional</v>
      </c>
      <c r="L361" s="170">
        <f t="array" ref="L361">Inputs[[#This Row],[Acres]]*IFERROR(VLOOKUP(Inputs[[#This Row],[County]]&amp;Inputs[[#This Row],[Healthy Soils Practice]],'Defaults &lt;HIDE&gt;'!$C$29:$Q$1246,2,FALSE),0)</f>
        <v>0</v>
      </c>
      <c r="M361" s="166">
        <f t="array" ref="M361">Inputs[[#This Row],[Acres]]*IFERROR(VLOOKUP(Inputs[[#This Row],[County]]&amp;Inputs[[#This Row],[Healthy Soils Practice]],'Defaults &lt;HIDE&gt;'!$C$29:$Q$1246,3,FALSE),0)</f>
        <v>0</v>
      </c>
      <c r="N361" s="166">
        <f t="array" ref="N361">Inputs[[#This Row],[Acres]]*IFERROR(VLOOKUP(Inputs[[#This Row],[County]]&amp;Inputs[[#This Row],[Healthy Soils Practice]],'Defaults &lt;HIDE&gt;'!$C$29:$Q$1246,4,FALSE),0)</f>
        <v>0</v>
      </c>
      <c r="O361" s="166">
        <f t="array" ref="O361">Inputs[[#This Row],[Acres]]*IFERROR(VLOOKUP(Inputs[[#This Row],[County]]&amp;Inputs[[#This Row],[Healthy Soils Practice]],'Defaults &lt;HIDE&gt;'!$C$29:$Q$1246,5,FALSE),0)</f>
        <v>0</v>
      </c>
      <c r="P361" s="166">
        <f t="array" ref="P361">Inputs[[#This Row],[Acres]]*IFERROR(VLOOKUP(Inputs[[#This Row],[County]]&amp;Inputs[[#This Row],[Healthy Soils Practice]],'Defaults &lt;HIDE&gt;'!$C$29:$Q$1246,6,FALSE),0)</f>
        <v>0</v>
      </c>
      <c r="Q361" s="166">
        <f t="array" ref="Q361">Inputs[[#This Row],[Acres]]*IFERROR(VLOOKUP(Inputs[[#This Row],[County]]&amp;Inputs[[#This Row],[Healthy Soils Practice]],'Defaults &lt;HIDE&gt;'!$C$29:$Q$1246,7,FALSE),0)</f>
        <v>0</v>
      </c>
      <c r="R361" s="171">
        <f t="array" ref="R361">Inputs[[#This Row],[Acres]]*IFERROR(VLOOKUP(Inputs[[#This Row],[County]]&amp;Inputs[[#This Row],[Healthy Soils Practice]],'Defaults &lt;HIDE&gt;'!$C$29:$Q$1246,8,FALSE),0)</f>
        <v>0</v>
      </c>
    </row>
    <row r="362" spans="2:18" s="141" customFormat="1" x14ac:dyDescent="0.25">
      <c r="B362" s="141" t="str">
        <f>Inputs[[#This Row],['#]]</f>
        <v/>
      </c>
      <c r="C362" s="61"/>
      <c r="D362" s="63" t="str">
        <f t="shared" si="33"/>
        <v>Optional</v>
      </c>
      <c r="E362" s="143" t="str">
        <f>IF(ISBLANK(Inputs[[#This Row],[Applicant ID]]),"",IFERROR(VLOOKUP(Inputs[[#This Row],[Applicant ID]],$C$15:$E361,3,FALSE),MAX($E$15:$E361)+1))</f>
        <v/>
      </c>
      <c r="F362" s="61"/>
      <c r="G362" s="63" t="str">
        <f t="shared" si="34"/>
        <v>Optional</v>
      </c>
      <c r="H362" s="61"/>
      <c r="I362" s="65" t="str">
        <f t="shared" si="35"/>
        <v>Optional</v>
      </c>
      <c r="J362" s="148"/>
      <c r="K362" s="163" t="str">
        <f t="shared" si="36"/>
        <v>Optional</v>
      </c>
      <c r="L362" s="170">
        <f t="array" ref="L362">Inputs[[#This Row],[Acres]]*IFERROR(VLOOKUP(Inputs[[#This Row],[County]]&amp;Inputs[[#This Row],[Healthy Soils Practice]],'Defaults &lt;HIDE&gt;'!$C$29:$Q$1246,2,FALSE),0)</f>
        <v>0</v>
      </c>
      <c r="M362" s="166">
        <f t="array" ref="M362">Inputs[[#This Row],[Acres]]*IFERROR(VLOOKUP(Inputs[[#This Row],[County]]&amp;Inputs[[#This Row],[Healthy Soils Practice]],'Defaults &lt;HIDE&gt;'!$C$29:$Q$1246,3,FALSE),0)</f>
        <v>0</v>
      </c>
      <c r="N362" s="166">
        <f t="array" ref="N362">Inputs[[#This Row],[Acres]]*IFERROR(VLOOKUP(Inputs[[#This Row],[County]]&amp;Inputs[[#This Row],[Healthy Soils Practice]],'Defaults &lt;HIDE&gt;'!$C$29:$Q$1246,4,FALSE),0)</f>
        <v>0</v>
      </c>
      <c r="O362" s="166">
        <f t="array" ref="O362">Inputs[[#This Row],[Acres]]*IFERROR(VLOOKUP(Inputs[[#This Row],[County]]&amp;Inputs[[#This Row],[Healthy Soils Practice]],'Defaults &lt;HIDE&gt;'!$C$29:$Q$1246,5,FALSE),0)</f>
        <v>0</v>
      </c>
      <c r="P362" s="166">
        <f t="array" ref="P362">Inputs[[#This Row],[Acres]]*IFERROR(VLOOKUP(Inputs[[#This Row],[County]]&amp;Inputs[[#This Row],[Healthy Soils Practice]],'Defaults &lt;HIDE&gt;'!$C$29:$Q$1246,6,FALSE),0)</f>
        <v>0</v>
      </c>
      <c r="Q362" s="166">
        <f t="array" ref="Q362">Inputs[[#This Row],[Acres]]*IFERROR(VLOOKUP(Inputs[[#This Row],[County]]&amp;Inputs[[#This Row],[Healthy Soils Practice]],'Defaults &lt;HIDE&gt;'!$C$29:$Q$1246,7,FALSE),0)</f>
        <v>0</v>
      </c>
      <c r="R362" s="171">
        <f t="array" ref="R362">Inputs[[#This Row],[Acres]]*IFERROR(VLOOKUP(Inputs[[#This Row],[County]]&amp;Inputs[[#This Row],[Healthy Soils Practice]],'Defaults &lt;HIDE&gt;'!$C$29:$Q$1246,8,FALSE),0)</f>
        <v>0</v>
      </c>
    </row>
    <row r="363" spans="2:18" s="141" customFormat="1" x14ac:dyDescent="0.25">
      <c r="B363" s="141" t="str">
        <f>Inputs[[#This Row],['#]]</f>
        <v/>
      </c>
      <c r="C363" s="61"/>
      <c r="D363" s="63" t="str">
        <f t="shared" si="33"/>
        <v>Optional</v>
      </c>
      <c r="E363" s="143" t="str">
        <f>IF(ISBLANK(Inputs[[#This Row],[Applicant ID]]),"",IFERROR(VLOOKUP(Inputs[[#This Row],[Applicant ID]],$C$15:$E362,3,FALSE),MAX($E$15:$E362)+1))</f>
        <v/>
      </c>
      <c r="F363" s="61"/>
      <c r="G363" s="63" t="str">
        <f t="shared" si="34"/>
        <v>Optional</v>
      </c>
      <c r="H363" s="61"/>
      <c r="I363" s="65" t="str">
        <f t="shared" si="35"/>
        <v>Optional</v>
      </c>
      <c r="J363" s="148"/>
      <c r="K363" s="163" t="str">
        <f t="shared" si="36"/>
        <v>Optional</v>
      </c>
      <c r="L363" s="170">
        <f t="array" ref="L363">Inputs[[#This Row],[Acres]]*IFERROR(VLOOKUP(Inputs[[#This Row],[County]]&amp;Inputs[[#This Row],[Healthy Soils Practice]],'Defaults &lt;HIDE&gt;'!$C$29:$Q$1246,2,FALSE),0)</f>
        <v>0</v>
      </c>
      <c r="M363" s="166">
        <f t="array" ref="M363">Inputs[[#This Row],[Acres]]*IFERROR(VLOOKUP(Inputs[[#This Row],[County]]&amp;Inputs[[#This Row],[Healthy Soils Practice]],'Defaults &lt;HIDE&gt;'!$C$29:$Q$1246,3,FALSE),0)</f>
        <v>0</v>
      </c>
      <c r="N363" s="166">
        <f t="array" ref="N363">Inputs[[#This Row],[Acres]]*IFERROR(VLOOKUP(Inputs[[#This Row],[County]]&amp;Inputs[[#This Row],[Healthy Soils Practice]],'Defaults &lt;HIDE&gt;'!$C$29:$Q$1246,4,FALSE),0)</f>
        <v>0</v>
      </c>
      <c r="O363" s="166">
        <f t="array" ref="O363">Inputs[[#This Row],[Acres]]*IFERROR(VLOOKUP(Inputs[[#This Row],[County]]&amp;Inputs[[#This Row],[Healthy Soils Practice]],'Defaults &lt;HIDE&gt;'!$C$29:$Q$1246,5,FALSE),0)</f>
        <v>0</v>
      </c>
      <c r="P363" s="166">
        <f t="array" ref="P363">Inputs[[#This Row],[Acres]]*IFERROR(VLOOKUP(Inputs[[#This Row],[County]]&amp;Inputs[[#This Row],[Healthy Soils Practice]],'Defaults &lt;HIDE&gt;'!$C$29:$Q$1246,6,FALSE),0)</f>
        <v>0</v>
      </c>
      <c r="Q363" s="166">
        <f t="array" ref="Q363">Inputs[[#This Row],[Acres]]*IFERROR(VLOOKUP(Inputs[[#This Row],[County]]&amp;Inputs[[#This Row],[Healthy Soils Practice]],'Defaults &lt;HIDE&gt;'!$C$29:$Q$1246,7,FALSE),0)</f>
        <v>0</v>
      </c>
      <c r="R363" s="171">
        <f t="array" ref="R363">Inputs[[#This Row],[Acres]]*IFERROR(VLOOKUP(Inputs[[#This Row],[County]]&amp;Inputs[[#This Row],[Healthy Soils Practice]],'Defaults &lt;HIDE&gt;'!$C$29:$Q$1246,8,FALSE),0)</f>
        <v>0</v>
      </c>
    </row>
    <row r="364" spans="2:18" s="141" customFormat="1" x14ac:dyDescent="0.25">
      <c r="B364" s="141" t="str">
        <f>Inputs[[#This Row],['#]]</f>
        <v/>
      </c>
      <c r="C364" s="61"/>
      <c r="D364" s="63" t="str">
        <f t="shared" si="33"/>
        <v>Optional</v>
      </c>
      <c r="E364" s="143" t="str">
        <f>IF(ISBLANK(Inputs[[#This Row],[Applicant ID]]),"",IFERROR(VLOOKUP(Inputs[[#This Row],[Applicant ID]],$C$15:$E363,3,FALSE),MAX($E$15:$E363)+1))</f>
        <v/>
      </c>
      <c r="F364" s="61"/>
      <c r="G364" s="63" t="str">
        <f t="shared" si="34"/>
        <v>Optional</v>
      </c>
      <c r="H364" s="61"/>
      <c r="I364" s="65" t="str">
        <f t="shared" si="35"/>
        <v>Optional</v>
      </c>
      <c r="J364" s="148"/>
      <c r="K364" s="163" t="str">
        <f t="shared" si="36"/>
        <v>Optional</v>
      </c>
      <c r="L364" s="170">
        <f t="array" ref="L364">Inputs[[#This Row],[Acres]]*IFERROR(VLOOKUP(Inputs[[#This Row],[County]]&amp;Inputs[[#This Row],[Healthy Soils Practice]],'Defaults &lt;HIDE&gt;'!$C$29:$Q$1246,2,FALSE),0)</f>
        <v>0</v>
      </c>
      <c r="M364" s="166">
        <f t="array" ref="M364">Inputs[[#This Row],[Acres]]*IFERROR(VLOOKUP(Inputs[[#This Row],[County]]&amp;Inputs[[#This Row],[Healthy Soils Practice]],'Defaults &lt;HIDE&gt;'!$C$29:$Q$1246,3,FALSE),0)</f>
        <v>0</v>
      </c>
      <c r="N364" s="166">
        <f t="array" ref="N364">Inputs[[#This Row],[Acres]]*IFERROR(VLOOKUP(Inputs[[#This Row],[County]]&amp;Inputs[[#This Row],[Healthy Soils Practice]],'Defaults &lt;HIDE&gt;'!$C$29:$Q$1246,4,FALSE),0)</f>
        <v>0</v>
      </c>
      <c r="O364" s="166">
        <f t="array" ref="O364">Inputs[[#This Row],[Acres]]*IFERROR(VLOOKUP(Inputs[[#This Row],[County]]&amp;Inputs[[#This Row],[Healthy Soils Practice]],'Defaults &lt;HIDE&gt;'!$C$29:$Q$1246,5,FALSE),0)</f>
        <v>0</v>
      </c>
      <c r="P364" s="166">
        <f t="array" ref="P364">Inputs[[#This Row],[Acres]]*IFERROR(VLOOKUP(Inputs[[#This Row],[County]]&amp;Inputs[[#This Row],[Healthy Soils Practice]],'Defaults &lt;HIDE&gt;'!$C$29:$Q$1246,6,FALSE),0)</f>
        <v>0</v>
      </c>
      <c r="Q364" s="166">
        <f t="array" ref="Q364">Inputs[[#This Row],[Acres]]*IFERROR(VLOOKUP(Inputs[[#This Row],[County]]&amp;Inputs[[#This Row],[Healthy Soils Practice]],'Defaults &lt;HIDE&gt;'!$C$29:$Q$1246,7,FALSE),0)</f>
        <v>0</v>
      </c>
      <c r="R364" s="171">
        <f t="array" ref="R364">Inputs[[#This Row],[Acres]]*IFERROR(VLOOKUP(Inputs[[#This Row],[County]]&amp;Inputs[[#This Row],[Healthy Soils Practice]],'Defaults &lt;HIDE&gt;'!$C$29:$Q$1246,8,FALSE),0)</f>
        <v>0</v>
      </c>
    </row>
    <row r="365" spans="2:18" s="141" customFormat="1" x14ac:dyDescent="0.25">
      <c r="B365" s="141" t="str">
        <f>Inputs[[#This Row],['#]]</f>
        <v/>
      </c>
      <c r="C365" s="61"/>
      <c r="D365" s="63" t="str">
        <f t="shared" si="33"/>
        <v>Optional</v>
      </c>
      <c r="E365" s="143" t="str">
        <f>IF(ISBLANK(Inputs[[#This Row],[Applicant ID]]),"",IFERROR(VLOOKUP(Inputs[[#This Row],[Applicant ID]],$C$15:$E364,3,FALSE),MAX($E$15:$E364)+1))</f>
        <v/>
      </c>
      <c r="F365" s="61"/>
      <c r="G365" s="63" t="str">
        <f t="shared" si="34"/>
        <v>Optional</v>
      </c>
      <c r="H365" s="61"/>
      <c r="I365" s="65" t="str">
        <f t="shared" si="35"/>
        <v>Optional</v>
      </c>
      <c r="J365" s="148"/>
      <c r="K365" s="163" t="str">
        <f t="shared" si="36"/>
        <v>Optional</v>
      </c>
      <c r="L365" s="170">
        <f t="array" ref="L365">Inputs[[#This Row],[Acres]]*IFERROR(VLOOKUP(Inputs[[#This Row],[County]]&amp;Inputs[[#This Row],[Healthy Soils Practice]],'Defaults &lt;HIDE&gt;'!$C$29:$Q$1246,2,FALSE),0)</f>
        <v>0</v>
      </c>
      <c r="M365" s="166">
        <f t="array" ref="M365">Inputs[[#This Row],[Acres]]*IFERROR(VLOOKUP(Inputs[[#This Row],[County]]&amp;Inputs[[#This Row],[Healthy Soils Practice]],'Defaults &lt;HIDE&gt;'!$C$29:$Q$1246,3,FALSE),0)</f>
        <v>0</v>
      </c>
      <c r="N365" s="166">
        <f t="array" ref="N365">Inputs[[#This Row],[Acres]]*IFERROR(VLOOKUP(Inputs[[#This Row],[County]]&amp;Inputs[[#This Row],[Healthy Soils Practice]],'Defaults &lt;HIDE&gt;'!$C$29:$Q$1246,4,FALSE),0)</f>
        <v>0</v>
      </c>
      <c r="O365" s="166">
        <f t="array" ref="O365">Inputs[[#This Row],[Acres]]*IFERROR(VLOOKUP(Inputs[[#This Row],[County]]&amp;Inputs[[#This Row],[Healthy Soils Practice]],'Defaults &lt;HIDE&gt;'!$C$29:$Q$1246,5,FALSE),0)</f>
        <v>0</v>
      </c>
      <c r="P365" s="166">
        <f t="array" ref="P365">Inputs[[#This Row],[Acres]]*IFERROR(VLOOKUP(Inputs[[#This Row],[County]]&amp;Inputs[[#This Row],[Healthy Soils Practice]],'Defaults &lt;HIDE&gt;'!$C$29:$Q$1246,6,FALSE),0)</f>
        <v>0</v>
      </c>
      <c r="Q365" s="166">
        <f t="array" ref="Q365">Inputs[[#This Row],[Acres]]*IFERROR(VLOOKUP(Inputs[[#This Row],[County]]&amp;Inputs[[#This Row],[Healthy Soils Practice]],'Defaults &lt;HIDE&gt;'!$C$29:$Q$1246,7,FALSE),0)</f>
        <v>0</v>
      </c>
      <c r="R365" s="171">
        <f t="array" ref="R365">Inputs[[#This Row],[Acres]]*IFERROR(VLOOKUP(Inputs[[#This Row],[County]]&amp;Inputs[[#This Row],[Healthy Soils Practice]],'Defaults &lt;HIDE&gt;'!$C$29:$Q$1246,8,FALSE),0)</f>
        <v>0</v>
      </c>
    </row>
    <row r="366" spans="2:18" s="141" customFormat="1" x14ac:dyDescent="0.25">
      <c r="B366" s="141" t="str">
        <f>Inputs[[#This Row],['#]]</f>
        <v/>
      </c>
      <c r="C366" s="61"/>
      <c r="D366" s="63" t="str">
        <f t="shared" si="33"/>
        <v>Optional</v>
      </c>
      <c r="E366" s="143" t="str">
        <f>IF(ISBLANK(Inputs[[#This Row],[Applicant ID]]),"",IFERROR(VLOOKUP(Inputs[[#This Row],[Applicant ID]],$C$15:$E365,3,FALSE),MAX($E$15:$E365)+1))</f>
        <v/>
      </c>
      <c r="F366" s="61"/>
      <c r="G366" s="63" t="str">
        <f t="shared" si="34"/>
        <v>Optional</v>
      </c>
      <c r="H366" s="61"/>
      <c r="I366" s="65" t="str">
        <f t="shared" si="35"/>
        <v>Optional</v>
      </c>
      <c r="J366" s="148"/>
      <c r="K366" s="163" t="str">
        <f t="shared" si="36"/>
        <v>Optional</v>
      </c>
      <c r="L366" s="170">
        <f t="array" ref="L366">Inputs[[#This Row],[Acres]]*IFERROR(VLOOKUP(Inputs[[#This Row],[County]]&amp;Inputs[[#This Row],[Healthy Soils Practice]],'Defaults &lt;HIDE&gt;'!$C$29:$Q$1246,2,FALSE),0)</f>
        <v>0</v>
      </c>
      <c r="M366" s="166">
        <f t="array" ref="M366">Inputs[[#This Row],[Acres]]*IFERROR(VLOOKUP(Inputs[[#This Row],[County]]&amp;Inputs[[#This Row],[Healthy Soils Practice]],'Defaults &lt;HIDE&gt;'!$C$29:$Q$1246,3,FALSE),0)</f>
        <v>0</v>
      </c>
      <c r="N366" s="166">
        <f t="array" ref="N366">Inputs[[#This Row],[Acres]]*IFERROR(VLOOKUP(Inputs[[#This Row],[County]]&amp;Inputs[[#This Row],[Healthy Soils Practice]],'Defaults &lt;HIDE&gt;'!$C$29:$Q$1246,4,FALSE),0)</f>
        <v>0</v>
      </c>
      <c r="O366" s="166">
        <f t="array" ref="O366">Inputs[[#This Row],[Acres]]*IFERROR(VLOOKUP(Inputs[[#This Row],[County]]&amp;Inputs[[#This Row],[Healthy Soils Practice]],'Defaults &lt;HIDE&gt;'!$C$29:$Q$1246,5,FALSE),0)</f>
        <v>0</v>
      </c>
      <c r="P366" s="166">
        <f t="array" ref="P366">Inputs[[#This Row],[Acres]]*IFERROR(VLOOKUP(Inputs[[#This Row],[County]]&amp;Inputs[[#This Row],[Healthy Soils Practice]],'Defaults &lt;HIDE&gt;'!$C$29:$Q$1246,6,FALSE),0)</f>
        <v>0</v>
      </c>
      <c r="Q366" s="166">
        <f t="array" ref="Q366">Inputs[[#This Row],[Acres]]*IFERROR(VLOOKUP(Inputs[[#This Row],[County]]&amp;Inputs[[#This Row],[Healthy Soils Practice]],'Defaults &lt;HIDE&gt;'!$C$29:$Q$1246,7,FALSE),0)</f>
        <v>0</v>
      </c>
      <c r="R366" s="171">
        <f t="array" ref="R366">Inputs[[#This Row],[Acres]]*IFERROR(VLOOKUP(Inputs[[#This Row],[County]]&amp;Inputs[[#This Row],[Healthy Soils Practice]],'Defaults &lt;HIDE&gt;'!$C$29:$Q$1246,8,FALSE),0)</f>
        <v>0</v>
      </c>
    </row>
    <row r="367" spans="2:18" s="141" customFormat="1" x14ac:dyDescent="0.25">
      <c r="B367" s="141" t="str">
        <f>Inputs[[#This Row],['#]]</f>
        <v/>
      </c>
      <c r="C367" s="61"/>
      <c r="D367" s="63" t="str">
        <f t="shared" si="33"/>
        <v>Optional</v>
      </c>
      <c r="E367" s="143" t="str">
        <f>IF(ISBLANK(Inputs[[#This Row],[Applicant ID]]),"",IFERROR(VLOOKUP(Inputs[[#This Row],[Applicant ID]],$C$15:$E366,3,FALSE),MAX($E$15:$E366)+1))</f>
        <v/>
      </c>
      <c r="F367" s="61"/>
      <c r="G367" s="63" t="str">
        <f t="shared" si="34"/>
        <v>Optional</v>
      </c>
      <c r="H367" s="61"/>
      <c r="I367" s="65" t="str">
        <f t="shared" si="35"/>
        <v>Optional</v>
      </c>
      <c r="J367" s="148"/>
      <c r="K367" s="163" t="str">
        <f t="shared" si="36"/>
        <v>Optional</v>
      </c>
      <c r="L367" s="170">
        <f t="array" ref="L367">Inputs[[#This Row],[Acres]]*IFERROR(VLOOKUP(Inputs[[#This Row],[County]]&amp;Inputs[[#This Row],[Healthy Soils Practice]],'Defaults &lt;HIDE&gt;'!$C$29:$Q$1246,2,FALSE),0)</f>
        <v>0</v>
      </c>
      <c r="M367" s="166">
        <f t="array" ref="M367">Inputs[[#This Row],[Acres]]*IFERROR(VLOOKUP(Inputs[[#This Row],[County]]&amp;Inputs[[#This Row],[Healthy Soils Practice]],'Defaults &lt;HIDE&gt;'!$C$29:$Q$1246,3,FALSE),0)</f>
        <v>0</v>
      </c>
      <c r="N367" s="166">
        <f t="array" ref="N367">Inputs[[#This Row],[Acres]]*IFERROR(VLOOKUP(Inputs[[#This Row],[County]]&amp;Inputs[[#This Row],[Healthy Soils Practice]],'Defaults &lt;HIDE&gt;'!$C$29:$Q$1246,4,FALSE),0)</f>
        <v>0</v>
      </c>
      <c r="O367" s="166">
        <f t="array" ref="O367">Inputs[[#This Row],[Acres]]*IFERROR(VLOOKUP(Inputs[[#This Row],[County]]&amp;Inputs[[#This Row],[Healthy Soils Practice]],'Defaults &lt;HIDE&gt;'!$C$29:$Q$1246,5,FALSE),0)</f>
        <v>0</v>
      </c>
      <c r="P367" s="166">
        <f t="array" ref="P367">Inputs[[#This Row],[Acres]]*IFERROR(VLOOKUP(Inputs[[#This Row],[County]]&amp;Inputs[[#This Row],[Healthy Soils Practice]],'Defaults &lt;HIDE&gt;'!$C$29:$Q$1246,6,FALSE),0)</f>
        <v>0</v>
      </c>
      <c r="Q367" s="166">
        <f t="array" ref="Q367">Inputs[[#This Row],[Acres]]*IFERROR(VLOOKUP(Inputs[[#This Row],[County]]&amp;Inputs[[#This Row],[Healthy Soils Practice]],'Defaults &lt;HIDE&gt;'!$C$29:$Q$1246,7,FALSE),0)</f>
        <v>0</v>
      </c>
      <c r="R367" s="171">
        <f t="array" ref="R367">Inputs[[#This Row],[Acres]]*IFERROR(VLOOKUP(Inputs[[#This Row],[County]]&amp;Inputs[[#This Row],[Healthy Soils Practice]],'Defaults &lt;HIDE&gt;'!$C$29:$Q$1246,8,FALSE),0)</f>
        <v>0</v>
      </c>
    </row>
    <row r="368" spans="2:18" s="141" customFormat="1" x14ac:dyDescent="0.25">
      <c r="B368" s="141" t="str">
        <f>Inputs[[#This Row],['#]]</f>
        <v/>
      </c>
      <c r="C368" s="61"/>
      <c r="D368" s="63" t="str">
        <f t="shared" si="33"/>
        <v>Optional</v>
      </c>
      <c r="E368" s="143" t="str">
        <f>IF(ISBLANK(Inputs[[#This Row],[Applicant ID]]),"",IFERROR(VLOOKUP(Inputs[[#This Row],[Applicant ID]],$C$15:$E367,3,FALSE),MAX($E$15:$E367)+1))</f>
        <v/>
      </c>
      <c r="F368" s="61"/>
      <c r="G368" s="63" t="str">
        <f t="shared" si="34"/>
        <v>Optional</v>
      </c>
      <c r="H368" s="61"/>
      <c r="I368" s="65" t="str">
        <f t="shared" si="35"/>
        <v>Optional</v>
      </c>
      <c r="J368" s="148"/>
      <c r="K368" s="163" t="str">
        <f t="shared" si="36"/>
        <v>Optional</v>
      </c>
      <c r="L368" s="170">
        <f t="array" ref="L368">Inputs[[#This Row],[Acres]]*IFERROR(VLOOKUP(Inputs[[#This Row],[County]]&amp;Inputs[[#This Row],[Healthy Soils Practice]],'Defaults &lt;HIDE&gt;'!$C$29:$Q$1246,2,FALSE),0)</f>
        <v>0</v>
      </c>
      <c r="M368" s="166">
        <f t="array" ref="M368">Inputs[[#This Row],[Acres]]*IFERROR(VLOOKUP(Inputs[[#This Row],[County]]&amp;Inputs[[#This Row],[Healthy Soils Practice]],'Defaults &lt;HIDE&gt;'!$C$29:$Q$1246,3,FALSE),0)</f>
        <v>0</v>
      </c>
      <c r="N368" s="166">
        <f t="array" ref="N368">Inputs[[#This Row],[Acres]]*IFERROR(VLOOKUP(Inputs[[#This Row],[County]]&amp;Inputs[[#This Row],[Healthy Soils Practice]],'Defaults &lt;HIDE&gt;'!$C$29:$Q$1246,4,FALSE),0)</f>
        <v>0</v>
      </c>
      <c r="O368" s="166">
        <f t="array" ref="O368">Inputs[[#This Row],[Acres]]*IFERROR(VLOOKUP(Inputs[[#This Row],[County]]&amp;Inputs[[#This Row],[Healthy Soils Practice]],'Defaults &lt;HIDE&gt;'!$C$29:$Q$1246,5,FALSE),0)</f>
        <v>0</v>
      </c>
      <c r="P368" s="166">
        <f t="array" ref="P368">Inputs[[#This Row],[Acres]]*IFERROR(VLOOKUP(Inputs[[#This Row],[County]]&amp;Inputs[[#This Row],[Healthy Soils Practice]],'Defaults &lt;HIDE&gt;'!$C$29:$Q$1246,6,FALSE),0)</f>
        <v>0</v>
      </c>
      <c r="Q368" s="166">
        <f t="array" ref="Q368">Inputs[[#This Row],[Acres]]*IFERROR(VLOOKUP(Inputs[[#This Row],[County]]&amp;Inputs[[#This Row],[Healthy Soils Practice]],'Defaults &lt;HIDE&gt;'!$C$29:$Q$1246,7,FALSE),0)</f>
        <v>0</v>
      </c>
      <c r="R368" s="171">
        <f t="array" ref="R368">Inputs[[#This Row],[Acres]]*IFERROR(VLOOKUP(Inputs[[#This Row],[County]]&amp;Inputs[[#This Row],[Healthy Soils Practice]],'Defaults &lt;HIDE&gt;'!$C$29:$Q$1246,8,FALSE),0)</f>
        <v>0</v>
      </c>
    </row>
    <row r="369" spans="2:18" s="141" customFormat="1" x14ac:dyDescent="0.25">
      <c r="B369" s="141" t="str">
        <f>Inputs[[#This Row],['#]]</f>
        <v/>
      </c>
      <c r="C369" s="61"/>
      <c r="D369" s="63" t="str">
        <f t="shared" si="33"/>
        <v>Optional</v>
      </c>
      <c r="E369" s="143" t="str">
        <f>IF(ISBLANK(Inputs[[#This Row],[Applicant ID]]),"",IFERROR(VLOOKUP(Inputs[[#This Row],[Applicant ID]],$C$15:$E368,3,FALSE),MAX($E$15:$E368)+1))</f>
        <v/>
      </c>
      <c r="F369" s="61"/>
      <c r="G369" s="63" t="str">
        <f t="shared" si="34"/>
        <v>Optional</v>
      </c>
      <c r="H369" s="61"/>
      <c r="I369" s="65" t="str">
        <f t="shared" si="35"/>
        <v>Optional</v>
      </c>
      <c r="J369" s="148"/>
      <c r="K369" s="163" t="str">
        <f t="shared" si="36"/>
        <v>Optional</v>
      </c>
      <c r="L369" s="170">
        <f t="array" ref="L369">Inputs[[#This Row],[Acres]]*IFERROR(VLOOKUP(Inputs[[#This Row],[County]]&amp;Inputs[[#This Row],[Healthy Soils Practice]],'Defaults &lt;HIDE&gt;'!$C$29:$Q$1246,2,FALSE),0)</f>
        <v>0</v>
      </c>
      <c r="M369" s="166">
        <f t="array" ref="M369">Inputs[[#This Row],[Acres]]*IFERROR(VLOOKUP(Inputs[[#This Row],[County]]&amp;Inputs[[#This Row],[Healthy Soils Practice]],'Defaults &lt;HIDE&gt;'!$C$29:$Q$1246,3,FALSE),0)</f>
        <v>0</v>
      </c>
      <c r="N369" s="166">
        <f t="array" ref="N369">Inputs[[#This Row],[Acres]]*IFERROR(VLOOKUP(Inputs[[#This Row],[County]]&amp;Inputs[[#This Row],[Healthy Soils Practice]],'Defaults &lt;HIDE&gt;'!$C$29:$Q$1246,4,FALSE),0)</f>
        <v>0</v>
      </c>
      <c r="O369" s="166">
        <f t="array" ref="O369">Inputs[[#This Row],[Acres]]*IFERROR(VLOOKUP(Inputs[[#This Row],[County]]&amp;Inputs[[#This Row],[Healthy Soils Practice]],'Defaults &lt;HIDE&gt;'!$C$29:$Q$1246,5,FALSE),0)</f>
        <v>0</v>
      </c>
      <c r="P369" s="166">
        <f t="array" ref="P369">Inputs[[#This Row],[Acres]]*IFERROR(VLOOKUP(Inputs[[#This Row],[County]]&amp;Inputs[[#This Row],[Healthy Soils Practice]],'Defaults &lt;HIDE&gt;'!$C$29:$Q$1246,6,FALSE),0)</f>
        <v>0</v>
      </c>
      <c r="Q369" s="166">
        <f t="array" ref="Q369">Inputs[[#This Row],[Acres]]*IFERROR(VLOOKUP(Inputs[[#This Row],[County]]&amp;Inputs[[#This Row],[Healthy Soils Practice]],'Defaults &lt;HIDE&gt;'!$C$29:$Q$1246,7,FALSE),0)</f>
        <v>0</v>
      </c>
      <c r="R369" s="171">
        <f t="array" ref="R369">Inputs[[#This Row],[Acres]]*IFERROR(VLOOKUP(Inputs[[#This Row],[County]]&amp;Inputs[[#This Row],[Healthy Soils Practice]],'Defaults &lt;HIDE&gt;'!$C$29:$Q$1246,8,FALSE),0)</f>
        <v>0</v>
      </c>
    </row>
    <row r="370" spans="2:18" s="141" customFormat="1" x14ac:dyDescent="0.25">
      <c r="B370" s="141" t="str">
        <f>Inputs[[#This Row],['#]]</f>
        <v/>
      </c>
      <c r="C370" s="61"/>
      <c r="D370" s="63" t="str">
        <f t="shared" si="33"/>
        <v>Optional</v>
      </c>
      <c r="E370" s="143" t="str">
        <f>IF(ISBLANK(Inputs[[#This Row],[Applicant ID]]),"",IFERROR(VLOOKUP(Inputs[[#This Row],[Applicant ID]],$C$15:$E369,3,FALSE),MAX($E$15:$E369)+1))</f>
        <v/>
      </c>
      <c r="F370" s="61"/>
      <c r="G370" s="63" t="str">
        <f t="shared" si="34"/>
        <v>Optional</v>
      </c>
      <c r="H370" s="61"/>
      <c r="I370" s="65" t="str">
        <f t="shared" si="35"/>
        <v>Optional</v>
      </c>
      <c r="J370" s="148"/>
      <c r="K370" s="163" t="str">
        <f t="shared" si="36"/>
        <v>Optional</v>
      </c>
      <c r="L370" s="170">
        <f t="array" ref="L370">Inputs[[#This Row],[Acres]]*IFERROR(VLOOKUP(Inputs[[#This Row],[County]]&amp;Inputs[[#This Row],[Healthy Soils Practice]],'Defaults &lt;HIDE&gt;'!$C$29:$Q$1246,2,FALSE),0)</f>
        <v>0</v>
      </c>
      <c r="M370" s="166">
        <f t="array" ref="M370">Inputs[[#This Row],[Acres]]*IFERROR(VLOOKUP(Inputs[[#This Row],[County]]&amp;Inputs[[#This Row],[Healthy Soils Practice]],'Defaults &lt;HIDE&gt;'!$C$29:$Q$1246,3,FALSE),0)</f>
        <v>0</v>
      </c>
      <c r="N370" s="166">
        <f t="array" ref="N370">Inputs[[#This Row],[Acres]]*IFERROR(VLOOKUP(Inputs[[#This Row],[County]]&amp;Inputs[[#This Row],[Healthy Soils Practice]],'Defaults &lt;HIDE&gt;'!$C$29:$Q$1246,4,FALSE),0)</f>
        <v>0</v>
      </c>
      <c r="O370" s="166">
        <f t="array" ref="O370">Inputs[[#This Row],[Acres]]*IFERROR(VLOOKUP(Inputs[[#This Row],[County]]&amp;Inputs[[#This Row],[Healthy Soils Practice]],'Defaults &lt;HIDE&gt;'!$C$29:$Q$1246,5,FALSE),0)</f>
        <v>0</v>
      </c>
      <c r="P370" s="166">
        <f t="array" ref="P370">Inputs[[#This Row],[Acres]]*IFERROR(VLOOKUP(Inputs[[#This Row],[County]]&amp;Inputs[[#This Row],[Healthy Soils Practice]],'Defaults &lt;HIDE&gt;'!$C$29:$Q$1246,6,FALSE),0)</f>
        <v>0</v>
      </c>
      <c r="Q370" s="166">
        <f t="array" ref="Q370">Inputs[[#This Row],[Acres]]*IFERROR(VLOOKUP(Inputs[[#This Row],[County]]&amp;Inputs[[#This Row],[Healthy Soils Practice]],'Defaults &lt;HIDE&gt;'!$C$29:$Q$1246,7,FALSE),0)</f>
        <v>0</v>
      </c>
      <c r="R370" s="171">
        <f t="array" ref="R370">Inputs[[#This Row],[Acres]]*IFERROR(VLOOKUP(Inputs[[#This Row],[County]]&amp;Inputs[[#This Row],[Healthy Soils Practice]],'Defaults &lt;HIDE&gt;'!$C$29:$Q$1246,8,FALSE),0)</f>
        <v>0</v>
      </c>
    </row>
    <row r="371" spans="2:18" s="141" customFormat="1" x14ac:dyDescent="0.25">
      <c r="B371" s="141" t="str">
        <f>Inputs[[#This Row],['#]]</f>
        <v/>
      </c>
      <c r="C371" s="61"/>
      <c r="D371" s="63" t="str">
        <f t="shared" si="33"/>
        <v>Optional</v>
      </c>
      <c r="E371" s="143" t="str">
        <f>IF(ISBLANK(Inputs[[#This Row],[Applicant ID]]),"",IFERROR(VLOOKUP(Inputs[[#This Row],[Applicant ID]],$C$15:$E370,3,FALSE),MAX($E$15:$E370)+1))</f>
        <v/>
      </c>
      <c r="F371" s="61"/>
      <c r="G371" s="63" t="str">
        <f t="shared" si="34"/>
        <v>Optional</v>
      </c>
      <c r="H371" s="61"/>
      <c r="I371" s="65" t="str">
        <f t="shared" si="35"/>
        <v>Optional</v>
      </c>
      <c r="J371" s="148"/>
      <c r="K371" s="163" t="str">
        <f t="shared" si="36"/>
        <v>Optional</v>
      </c>
      <c r="L371" s="170">
        <f t="array" ref="L371">Inputs[[#This Row],[Acres]]*IFERROR(VLOOKUP(Inputs[[#This Row],[County]]&amp;Inputs[[#This Row],[Healthy Soils Practice]],'Defaults &lt;HIDE&gt;'!$C$29:$Q$1246,2,FALSE),0)</f>
        <v>0</v>
      </c>
      <c r="M371" s="166">
        <f t="array" ref="M371">Inputs[[#This Row],[Acres]]*IFERROR(VLOOKUP(Inputs[[#This Row],[County]]&amp;Inputs[[#This Row],[Healthy Soils Practice]],'Defaults &lt;HIDE&gt;'!$C$29:$Q$1246,3,FALSE),0)</f>
        <v>0</v>
      </c>
      <c r="N371" s="166">
        <f t="array" ref="N371">Inputs[[#This Row],[Acres]]*IFERROR(VLOOKUP(Inputs[[#This Row],[County]]&amp;Inputs[[#This Row],[Healthy Soils Practice]],'Defaults &lt;HIDE&gt;'!$C$29:$Q$1246,4,FALSE),0)</f>
        <v>0</v>
      </c>
      <c r="O371" s="166">
        <f t="array" ref="O371">Inputs[[#This Row],[Acres]]*IFERROR(VLOOKUP(Inputs[[#This Row],[County]]&amp;Inputs[[#This Row],[Healthy Soils Practice]],'Defaults &lt;HIDE&gt;'!$C$29:$Q$1246,5,FALSE),0)</f>
        <v>0</v>
      </c>
      <c r="P371" s="166">
        <f t="array" ref="P371">Inputs[[#This Row],[Acres]]*IFERROR(VLOOKUP(Inputs[[#This Row],[County]]&amp;Inputs[[#This Row],[Healthy Soils Practice]],'Defaults &lt;HIDE&gt;'!$C$29:$Q$1246,6,FALSE),0)</f>
        <v>0</v>
      </c>
      <c r="Q371" s="166">
        <f t="array" ref="Q371">Inputs[[#This Row],[Acres]]*IFERROR(VLOOKUP(Inputs[[#This Row],[County]]&amp;Inputs[[#This Row],[Healthy Soils Practice]],'Defaults &lt;HIDE&gt;'!$C$29:$Q$1246,7,FALSE),0)</f>
        <v>0</v>
      </c>
      <c r="R371" s="171">
        <f t="array" ref="R371">Inputs[[#This Row],[Acres]]*IFERROR(VLOOKUP(Inputs[[#This Row],[County]]&amp;Inputs[[#This Row],[Healthy Soils Practice]],'Defaults &lt;HIDE&gt;'!$C$29:$Q$1246,8,FALSE),0)</f>
        <v>0</v>
      </c>
    </row>
    <row r="372" spans="2:18" s="141" customFormat="1" x14ac:dyDescent="0.25">
      <c r="B372" s="141" t="str">
        <f>Inputs[[#This Row],['#]]</f>
        <v/>
      </c>
      <c r="C372" s="61"/>
      <c r="D372" s="63" t="str">
        <f t="shared" si="33"/>
        <v>Optional</v>
      </c>
      <c r="E372" s="143" t="str">
        <f>IF(ISBLANK(Inputs[[#This Row],[Applicant ID]]),"",IFERROR(VLOOKUP(Inputs[[#This Row],[Applicant ID]],$C$15:$E371,3,FALSE),MAX($E$15:$E371)+1))</f>
        <v/>
      </c>
      <c r="F372" s="61"/>
      <c r="G372" s="63" t="str">
        <f t="shared" si="34"/>
        <v>Optional</v>
      </c>
      <c r="H372" s="61"/>
      <c r="I372" s="65" t="str">
        <f t="shared" si="35"/>
        <v>Optional</v>
      </c>
      <c r="J372" s="148"/>
      <c r="K372" s="163" t="str">
        <f t="shared" si="36"/>
        <v>Optional</v>
      </c>
      <c r="L372" s="170">
        <f t="array" ref="L372">Inputs[[#This Row],[Acres]]*IFERROR(VLOOKUP(Inputs[[#This Row],[County]]&amp;Inputs[[#This Row],[Healthy Soils Practice]],'Defaults &lt;HIDE&gt;'!$C$29:$Q$1246,2,FALSE),0)</f>
        <v>0</v>
      </c>
      <c r="M372" s="166">
        <f t="array" ref="M372">Inputs[[#This Row],[Acres]]*IFERROR(VLOOKUP(Inputs[[#This Row],[County]]&amp;Inputs[[#This Row],[Healthy Soils Practice]],'Defaults &lt;HIDE&gt;'!$C$29:$Q$1246,3,FALSE),0)</f>
        <v>0</v>
      </c>
      <c r="N372" s="166">
        <f t="array" ref="N372">Inputs[[#This Row],[Acres]]*IFERROR(VLOOKUP(Inputs[[#This Row],[County]]&amp;Inputs[[#This Row],[Healthy Soils Practice]],'Defaults &lt;HIDE&gt;'!$C$29:$Q$1246,4,FALSE),0)</f>
        <v>0</v>
      </c>
      <c r="O372" s="166">
        <f t="array" ref="O372">Inputs[[#This Row],[Acres]]*IFERROR(VLOOKUP(Inputs[[#This Row],[County]]&amp;Inputs[[#This Row],[Healthy Soils Practice]],'Defaults &lt;HIDE&gt;'!$C$29:$Q$1246,5,FALSE),0)</f>
        <v>0</v>
      </c>
      <c r="P372" s="166">
        <f t="array" ref="P372">Inputs[[#This Row],[Acres]]*IFERROR(VLOOKUP(Inputs[[#This Row],[County]]&amp;Inputs[[#This Row],[Healthy Soils Practice]],'Defaults &lt;HIDE&gt;'!$C$29:$Q$1246,6,FALSE),0)</f>
        <v>0</v>
      </c>
      <c r="Q372" s="166">
        <f t="array" ref="Q372">Inputs[[#This Row],[Acres]]*IFERROR(VLOOKUP(Inputs[[#This Row],[County]]&amp;Inputs[[#This Row],[Healthy Soils Practice]],'Defaults &lt;HIDE&gt;'!$C$29:$Q$1246,7,FALSE),0)</f>
        <v>0</v>
      </c>
      <c r="R372" s="171">
        <f t="array" ref="R372">Inputs[[#This Row],[Acres]]*IFERROR(VLOOKUP(Inputs[[#This Row],[County]]&amp;Inputs[[#This Row],[Healthy Soils Practice]],'Defaults &lt;HIDE&gt;'!$C$29:$Q$1246,8,FALSE),0)</f>
        <v>0</v>
      </c>
    </row>
    <row r="373" spans="2:18" s="141" customFormat="1" x14ac:dyDescent="0.25">
      <c r="B373" s="141" t="str">
        <f>Inputs[[#This Row],['#]]</f>
        <v/>
      </c>
      <c r="C373" s="61"/>
      <c r="D373" s="63" t="str">
        <f t="shared" si="33"/>
        <v>Optional</v>
      </c>
      <c r="E373" s="143" t="str">
        <f>IF(ISBLANK(Inputs[[#This Row],[Applicant ID]]),"",IFERROR(VLOOKUP(Inputs[[#This Row],[Applicant ID]],$C$15:$E372,3,FALSE),MAX($E$15:$E372)+1))</f>
        <v/>
      </c>
      <c r="F373" s="61"/>
      <c r="G373" s="63" t="str">
        <f t="shared" si="34"/>
        <v>Optional</v>
      </c>
      <c r="H373" s="61"/>
      <c r="I373" s="65" t="str">
        <f t="shared" si="35"/>
        <v>Optional</v>
      </c>
      <c r="J373" s="148"/>
      <c r="K373" s="163" t="str">
        <f t="shared" si="36"/>
        <v>Optional</v>
      </c>
      <c r="L373" s="170">
        <f t="array" ref="L373">Inputs[[#This Row],[Acres]]*IFERROR(VLOOKUP(Inputs[[#This Row],[County]]&amp;Inputs[[#This Row],[Healthy Soils Practice]],'Defaults &lt;HIDE&gt;'!$C$29:$Q$1246,2,FALSE),0)</f>
        <v>0</v>
      </c>
      <c r="M373" s="166">
        <f t="array" ref="M373">Inputs[[#This Row],[Acres]]*IFERROR(VLOOKUP(Inputs[[#This Row],[County]]&amp;Inputs[[#This Row],[Healthy Soils Practice]],'Defaults &lt;HIDE&gt;'!$C$29:$Q$1246,3,FALSE),0)</f>
        <v>0</v>
      </c>
      <c r="N373" s="166">
        <f t="array" ref="N373">Inputs[[#This Row],[Acres]]*IFERROR(VLOOKUP(Inputs[[#This Row],[County]]&amp;Inputs[[#This Row],[Healthy Soils Practice]],'Defaults &lt;HIDE&gt;'!$C$29:$Q$1246,4,FALSE),0)</f>
        <v>0</v>
      </c>
      <c r="O373" s="166">
        <f t="array" ref="O373">Inputs[[#This Row],[Acres]]*IFERROR(VLOOKUP(Inputs[[#This Row],[County]]&amp;Inputs[[#This Row],[Healthy Soils Practice]],'Defaults &lt;HIDE&gt;'!$C$29:$Q$1246,5,FALSE),0)</f>
        <v>0</v>
      </c>
      <c r="P373" s="166">
        <f t="array" ref="P373">Inputs[[#This Row],[Acres]]*IFERROR(VLOOKUP(Inputs[[#This Row],[County]]&amp;Inputs[[#This Row],[Healthy Soils Practice]],'Defaults &lt;HIDE&gt;'!$C$29:$Q$1246,6,FALSE),0)</f>
        <v>0</v>
      </c>
      <c r="Q373" s="166">
        <f t="array" ref="Q373">Inputs[[#This Row],[Acres]]*IFERROR(VLOOKUP(Inputs[[#This Row],[County]]&amp;Inputs[[#This Row],[Healthy Soils Practice]],'Defaults &lt;HIDE&gt;'!$C$29:$Q$1246,7,FALSE),0)</f>
        <v>0</v>
      </c>
      <c r="R373" s="171">
        <f t="array" ref="R373">Inputs[[#This Row],[Acres]]*IFERROR(VLOOKUP(Inputs[[#This Row],[County]]&amp;Inputs[[#This Row],[Healthy Soils Practice]],'Defaults &lt;HIDE&gt;'!$C$29:$Q$1246,8,FALSE),0)</f>
        <v>0</v>
      </c>
    </row>
    <row r="374" spans="2:18" s="141" customFormat="1" x14ac:dyDescent="0.25">
      <c r="B374" s="141" t="str">
        <f>Inputs[[#This Row],['#]]</f>
        <v/>
      </c>
      <c r="C374" s="61"/>
      <c r="D374" s="63" t="str">
        <f t="shared" si="33"/>
        <v>Optional</v>
      </c>
      <c r="E374" s="143" t="str">
        <f>IF(ISBLANK(Inputs[[#This Row],[Applicant ID]]),"",IFERROR(VLOOKUP(Inputs[[#This Row],[Applicant ID]],$C$15:$E373,3,FALSE),MAX($E$15:$E373)+1))</f>
        <v/>
      </c>
      <c r="F374" s="61"/>
      <c r="G374" s="63" t="str">
        <f t="shared" si="34"/>
        <v>Optional</v>
      </c>
      <c r="H374" s="61"/>
      <c r="I374" s="65" t="str">
        <f t="shared" si="35"/>
        <v>Optional</v>
      </c>
      <c r="J374" s="148"/>
      <c r="K374" s="163" t="str">
        <f t="shared" si="36"/>
        <v>Optional</v>
      </c>
      <c r="L374" s="170">
        <f t="array" ref="L374">Inputs[[#This Row],[Acres]]*IFERROR(VLOOKUP(Inputs[[#This Row],[County]]&amp;Inputs[[#This Row],[Healthy Soils Practice]],'Defaults &lt;HIDE&gt;'!$C$29:$Q$1246,2,FALSE),0)</f>
        <v>0</v>
      </c>
      <c r="M374" s="166">
        <f t="array" ref="M374">Inputs[[#This Row],[Acres]]*IFERROR(VLOOKUP(Inputs[[#This Row],[County]]&amp;Inputs[[#This Row],[Healthy Soils Practice]],'Defaults &lt;HIDE&gt;'!$C$29:$Q$1246,3,FALSE),0)</f>
        <v>0</v>
      </c>
      <c r="N374" s="166">
        <f t="array" ref="N374">Inputs[[#This Row],[Acres]]*IFERROR(VLOOKUP(Inputs[[#This Row],[County]]&amp;Inputs[[#This Row],[Healthy Soils Practice]],'Defaults &lt;HIDE&gt;'!$C$29:$Q$1246,4,FALSE),0)</f>
        <v>0</v>
      </c>
      <c r="O374" s="166">
        <f t="array" ref="O374">Inputs[[#This Row],[Acres]]*IFERROR(VLOOKUP(Inputs[[#This Row],[County]]&amp;Inputs[[#This Row],[Healthy Soils Practice]],'Defaults &lt;HIDE&gt;'!$C$29:$Q$1246,5,FALSE),0)</f>
        <v>0</v>
      </c>
      <c r="P374" s="166">
        <f t="array" ref="P374">Inputs[[#This Row],[Acres]]*IFERROR(VLOOKUP(Inputs[[#This Row],[County]]&amp;Inputs[[#This Row],[Healthy Soils Practice]],'Defaults &lt;HIDE&gt;'!$C$29:$Q$1246,6,FALSE),0)</f>
        <v>0</v>
      </c>
      <c r="Q374" s="166">
        <f t="array" ref="Q374">Inputs[[#This Row],[Acres]]*IFERROR(VLOOKUP(Inputs[[#This Row],[County]]&amp;Inputs[[#This Row],[Healthy Soils Practice]],'Defaults &lt;HIDE&gt;'!$C$29:$Q$1246,7,FALSE),0)</f>
        <v>0</v>
      </c>
      <c r="R374" s="171">
        <f t="array" ref="R374">Inputs[[#This Row],[Acres]]*IFERROR(VLOOKUP(Inputs[[#This Row],[County]]&amp;Inputs[[#This Row],[Healthy Soils Practice]],'Defaults &lt;HIDE&gt;'!$C$29:$Q$1246,8,FALSE),0)</f>
        <v>0</v>
      </c>
    </row>
    <row r="375" spans="2:18" s="141" customFormat="1" x14ac:dyDescent="0.25">
      <c r="B375" s="141" t="str">
        <f>Inputs[[#This Row],['#]]</f>
        <v/>
      </c>
      <c r="C375" s="61"/>
      <c r="D375" s="63" t="str">
        <f t="shared" si="33"/>
        <v>Optional</v>
      </c>
      <c r="E375" s="143" t="str">
        <f>IF(ISBLANK(Inputs[[#This Row],[Applicant ID]]),"",IFERROR(VLOOKUP(Inputs[[#This Row],[Applicant ID]],$C$15:$E374,3,FALSE),MAX($E$15:$E374)+1))</f>
        <v/>
      </c>
      <c r="F375" s="61"/>
      <c r="G375" s="63" t="str">
        <f t="shared" si="34"/>
        <v>Optional</v>
      </c>
      <c r="H375" s="61"/>
      <c r="I375" s="65" t="str">
        <f t="shared" si="35"/>
        <v>Optional</v>
      </c>
      <c r="J375" s="148"/>
      <c r="K375" s="163" t="str">
        <f t="shared" si="36"/>
        <v>Optional</v>
      </c>
      <c r="L375" s="170">
        <f t="array" ref="L375">Inputs[[#This Row],[Acres]]*IFERROR(VLOOKUP(Inputs[[#This Row],[County]]&amp;Inputs[[#This Row],[Healthy Soils Practice]],'Defaults &lt;HIDE&gt;'!$C$29:$Q$1246,2,FALSE),0)</f>
        <v>0</v>
      </c>
      <c r="M375" s="166">
        <f t="array" ref="M375">Inputs[[#This Row],[Acres]]*IFERROR(VLOOKUP(Inputs[[#This Row],[County]]&amp;Inputs[[#This Row],[Healthy Soils Practice]],'Defaults &lt;HIDE&gt;'!$C$29:$Q$1246,3,FALSE),0)</f>
        <v>0</v>
      </c>
      <c r="N375" s="166">
        <f t="array" ref="N375">Inputs[[#This Row],[Acres]]*IFERROR(VLOOKUP(Inputs[[#This Row],[County]]&amp;Inputs[[#This Row],[Healthy Soils Practice]],'Defaults &lt;HIDE&gt;'!$C$29:$Q$1246,4,FALSE),0)</f>
        <v>0</v>
      </c>
      <c r="O375" s="166">
        <f t="array" ref="O375">Inputs[[#This Row],[Acres]]*IFERROR(VLOOKUP(Inputs[[#This Row],[County]]&amp;Inputs[[#This Row],[Healthy Soils Practice]],'Defaults &lt;HIDE&gt;'!$C$29:$Q$1246,5,FALSE),0)</f>
        <v>0</v>
      </c>
      <c r="P375" s="166">
        <f t="array" ref="P375">Inputs[[#This Row],[Acres]]*IFERROR(VLOOKUP(Inputs[[#This Row],[County]]&amp;Inputs[[#This Row],[Healthy Soils Practice]],'Defaults &lt;HIDE&gt;'!$C$29:$Q$1246,6,FALSE),0)</f>
        <v>0</v>
      </c>
      <c r="Q375" s="166">
        <f t="array" ref="Q375">Inputs[[#This Row],[Acres]]*IFERROR(VLOOKUP(Inputs[[#This Row],[County]]&amp;Inputs[[#This Row],[Healthy Soils Practice]],'Defaults &lt;HIDE&gt;'!$C$29:$Q$1246,7,FALSE),0)</f>
        <v>0</v>
      </c>
      <c r="R375" s="171">
        <f t="array" ref="R375">Inputs[[#This Row],[Acres]]*IFERROR(VLOOKUP(Inputs[[#This Row],[County]]&amp;Inputs[[#This Row],[Healthy Soils Practice]],'Defaults &lt;HIDE&gt;'!$C$29:$Q$1246,8,FALSE),0)</f>
        <v>0</v>
      </c>
    </row>
    <row r="376" spans="2:18" s="141" customFormat="1" x14ac:dyDescent="0.25">
      <c r="B376" s="141" t="str">
        <f>Inputs[[#This Row],['#]]</f>
        <v/>
      </c>
      <c r="C376" s="61"/>
      <c r="D376" s="63" t="str">
        <f t="shared" si="33"/>
        <v>Optional</v>
      </c>
      <c r="E376" s="143" t="str">
        <f>IF(ISBLANK(Inputs[[#This Row],[Applicant ID]]),"",IFERROR(VLOOKUP(Inputs[[#This Row],[Applicant ID]],$C$15:$E375,3,FALSE),MAX($E$15:$E375)+1))</f>
        <v/>
      </c>
      <c r="F376" s="61"/>
      <c r="G376" s="63" t="str">
        <f t="shared" si="34"/>
        <v>Optional</v>
      </c>
      <c r="H376" s="61"/>
      <c r="I376" s="65" t="str">
        <f t="shared" si="35"/>
        <v>Optional</v>
      </c>
      <c r="J376" s="148"/>
      <c r="K376" s="163" t="str">
        <f t="shared" si="36"/>
        <v>Optional</v>
      </c>
      <c r="L376" s="170">
        <f t="array" ref="L376">Inputs[[#This Row],[Acres]]*IFERROR(VLOOKUP(Inputs[[#This Row],[County]]&amp;Inputs[[#This Row],[Healthy Soils Practice]],'Defaults &lt;HIDE&gt;'!$C$29:$Q$1246,2,FALSE),0)</f>
        <v>0</v>
      </c>
      <c r="M376" s="166">
        <f t="array" ref="M376">Inputs[[#This Row],[Acres]]*IFERROR(VLOOKUP(Inputs[[#This Row],[County]]&amp;Inputs[[#This Row],[Healthy Soils Practice]],'Defaults &lt;HIDE&gt;'!$C$29:$Q$1246,3,FALSE),0)</f>
        <v>0</v>
      </c>
      <c r="N376" s="166">
        <f t="array" ref="N376">Inputs[[#This Row],[Acres]]*IFERROR(VLOOKUP(Inputs[[#This Row],[County]]&amp;Inputs[[#This Row],[Healthy Soils Practice]],'Defaults &lt;HIDE&gt;'!$C$29:$Q$1246,4,FALSE),0)</f>
        <v>0</v>
      </c>
      <c r="O376" s="166">
        <f t="array" ref="O376">Inputs[[#This Row],[Acres]]*IFERROR(VLOOKUP(Inputs[[#This Row],[County]]&amp;Inputs[[#This Row],[Healthy Soils Practice]],'Defaults &lt;HIDE&gt;'!$C$29:$Q$1246,5,FALSE),0)</f>
        <v>0</v>
      </c>
      <c r="P376" s="166">
        <f t="array" ref="P376">Inputs[[#This Row],[Acres]]*IFERROR(VLOOKUP(Inputs[[#This Row],[County]]&amp;Inputs[[#This Row],[Healthy Soils Practice]],'Defaults &lt;HIDE&gt;'!$C$29:$Q$1246,6,FALSE),0)</f>
        <v>0</v>
      </c>
      <c r="Q376" s="166">
        <f t="array" ref="Q376">Inputs[[#This Row],[Acres]]*IFERROR(VLOOKUP(Inputs[[#This Row],[County]]&amp;Inputs[[#This Row],[Healthy Soils Practice]],'Defaults &lt;HIDE&gt;'!$C$29:$Q$1246,7,FALSE),0)</f>
        <v>0</v>
      </c>
      <c r="R376" s="171">
        <f t="array" ref="R376">Inputs[[#This Row],[Acres]]*IFERROR(VLOOKUP(Inputs[[#This Row],[County]]&amp;Inputs[[#This Row],[Healthy Soils Practice]],'Defaults &lt;HIDE&gt;'!$C$29:$Q$1246,8,FALSE),0)</f>
        <v>0</v>
      </c>
    </row>
    <row r="377" spans="2:18" s="141" customFormat="1" x14ac:dyDescent="0.25">
      <c r="B377" s="141" t="str">
        <f>Inputs[[#This Row],['#]]</f>
        <v/>
      </c>
      <c r="C377" s="61"/>
      <c r="D377" s="63" t="str">
        <f t="shared" si="33"/>
        <v>Optional</v>
      </c>
      <c r="E377" s="143" t="str">
        <f>IF(ISBLANK(Inputs[[#This Row],[Applicant ID]]),"",IFERROR(VLOOKUP(Inputs[[#This Row],[Applicant ID]],$C$15:$E376,3,FALSE),MAX($E$15:$E376)+1))</f>
        <v/>
      </c>
      <c r="F377" s="61"/>
      <c r="G377" s="63" t="str">
        <f t="shared" si="34"/>
        <v>Optional</v>
      </c>
      <c r="H377" s="61"/>
      <c r="I377" s="65" t="str">
        <f t="shared" si="35"/>
        <v>Optional</v>
      </c>
      <c r="J377" s="148"/>
      <c r="K377" s="163" t="str">
        <f t="shared" si="36"/>
        <v>Optional</v>
      </c>
      <c r="L377" s="170">
        <f t="array" ref="L377">Inputs[[#This Row],[Acres]]*IFERROR(VLOOKUP(Inputs[[#This Row],[County]]&amp;Inputs[[#This Row],[Healthy Soils Practice]],'Defaults &lt;HIDE&gt;'!$C$29:$Q$1246,2,FALSE),0)</f>
        <v>0</v>
      </c>
      <c r="M377" s="166">
        <f t="array" ref="M377">Inputs[[#This Row],[Acres]]*IFERROR(VLOOKUP(Inputs[[#This Row],[County]]&amp;Inputs[[#This Row],[Healthy Soils Practice]],'Defaults &lt;HIDE&gt;'!$C$29:$Q$1246,3,FALSE),0)</f>
        <v>0</v>
      </c>
      <c r="N377" s="166">
        <f t="array" ref="N377">Inputs[[#This Row],[Acres]]*IFERROR(VLOOKUP(Inputs[[#This Row],[County]]&amp;Inputs[[#This Row],[Healthy Soils Practice]],'Defaults &lt;HIDE&gt;'!$C$29:$Q$1246,4,FALSE),0)</f>
        <v>0</v>
      </c>
      <c r="O377" s="166">
        <f t="array" ref="O377">Inputs[[#This Row],[Acres]]*IFERROR(VLOOKUP(Inputs[[#This Row],[County]]&amp;Inputs[[#This Row],[Healthy Soils Practice]],'Defaults &lt;HIDE&gt;'!$C$29:$Q$1246,5,FALSE),0)</f>
        <v>0</v>
      </c>
      <c r="P377" s="166">
        <f t="array" ref="P377">Inputs[[#This Row],[Acres]]*IFERROR(VLOOKUP(Inputs[[#This Row],[County]]&amp;Inputs[[#This Row],[Healthy Soils Practice]],'Defaults &lt;HIDE&gt;'!$C$29:$Q$1246,6,FALSE),0)</f>
        <v>0</v>
      </c>
      <c r="Q377" s="166">
        <f t="array" ref="Q377">Inputs[[#This Row],[Acres]]*IFERROR(VLOOKUP(Inputs[[#This Row],[County]]&amp;Inputs[[#This Row],[Healthy Soils Practice]],'Defaults &lt;HIDE&gt;'!$C$29:$Q$1246,7,FALSE),0)</f>
        <v>0</v>
      </c>
      <c r="R377" s="171">
        <f t="array" ref="R377">Inputs[[#This Row],[Acres]]*IFERROR(VLOOKUP(Inputs[[#This Row],[County]]&amp;Inputs[[#This Row],[Healthy Soils Practice]],'Defaults &lt;HIDE&gt;'!$C$29:$Q$1246,8,FALSE),0)</f>
        <v>0</v>
      </c>
    </row>
    <row r="378" spans="2:18" s="141" customFormat="1" x14ac:dyDescent="0.25">
      <c r="B378" s="141" t="str">
        <f>Inputs[[#This Row],['#]]</f>
        <v/>
      </c>
      <c r="C378" s="61"/>
      <c r="D378" s="63" t="str">
        <f t="shared" si="33"/>
        <v>Optional</v>
      </c>
      <c r="E378" s="143" t="str">
        <f>IF(ISBLANK(Inputs[[#This Row],[Applicant ID]]),"",IFERROR(VLOOKUP(Inputs[[#This Row],[Applicant ID]],$C$15:$E377,3,FALSE),MAX($E$15:$E377)+1))</f>
        <v/>
      </c>
      <c r="F378" s="61"/>
      <c r="G378" s="63" t="str">
        <f t="shared" si="34"/>
        <v>Optional</v>
      </c>
      <c r="H378" s="61"/>
      <c r="I378" s="65" t="str">
        <f t="shared" si="35"/>
        <v>Optional</v>
      </c>
      <c r="J378" s="148"/>
      <c r="K378" s="163" t="str">
        <f t="shared" si="36"/>
        <v>Optional</v>
      </c>
      <c r="L378" s="170">
        <f t="array" ref="L378">Inputs[[#This Row],[Acres]]*IFERROR(VLOOKUP(Inputs[[#This Row],[County]]&amp;Inputs[[#This Row],[Healthy Soils Practice]],'Defaults &lt;HIDE&gt;'!$C$29:$Q$1246,2,FALSE),0)</f>
        <v>0</v>
      </c>
      <c r="M378" s="166">
        <f t="array" ref="M378">Inputs[[#This Row],[Acres]]*IFERROR(VLOOKUP(Inputs[[#This Row],[County]]&amp;Inputs[[#This Row],[Healthy Soils Practice]],'Defaults &lt;HIDE&gt;'!$C$29:$Q$1246,3,FALSE),0)</f>
        <v>0</v>
      </c>
      <c r="N378" s="166">
        <f t="array" ref="N378">Inputs[[#This Row],[Acres]]*IFERROR(VLOOKUP(Inputs[[#This Row],[County]]&amp;Inputs[[#This Row],[Healthy Soils Practice]],'Defaults &lt;HIDE&gt;'!$C$29:$Q$1246,4,FALSE),0)</f>
        <v>0</v>
      </c>
      <c r="O378" s="166">
        <f t="array" ref="O378">Inputs[[#This Row],[Acres]]*IFERROR(VLOOKUP(Inputs[[#This Row],[County]]&amp;Inputs[[#This Row],[Healthy Soils Practice]],'Defaults &lt;HIDE&gt;'!$C$29:$Q$1246,5,FALSE),0)</f>
        <v>0</v>
      </c>
      <c r="P378" s="166">
        <f t="array" ref="P378">Inputs[[#This Row],[Acres]]*IFERROR(VLOOKUP(Inputs[[#This Row],[County]]&amp;Inputs[[#This Row],[Healthy Soils Practice]],'Defaults &lt;HIDE&gt;'!$C$29:$Q$1246,6,FALSE),0)</f>
        <v>0</v>
      </c>
      <c r="Q378" s="166">
        <f t="array" ref="Q378">Inputs[[#This Row],[Acres]]*IFERROR(VLOOKUP(Inputs[[#This Row],[County]]&amp;Inputs[[#This Row],[Healthy Soils Practice]],'Defaults &lt;HIDE&gt;'!$C$29:$Q$1246,7,FALSE),0)</f>
        <v>0</v>
      </c>
      <c r="R378" s="171">
        <f t="array" ref="R378">Inputs[[#This Row],[Acres]]*IFERROR(VLOOKUP(Inputs[[#This Row],[County]]&amp;Inputs[[#This Row],[Healthy Soils Practice]],'Defaults &lt;HIDE&gt;'!$C$29:$Q$1246,8,FALSE),0)</f>
        <v>0</v>
      </c>
    </row>
    <row r="379" spans="2:18" s="141" customFormat="1" x14ac:dyDescent="0.25">
      <c r="B379" s="141" t="str">
        <f>Inputs[[#This Row],['#]]</f>
        <v/>
      </c>
      <c r="C379" s="61"/>
      <c r="D379" s="63" t="str">
        <f t="shared" si="33"/>
        <v>Optional</v>
      </c>
      <c r="E379" s="143" t="str">
        <f>IF(ISBLANK(Inputs[[#This Row],[Applicant ID]]),"",IFERROR(VLOOKUP(Inputs[[#This Row],[Applicant ID]],$C$15:$E378,3,FALSE),MAX($E$15:$E378)+1))</f>
        <v/>
      </c>
      <c r="F379" s="61"/>
      <c r="G379" s="63" t="str">
        <f t="shared" si="34"/>
        <v>Optional</v>
      </c>
      <c r="H379" s="61"/>
      <c r="I379" s="65" t="str">
        <f t="shared" si="35"/>
        <v>Optional</v>
      </c>
      <c r="J379" s="148"/>
      <c r="K379" s="163" t="str">
        <f t="shared" si="36"/>
        <v>Optional</v>
      </c>
      <c r="L379" s="170">
        <f t="array" ref="L379">Inputs[[#This Row],[Acres]]*IFERROR(VLOOKUP(Inputs[[#This Row],[County]]&amp;Inputs[[#This Row],[Healthy Soils Practice]],'Defaults &lt;HIDE&gt;'!$C$29:$Q$1246,2,FALSE),0)</f>
        <v>0</v>
      </c>
      <c r="M379" s="166">
        <f t="array" ref="M379">Inputs[[#This Row],[Acres]]*IFERROR(VLOOKUP(Inputs[[#This Row],[County]]&amp;Inputs[[#This Row],[Healthy Soils Practice]],'Defaults &lt;HIDE&gt;'!$C$29:$Q$1246,3,FALSE),0)</f>
        <v>0</v>
      </c>
      <c r="N379" s="166">
        <f t="array" ref="N379">Inputs[[#This Row],[Acres]]*IFERROR(VLOOKUP(Inputs[[#This Row],[County]]&amp;Inputs[[#This Row],[Healthy Soils Practice]],'Defaults &lt;HIDE&gt;'!$C$29:$Q$1246,4,FALSE),0)</f>
        <v>0</v>
      </c>
      <c r="O379" s="166">
        <f t="array" ref="O379">Inputs[[#This Row],[Acres]]*IFERROR(VLOOKUP(Inputs[[#This Row],[County]]&amp;Inputs[[#This Row],[Healthy Soils Practice]],'Defaults &lt;HIDE&gt;'!$C$29:$Q$1246,5,FALSE),0)</f>
        <v>0</v>
      </c>
      <c r="P379" s="166">
        <f t="array" ref="P379">Inputs[[#This Row],[Acres]]*IFERROR(VLOOKUP(Inputs[[#This Row],[County]]&amp;Inputs[[#This Row],[Healthy Soils Practice]],'Defaults &lt;HIDE&gt;'!$C$29:$Q$1246,6,FALSE),0)</f>
        <v>0</v>
      </c>
      <c r="Q379" s="166">
        <f t="array" ref="Q379">Inputs[[#This Row],[Acres]]*IFERROR(VLOOKUP(Inputs[[#This Row],[County]]&amp;Inputs[[#This Row],[Healthy Soils Practice]],'Defaults &lt;HIDE&gt;'!$C$29:$Q$1246,7,FALSE),0)</f>
        <v>0</v>
      </c>
      <c r="R379" s="171">
        <f t="array" ref="R379">Inputs[[#This Row],[Acres]]*IFERROR(VLOOKUP(Inputs[[#This Row],[County]]&amp;Inputs[[#This Row],[Healthy Soils Practice]],'Defaults &lt;HIDE&gt;'!$C$29:$Q$1246,8,FALSE),0)</f>
        <v>0</v>
      </c>
    </row>
    <row r="380" spans="2:18" s="141" customFormat="1" x14ac:dyDescent="0.25">
      <c r="B380" s="141" t="str">
        <f>Inputs[[#This Row],['#]]</f>
        <v/>
      </c>
      <c r="C380" s="61"/>
      <c r="D380" s="63" t="str">
        <f t="shared" si="33"/>
        <v>Optional</v>
      </c>
      <c r="E380" s="143" t="str">
        <f>IF(ISBLANK(Inputs[[#This Row],[Applicant ID]]),"",IFERROR(VLOOKUP(Inputs[[#This Row],[Applicant ID]],$C$15:$E379,3,FALSE),MAX($E$15:$E379)+1))</f>
        <v/>
      </c>
      <c r="F380" s="61"/>
      <c r="G380" s="63" t="str">
        <f t="shared" si="34"/>
        <v>Optional</v>
      </c>
      <c r="H380" s="61"/>
      <c r="I380" s="65" t="str">
        <f t="shared" si="35"/>
        <v>Optional</v>
      </c>
      <c r="J380" s="148"/>
      <c r="K380" s="163" t="str">
        <f t="shared" si="36"/>
        <v>Optional</v>
      </c>
      <c r="L380" s="170">
        <f t="array" ref="L380">Inputs[[#This Row],[Acres]]*IFERROR(VLOOKUP(Inputs[[#This Row],[County]]&amp;Inputs[[#This Row],[Healthy Soils Practice]],'Defaults &lt;HIDE&gt;'!$C$29:$Q$1246,2,FALSE),0)</f>
        <v>0</v>
      </c>
      <c r="M380" s="166">
        <f t="array" ref="M380">Inputs[[#This Row],[Acres]]*IFERROR(VLOOKUP(Inputs[[#This Row],[County]]&amp;Inputs[[#This Row],[Healthy Soils Practice]],'Defaults &lt;HIDE&gt;'!$C$29:$Q$1246,3,FALSE),0)</f>
        <v>0</v>
      </c>
      <c r="N380" s="166">
        <f t="array" ref="N380">Inputs[[#This Row],[Acres]]*IFERROR(VLOOKUP(Inputs[[#This Row],[County]]&amp;Inputs[[#This Row],[Healthy Soils Practice]],'Defaults &lt;HIDE&gt;'!$C$29:$Q$1246,4,FALSE),0)</f>
        <v>0</v>
      </c>
      <c r="O380" s="166">
        <f t="array" ref="O380">Inputs[[#This Row],[Acres]]*IFERROR(VLOOKUP(Inputs[[#This Row],[County]]&amp;Inputs[[#This Row],[Healthy Soils Practice]],'Defaults &lt;HIDE&gt;'!$C$29:$Q$1246,5,FALSE),0)</f>
        <v>0</v>
      </c>
      <c r="P380" s="166">
        <f t="array" ref="P380">Inputs[[#This Row],[Acres]]*IFERROR(VLOOKUP(Inputs[[#This Row],[County]]&amp;Inputs[[#This Row],[Healthy Soils Practice]],'Defaults &lt;HIDE&gt;'!$C$29:$Q$1246,6,FALSE),0)</f>
        <v>0</v>
      </c>
      <c r="Q380" s="166">
        <f t="array" ref="Q380">Inputs[[#This Row],[Acres]]*IFERROR(VLOOKUP(Inputs[[#This Row],[County]]&amp;Inputs[[#This Row],[Healthy Soils Practice]],'Defaults &lt;HIDE&gt;'!$C$29:$Q$1246,7,FALSE),0)</f>
        <v>0</v>
      </c>
      <c r="R380" s="171">
        <f t="array" ref="R380">Inputs[[#This Row],[Acres]]*IFERROR(VLOOKUP(Inputs[[#This Row],[County]]&amp;Inputs[[#This Row],[Healthy Soils Practice]],'Defaults &lt;HIDE&gt;'!$C$29:$Q$1246,8,FALSE),0)</f>
        <v>0</v>
      </c>
    </row>
    <row r="381" spans="2:18" s="141" customFormat="1" x14ac:dyDescent="0.25">
      <c r="B381" s="141" t="str">
        <f>Inputs[[#This Row],['#]]</f>
        <v/>
      </c>
      <c r="C381" s="61"/>
      <c r="D381" s="63" t="str">
        <f t="shared" si="33"/>
        <v>Optional</v>
      </c>
      <c r="E381" s="143" t="str">
        <f>IF(ISBLANK(Inputs[[#This Row],[Applicant ID]]),"",IFERROR(VLOOKUP(Inputs[[#This Row],[Applicant ID]],$C$15:$E380,3,FALSE),MAX($E$15:$E380)+1))</f>
        <v/>
      </c>
      <c r="F381" s="61"/>
      <c r="G381" s="63" t="str">
        <f t="shared" si="34"/>
        <v>Optional</v>
      </c>
      <c r="H381" s="61"/>
      <c r="I381" s="65" t="str">
        <f t="shared" si="35"/>
        <v>Optional</v>
      </c>
      <c r="J381" s="148"/>
      <c r="K381" s="163" t="str">
        <f t="shared" si="36"/>
        <v>Optional</v>
      </c>
      <c r="L381" s="170">
        <f t="array" ref="L381">Inputs[[#This Row],[Acres]]*IFERROR(VLOOKUP(Inputs[[#This Row],[County]]&amp;Inputs[[#This Row],[Healthy Soils Practice]],'Defaults &lt;HIDE&gt;'!$C$29:$Q$1246,2,FALSE),0)</f>
        <v>0</v>
      </c>
      <c r="M381" s="166">
        <f t="array" ref="M381">Inputs[[#This Row],[Acres]]*IFERROR(VLOOKUP(Inputs[[#This Row],[County]]&amp;Inputs[[#This Row],[Healthy Soils Practice]],'Defaults &lt;HIDE&gt;'!$C$29:$Q$1246,3,FALSE),0)</f>
        <v>0</v>
      </c>
      <c r="N381" s="166">
        <f t="array" ref="N381">Inputs[[#This Row],[Acres]]*IFERROR(VLOOKUP(Inputs[[#This Row],[County]]&amp;Inputs[[#This Row],[Healthy Soils Practice]],'Defaults &lt;HIDE&gt;'!$C$29:$Q$1246,4,FALSE),0)</f>
        <v>0</v>
      </c>
      <c r="O381" s="166">
        <f t="array" ref="O381">Inputs[[#This Row],[Acres]]*IFERROR(VLOOKUP(Inputs[[#This Row],[County]]&amp;Inputs[[#This Row],[Healthy Soils Practice]],'Defaults &lt;HIDE&gt;'!$C$29:$Q$1246,5,FALSE),0)</f>
        <v>0</v>
      </c>
      <c r="P381" s="166">
        <f t="array" ref="P381">Inputs[[#This Row],[Acres]]*IFERROR(VLOOKUP(Inputs[[#This Row],[County]]&amp;Inputs[[#This Row],[Healthy Soils Practice]],'Defaults &lt;HIDE&gt;'!$C$29:$Q$1246,6,FALSE),0)</f>
        <v>0</v>
      </c>
      <c r="Q381" s="166">
        <f t="array" ref="Q381">Inputs[[#This Row],[Acres]]*IFERROR(VLOOKUP(Inputs[[#This Row],[County]]&amp;Inputs[[#This Row],[Healthy Soils Practice]],'Defaults &lt;HIDE&gt;'!$C$29:$Q$1246,7,FALSE),0)</f>
        <v>0</v>
      </c>
      <c r="R381" s="171">
        <f t="array" ref="R381">Inputs[[#This Row],[Acres]]*IFERROR(VLOOKUP(Inputs[[#This Row],[County]]&amp;Inputs[[#This Row],[Healthy Soils Practice]],'Defaults &lt;HIDE&gt;'!$C$29:$Q$1246,8,FALSE),0)</f>
        <v>0</v>
      </c>
    </row>
    <row r="382" spans="2:18" s="141" customFormat="1" x14ac:dyDescent="0.25">
      <c r="B382" s="141" t="str">
        <f>Inputs[[#This Row],['#]]</f>
        <v/>
      </c>
      <c r="C382" s="61"/>
      <c r="D382" s="63" t="str">
        <f t="shared" si="33"/>
        <v>Optional</v>
      </c>
      <c r="E382" s="143" t="str">
        <f>IF(ISBLANK(Inputs[[#This Row],[Applicant ID]]),"",IFERROR(VLOOKUP(Inputs[[#This Row],[Applicant ID]],$C$15:$E381,3,FALSE),MAX($E$15:$E381)+1))</f>
        <v/>
      </c>
      <c r="F382" s="61"/>
      <c r="G382" s="63" t="str">
        <f t="shared" si="34"/>
        <v>Optional</v>
      </c>
      <c r="H382" s="61"/>
      <c r="I382" s="65" t="str">
        <f t="shared" si="35"/>
        <v>Optional</v>
      </c>
      <c r="J382" s="148"/>
      <c r="K382" s="163" t="str">
        <f t="shared" si="36"/>
        <v>Optional</v>
      </c>
      <c r="L382" s="170">
        <f t="array" ref="L382">Inputs[[#This Row],[Acres]]*IFERROR(VLOOKUP(Inputs[[#This Row],[County]]&amp;Inputs[[#This Row],[Healthy Soils Practice]],'Defaults &lt;HIDE&gt;'!$C$29:$Q$1246,2,FALSE),0)</f>
        <v>0</v>
      </c>
      <c r="M382" s="166">
        <f t="array" ref="M382">Inputs[[#This Row],[Acres]]*IFERROR(VLOOKUP(Inputs[[#This Row],[County]]&amp;Inputs[[#This Row],[Healthy Soils Practice]],'Defaults &lt;HIDE&gt;'!$C$29:$Q$1246,3,FALSE),0)</f>
        <v>0</v>
      </c>
      <c r="N382" s="166">
        <f t="array" ref="N382">Inputs[[#This Row],[Acres]]*IFERROR(VLOOKUP(Inputs[[#This Row],[County]]&amp;Inputs[[#This Row],[Healthy Soils Practice]],'Defaults &lt;HIDE&gt;'!$C$29:$Q$1246,4,FALSE),0)</f>
        <v>0</v>
      </c>
      <c r="O382" s="166">
        <f t="array" ref="O382">Inputs[[#This Row],[Acres]]*IFERROR(VLOOKUP(Inputs[[#This Row],[County]]&amp;Inputs[[#This Row],[Healthy Soils Practice]],'Defaults &lt;HIDE&gt;'!$C$29:$Q$1246,5,FALSE),0)</f>
        <v>0</v>
      </c>
      <c r="P382" s="166">
        <f t="array" ref="P382">Inputs[[#This Row],[Acres]]*IFERROR(VLOOKUP(Inputs[[#This Row],[County]]&amp;Inputs[[#This Row],[Healthy Soils Practice]],'Defaults &lt;HIDE&gt;'!$C$29:$Q$1246,6,FALSE),0)</f>
        <v>0</v>
      </c>
      <c r="Q382" s="166">
        <f t="array" ref="Q382">Inputs[[#This Row],[Acres]]*IFERROR(VLOOKUP(Inputs[[#This Row],[County]]&amp;Inputs[[#This Row],[Healthy Soils Practice]],'Defaults &lt;HIDE&gt;'!$C$29:$Q$1246,7,FALSE),0)</f>
        <v>0</v>
      </c>
      <c r="R382" s="171">
        <f t="array" ref="R382">Inputs[[#This Row],[Acres]]*IFERROR(VLOOKUP(Inputs[[#This Row],[County]]&amp;Inputs[[#This Row],[Healthy Soils Practice]],'Defaults &lt;HIDE&gt;'!$C$29:$Q$1246,8,FALSE),0)</f>
        <v>0</v>
      </c>
    </row>
    <row r="383" spans="2:18" s="141" customFormat="1" x14ac:dyDescent="0.25">
      <c r="B383" s="141" t="str">
        <f>Inputs[[#This Row],['#]]</f>
        <v/>
      </c>
      <c r="C383" s="61"/>
      <c r="D383" s="63" t="str">
        <f t="shared" si="33"/>
        <v>Optional</v>
      </c>
      <c r="E383" s="143" t="str">
        <f>IF(ISBLANK(Inputs[[#This Row],[Applicant ID]]),"",IFERROR(VLOOKUP(Inputs[[#This Row],[Applicant ID]],$C$15:$E382,3,FALSE),MAX($E$15:$E382)+1))</f>
        <v/>
      </c>
      <c r="F383" s="61"/>
      <c r="G383" s="63" t="str">
        <f t="shared" si="34"/>
        <v>Optional</v>
      </c>
      <c r="H383" s="61"/>
      <c r="I383" s="65" t="str">
        <f t="shared" si="35"/>
        <v>Optional</v>
      </c>
      <c r="J383" s="148"/>
      <c r="K383" s="163" t="str">
        <f t="shared" si="36"/>
        <v>Optional</v>
      </c>
      <c r="L383" s="170">
        <f t="array" ref="L383">Inputs[[#This Row],[Acres]]*IFERROR(VLOOKUP(Inputs[[#This Row],[County]]&amp;Inputs[[#This Row],[Healthy Soils Practice]],'Defaults &lt;HIDE&gt;'!$C$29:$Q$1246,2,FALSE),0)</f>
        <v>0</v>
      </c>
      <c r="M383" s="166">
        <f t="array" ref="M383">Inputs[[#This Row],[Acres]]*IFERROR(VLOOKUP(Inputs[[#This Row],[County]]&amp;Inputs[[#This Row],[Healthy Soils Practice]],'Defaults &lt;HIDE&gt;'!$C$29:$Q$1246,3,FALSE),0)</f>
        <v>0</v>
      </c>
      <c r="N383" s="166">
        <f t="array" ref="N383">Inputs[[#This Row],[Acres]]*IFERROR(VLOOKUP(Inputs[[#This Row],[County]]&amp;Inputs[[#This Row],[Healthy Soils Practice]],'Defaults &lt;HIDE&gt;'!$C$29:$Q$1246,4,FALSE),0)</f>
        <v>0</v>
      </c>
      <c r="O383" s="166">
        <f t="array" ref="O383">Inputs[[#This Row],[Acres]]*IFERROR(VLOOKUP(Inputs[[#This Row],[County]]&amp;Inputs[[#This Row],[Healthy Soils Practice]],'Defaults &lt;HIDE&gt;'!$C$29:$Q$1246,5,FALSE),0)</f>
        <v>0</v>
      </c>
      <c r="P383" s="166">
        <f t="array" ref="P383">Inputs[[#This Row],[Acres]]*IFERROR(VLOOKUP(Inputs[[#This Row],[County]]&amp;Inputs[[#This Row],[Healthy Soils Practice]],'Defaults &lt;HIDE&gt;'!$C$29:$Q$1246,6,FALSE),0)</f>
        <v>0</v>
      </c>
      <c r="Q383" s="166">
        <f t="array" ref="Q383">Inputs[[#This Row],[Acres]]*IFERROR(VLOOKUP(Inputs[[#This Row],[County]]&amp;Inputs[[#This Row],[Healthy Soils Practice]],'Defaults &lt;HIDE&gt;'!$C$29:$Q$1246,7,FALSE),0)</f>
        <v>0</v>
      </c>
      <c r="R383" s="171">
        <f t="array" ref="R383">Inputs[[#This Row],[Acres]]*IFERROR(VLOOKUP(Inputs[[#This Row],[County]]&amp;Inputs[[#This Row],[Healthy Soils Practice]],'Defaults &lt;HIDE&gt;'!$C$29:$Q$1246,8,FALSE),0)</f>
        <v>0</v>
      </c>
    </row>
    <row r="384" spans="2:18" s="141" customFormat="1" x14ac:dyDescent="0.25">
      <c r="B384" s="141" t="str">
        <f>Inputs[[#This Row],['#]]</f>
        <v/>
      </c>
      <c r="C384" s="61"/>
      <c r="D384" s="63" t="str">
        <f t="shared" si="33"/>
        <v>Optional</v>
      </c>
      <c r="E384" s="143" t="str">
        <f>IF(ISBLANK(Inputs[[#This Row],[Applicant ID]]),"",IFERROR(VLOOKUP(Inputs[[#This Row],[Applicant ID]],$C$15:$E383,3,FALSE),MAX($E$15:$E383)+1))</f>
        <v/>
      </c>
      <c r="F384" s="61"/>
      <c r="G384" s="63" t="str">
        <f t="shared" si="34"/>
        <v>Optional</v>
      </c>
      <c r="H384" s="61"/>
      <c r="I384" s="65" t="str">
        <f t="shared" si="35"/>
        <v>Optional</v>
      </c>
      <c r="J384" s="148"/>
      <c r="K384" s="163" t="str">
        <f t="shared" si="36"/>
        <v>Optional</v>
      </c>
      <c r="L384" s="170">
        <f t="array" ref="L384">Inputs[[#This Row],[Acres]]*IFERROR(VLOOKUP(Inputs[[#This Row],[County]]&amp;Inputs[[#This Row],[Healthy Soils Practice]],'Defaults &lt;HIDE&gt;'!$C$29:$Q$1246,2,FALSE),0)</f>
        <v>0</v>
      </c>
      <c r="M384" s="166">
        <f t="array" ref="M384">Inputs[[#This Row],[Acres]]*IFERROR(VLOOKUP(Inputs[[#This Row],[County]]&amp;Inputs[[#This Row],[Healthy Soils Practice]],'Defaults &lt;HIDE&gt;'!$C$29:$Q$1246,3,FALSE),0)</f>
        <v>0</v>
      </c>
      <c r="N384" s="166">
        <f t="array" ref="N384">Inputs[[#This Row],[Acres]]*IFERROR(VLOOKUP(Inputs[[#This Row],[County]]&amp;Inputs[[#This Row],[Healthy Soils Practice]],'Defaults &lt;HIDE&gt;'!$C$29:$Q$1246,4,FALSE),0)</f>
        <v>0</v>
      </c>
      <c r="O384" s="166">
        <f t="array" ref="O384">Inputs[[#This Row],[Acres]]*IFERROR(VLOOKUP(Inputs[[#This Row],[County]]&amp;Inputs[[#This Row],[Healthy Soils Practice]],'Defaults &lt;HIDE&gt;'!$C$29:$Q$1246,5,FALSE),0)</f>
        <v>0</v>
      </c>
      <c r="P384" s="166">
        <f t="array" ref="P384">Inputs[[#This Row],[Acres]]*IFERROR(VLOOKUP(Inputs[[#This Row],[County]]&amp;Inputs[[#This Row],[Healthy Soils Practice]],'Defaults &lt;HIDE&gt;'!$C$29:$Q$1246,6,FALSE),0)</f>
        <v>0</v>
      </c>
      <c r="Q384" s="166">
        <f t="array" ref="Q384">Inputs[[#This Row],[Acres]]*IFERROR(VLOOKUP(Inputs[[#This Row],[County]]&amp;Inputs[[#This Row],[Healthy Soils Practice]],'Defaults &lt;HIDE&gt;'!$C$29:$Q$1246,7,FALSE),0)</f>
        <v>0</v>
      </c>
      <c r="R384" s="171">
        <f t="array" ref="R384">Inputs[[#This Row],[Acres]]*IFERROR(VLOOKUP(Inputs[[#This Row],[County]]&amp;Inputs[[#This Row],[Healthy Soils Practice]],'Defaults &lt;HIDE&gt;'!$C$29:$Q$1246,8,FALSE),0)</f>
        <v>0</v>
      </c>
    </row>
    <row r="385" spans="2:18" s="141" customFormat="1" x14ac:dyDescent="0.25">
      <c r="B385" s="141" t="str">
        <f>Inputs[[#This Row],['#]]</f>
        <v/>
      </c>
      <c r="C385" s="61"/>
      <c r="D385" s="63" t="str">
        <f t="shared" si="33"/>
        <v>Optional</v>
      </c>
      <c r="E385" s="143" t="str">
        <f>IF(ISBLANK(Inputs[[#This Row],[Applicant ID]]),"",IFERROR(VLOOKUP(Inputs[[#This Row],[Applicant ID]],$C$15:$E384,3,FALSE),MAX($E$15:$E384)+1))</f>
        <v/>
      </c>
      <c r="F385" s="61"/>
      <c r="G385" s="63" t="str">
        <f t="shared" si="34"/>
        <v>Optional</v>
      </c>
      <c r="H385" s="61"/>
      <c r="I385" s="65" t="str">
        <f t="shared" si="35"/>
        <v>Optional</v>
      </c>
      <c r="J385" s="148"/>
      <c r="K385" s="163" t="str">
        <f t="shared" si="36"/>
        <v>Optional</v>
      </c>
      <c r="L385" s="170">
        <f t="array" ref="L385">Inputs[[#This Row],[Acres]]*IFERROR(VLOOKUP(Inputs[[#This Row],[County]]&amp;Inputs[[#This Row],[Healthy Soils Practice]],'Defaults &lt;HIDE&gt;'!$C$29:$Q$1246,2,FALSE),0)</f>
        <v>0</v>
      </c>
      <c r="M385" s="166">
        <f t="array" ref="M385">Inputs[[#This Row],[Acres]]*IFERROR(VLOOKUP(Inputs[[#This Row],[County]]&amp;Inputs[[#This Row],[Healthy Soils Practice]],'Defaults &lt;HIDE&gt;'!$C$29:$Q$1246,3,FALSE),0)</f>
        <v>0</v>
      </c>
      <c r="N385" s="166">
        <f t="array" ref="N385">Inputs[[#This Row],[Acres]]*IFERROR(VLOOKUP(Inputs[[#This Row],[County]]&amp;Inputs[[#This Row],[Healthy Soils Practice]],'Defaults &lt;HIDE&gt;'!$C$29:$Q$1246,4,FALSE),0)</f>
        <v>0</v>
      </c>
      <c r="O385" s="166">
        <f t="array" ref="O385">Inputs[[#This Row],[Acres]]*IFERROR(VLOOKUP(Inputs[[#This Row],[County]]&amp;Inputs[[#This Row],[Healthy Soils Practice]],'Defaults &lt;HIDE&gt;'!$C$29:$Q$1246,5,FALSE),0)</f>
        <v>0</v>
      </c>
      <c r="P385" s="166">
        <f t="array" ref="P385">Inputs[[#This Row],[Acres]]*IFERROR(VLOOKUP(Inputs[[#This Row],[County]]&amp;Inputs[[#This Row],[Healthy Soils Practice]],'Defaults &lt;HIDE&gt;'!$C$29:$Q$1246,6,FALSE),0)</f>
        <v>0</v>
      </c>
      <c r="Q385" s="166">
        <f t="array" ref="Q385">Inputs[[#This Row],[Acres]]*IFERROR(VLOOKUP(Inputs[[#This Row],[County]]&amp;Inputs[[#This Row],[Healthy Soils Practice]],'Defaults &lt;HIDE&gt;'!$C$29:$Q$1246,7,FALSE),0)</f>
        <v>0</v>
      </c>
      <c r="R385" s="171">
        <f t="array" ref="R385">Inputs[[#This Row],[Acres]]*IFERROR(VLOOKUP(Inputs[[#This Row],[County]]&amp;Inputs[[#This Row],[Healthy Soils Practice]],'Defaults &lt;HIDE&gt;'!$C$29:$Q$1246,8,FALSE),0)</f>
        <v>0</v>
      </c>
    </row>
    <row r="386" spans="2:18" s="141" customFormat="1" x14ac:dyDescent="0.25">
      <c r="B386" s="141" t="str">
        <f>Inputs[[#This Row],['#]]</f>
        <v/>
      </c>
      <c r="C386" s="61"/>
      <c r="D386" s="63" t="str">
        <f t="shared" si="33"/>
        <v>Optional</v>
      </c>
      <c r="E386" s="143" t="str">
        <f>IF(ISBLANK(Inputs[[#This Row],[Applicant ID]]),"",IFERROR(VLOOKUP(Inputs[[#This Row],[Applicant ID]],$C$15:$E385,3,FALSE),MAX($E$15:$E385)+1))</f>
        <v/>
      </c>
      <c r="F386" s="61"/>
      <c r="G386" s="63" t="str">
        <f t="shared" si="34"/>
        <v>Optional</v>
      </c>
      <c r="H386" s="61"/>
      <c r="I386" s="65" t="str">
        <f t="shared" si="35"/>
        <v>Optional</v>
      </c>
      <c r="J386" s="148"/>
      <c r="K386" s="163" t="str">
        <f t="shared" si="36"/>
        <v>Optional</v>
      </c>
      <c r="L386" s="170">
        <f t="array" ref="L386">Inputs[[#This Row],[Acres]]*IFERROR(VLOOKUP(Inputs[[#This Row],[County]]&amp;Inputs[[#This Row],[Healthy Soils Practice]],'Defaults &lt;HIDE&gt;'!$C$29:$Q$1246,2,FALSE),0)</f>
        <v>0</v>
      </c>
      <c r="M386" s="166">
        <f t="array" ref="M386">Inputs[[#This Row],[Acres]]*IFERROR(VLOOKUP(Inputs[[#This Row],[County]]&amp;Inputs[[#This Row],[Healthy Soils Practice]],'Defaults &lt;HIDE&gt;'!$C$29:$Q$1246,3,FALSE),0)</f>
        <v>0</v>
      </c>
      <c r="N386" s="166">
        <f t="array" ref="N386">Inputs[[#This Row],[Acres]]*IFERROR(VLOOKUP(Inputs[[#This Row],[County]]&amp;Inputs[[#This Row],[Healthy Soils Practice]],'Defaults &lt;HIDE&gt;'!$C$29:$Q$1246,4,FALSE),0)</f>
        <v>0</v>
      </c>
      <c r="O386" s="166">
        <f t="array" ref="O386">Inputs[[#This Row],[Acres]]*IFERROR(VLOOKUP(Inputs[[#This Row],[County]]&amp;Inputs[[#This Row],[Healthy Soils Practice]],'Defaults &lt;HIDE&gt;'!$C$29:$Q$1246,5,FALSE),0)</f>
        <v>0</v>
      </c>
      <c r="P386" s="166">
        <f t="array" ref="P386">Inputs[[#This Row],[Acres]]*IFERROR(VLOOKUP(Inputs[[#This Row],[County]]&amp;Inputs[[#This Row],[Healthy Soils Practice]],'Defaults &lt;HIDE&gt;'!$C$29:$Q$1246,6,FALSE),0)</f>
        <v>0</v>
      </c>
      <c r="Q386" s="166">
        <f t="array" ref="Q386">Inputs[[#This Row],[Acres]]*IFERROR(VLOOKUP(Inputs[[#This Row],[County]]&amp;Inputs[[#This Row],[Healthy Soils Practice]],'Defaults &lt;HIDE&gt;'!$C$29:$Q$1246,7,FALSE),0)</f>
        <v>0</v>
      </c>
      <c r="R386" s="171">
        <f t="array" ref="R386">Inputs[[#This Row],[Acres]]*IFERROR(VLOOKUP(Inputs[[#This Row],[County]]&amp;Inputs[[#This Row],[Healthy Soils Practice]],'Defaults &lt;HIDE&gt;'!$C$29:$Q$1246,8,FALSE),0)</f>
        <v>0</v>
      </c>
    </row>
    <row r="387" spans="2:18" s="141" customFormat="1" x14ac:dyDescent="0.25">
      <c r="B387" s="141" t="str">
        <f>Inputs[[#This Row],['#]]</f>
        <v/>
      </c>
      <c r="C387" s="61"/>
      <c r="D387" s="63" t="str">
        <f t="shared" si="33"/>
        <v>Optional</v>
      </c>
      <c r="E387" s="143" t="str">
        <f>IF(ISBLANK(Inputs[[#This Row],[Applicant ID]]),"",IFERROR(VLOOKUP(Inputs[[#This Row],[Applicant ID]],$C$15:$E386,3,FALSE),MAX($E$15:$E386)+1))</f>
        <v/>
      </c>
      <c r="F387" s="61"/>
      <c r="G387" s="63" t="str">
        <f t="shared" si="34"/>
        <v>Optional</v>
      </c>
      <c r="H387" s="61"/>
      <c r="I387" s="65" t="str">
        <f t="shared" si="35"/>
        <v>Optional</v>
      </c>
      <c r="J387" s="148"/>
      <c r="K387" s="163" t="str">
        <f t="shared" si="36"/>
        <v>Optional</v>
      </c>
      <c r="L387" s="170">
        <f t="array" ref="L387">Inputs[[#This Row],[Acres]]*IFERROR(VLOOKUP(Inputs[[#This Row],[County]]&amp;Inputs[[#This Row],[Healthy Soils Practice]],'Defaults &lt;HIDE&gt;'!$C$29:$Q$1246,2,FALSE),0)</f>
        <v>0</v>
      </c>
      <c r="M387" s="166">
        <f t="array" ref="M387">Inputs[[#This Row],[Acres]]*IFERROR(VLOOKUP(Inputs[[#This Row],[County]]&amp;Inputs[[#This Row],[Healthy Soils Practice]],'Defaults &lt;HIDE&gt;'!$C$29:$Q$1246,3,FALSE),0)</f>
        <v>0</v>
      </c>
      <c r="N387" s="166">
        <f t="array" ref="N387">Inputs[[#This Row],[Acres]]*IFERROR(VLOOKUP(Inputs[[#This Row],[County]]&amp;Inputs[[#This Row],[Healthy Soils Practice]],'Defaults &lt;HIDE&gt;'!$C$29:$Q$1246,4,FALSE),0)</f>
        <v>0</v>
      </c>
      <c r="O387" s="166">
        <f t="array" ref="O387">Inputs[[#This Row],[Acres]]*IFERROR(VLOOKUP(Inputs[[#This Row],[County]]&amp;Inputs[[#This Row],[Healthy Soils Practice]],'Defaults &lt;HIDE&gt;'!$C$29:$Q$1246,5,FALSE),0)</f>
        <v>0</v>
      </c>
      <c r="P387" s="166">
        <f t="array" ref="P387">Inputs[[#This Row],[Acres]]*IFERROR(VLOOKUP(Inputs[[#This Row],[County]]&amp;Inputs[[#This Row],[Healthy Soils Practice]],'Defaults &lt;HIDE&gt;'!$C$29:$Q$1246,6,FALSE),0)</f>
        <v>0</v>
      </c>
      <c r="Q387" s="166">
        <f t="array" ref="Q387">Inputs[[#This Row],[Acres]]*IFERROR(VLOOKUP(Inputs[[#This Row],[County]]&amp;Inputs[[#This Row],[Healthy Soils Practice]],'Defaults &lt;HIDE&gt;'!$C$29:$Q$1246,7,FALSE),0)</f>
        <v>0</v>
      </c>
      <c r="R387" s="171">
        <f t="array" ref="R387">Inputs[[#This Row],[Acres]]*IFERROR(VLOOKUP(Inputs[[#This Row],[County]]&amp;Inputs[[#This Row],[Healthy Soils Practice]],'Defaults &lt;HIDE&gt;'!$C$29:$Q$1246,8,FALSE),0)</f>
        <v>0</v>
      </c>
    </row>
    <row r="388" spans="2:18" s="141" customFormat="1" x14ac:dyDescent="0.25">
      <c r="B388" s="141" t="str">
        <f>Inputs[[#This Row],['#]]</f>
        <v/>
      </c>
      <c r="C388" s="61"/>
      <c r="D388" s="63" t="str">
        <f t="shared" si="33"/>
        <v>Optional</v>
      </c>
      <c r="E388" s="143" t="str">
        <f>IF(ISBLANK(Inputs[[#This Row],[Applicant ID]]),"",IFERROR(VLOOKUP(Inputs[[#This Row],[Applicant ID]],$C$15:$E387,3,FALSE),MAX($E$15:$E387)+1))</f>
        <v/>
      </c>
      <c r="F388" s="61"/>
      <c r="G388" s="63" t="str">
        <f t="shared" si="34"/>
        <v>Optional</v>
      </c>
      <c r="H388" s="61"/>
      <c r="I388" s="65" t="str">
        <f t="shared" si="35"/>
        <v>Optional</v>
      </c>
      <c r="J388" s="148"/>
      <c r="K388" s="163" t="str">
        <f t="shared" si="36"/>
        <v>Optional</v>
      </c>
      <c r="L388" s="170">
        <f t="array" ref="L388">Inputs[[#This Row],[Acres]]*IFERROR(VLOOKUP(Inputs[[#This Row],[County]]&amp;Inputs[[#This Row],[Healthy Soils Practice]],'Defaults &lt;HIDE&gt;'!$C$29:$Q$1246,2,FALSE),0)</f>
        <v>0</v>
      </c>
      <c r="M388" s="166">
        <f t="array" ref="M388">Inputs[[#This Row],[Acres]]*IFERROR(VLOOKUP(Inputs[[#This Row],[County]]&amp;Inputs[[#This Row],[Healthy Soils Practice]],'Defaults &lt;HIDE&gt;'!$C$29:$Q$1246,3,FALSE),0)</f>
        <v>0</v>
      </c>
      <c r="N388" s="166">
        <f t="array" ref="N388">Inputs[[#This Row],[Acres]]*IFERROR(VLOOKUP(Inputs[[#This Row],[County]]&amp;Inputs[[#This Row],[Healthy Soils Practice]],'Defaults &lt;HIDE&gt;'!$C$29:$Q$1246,4,FALSE),0)</f>
        <v>0</v>
      </c>
      <c r="O388" s="166">
        <f t="array" ref="O388">Inputs[[#This Row],[Acres]]*IFERROR(VLOOKUP(Inputs[[#This Row],[County]]&amp;Inputs[[#This Row],[Healthy Soils Practice]],'Defaults &lt;HIDE&gt;'!$C$29:$Q$1246,5,FALSE),0)</f>
        <v>0</v>
      </c>
      <c r="P388" s="166">
        <f t="array" ref="P388">Inputs[[#This Row],[Acres]]*IFERROR(VLOOKUP(Inputs[[#This Row],[County]]&amp;Inputs[[#This Row],[Healthy Soils Practice]],'Defaults &lt;HIDE&gt;'!$C$29:$Q$1246,6,FALSE),0)</f>
        <v>0</v>
      </c>
      <c r="Q388" s="166">
        <f t="array" ref="Q388">Inputs[[#This Row],[Acres]]*IFERROR(VLOOKUP(Inputs[[#This Row],[County]]&amp;Inputs[[#This Row],[Healthy Soils Practice]],'Defaults &lt;HIDE&gt;'!$C$29:$Q$1246,7,FALSE),0)</f>
        <v>0</v>
      </c>
      <c r="R388" s="171">
        <f t="array" ref="R388">Inputs[[#This Row],[Acres]]*IFERROR(VLOOKUP(Inputs[[#This Row],[County]]&amp;Inputs[[#This Row],[Healthy Soils Practice]],'Defaults &lt;HIDE&gt;'!$C$29:$Q$1246,8,FALSE),0)</f>
        <v>0</v>
      </c>
    </row>
    <row r="389" spans="2:18" s="141" customFormat="1" x14ac:dyDescent="0.25">
      <c r="B389" s="141" t="str">
        <f>Inputs[[#This Row],['#]]</f>
        <v/>
      </c>
      <c r="C389" s="61"/>
      <c r="D389" s="63" t="str">
        <f t="shared" si="33"/>
        <v>Optional</v>
      </c>
      <c r="E389" s="143" t="str">
        <f>IF(ISBLANK(Inputs[[#This Row],[Applicant ID]]),"",IFERROR(VLOOKUP(Inputs[[#This Row],[Applicant ID]],$C$15:$E388,3,FALSE),MAX($E$15:$E388)+1))</f>
        <v/>
      </c>
      <c r="F389" s="61"/>
      <c r="G389" s="63" t="str">
        <f t="shared" si="34"/>
        <v>Optional</v>
      </c>
      <c r="H389" s="61"/>
      <c r="I389" s="65" t="str">
        <f t="shared" si="35"/>
        <v>Optional</v>
      </c>
      <c r="J389" s="148"/>
      <c r="K389" s="163" t="str">
        <f t="shared" si="36"/>
        <v>Optional</v>
      </c>
      <c r="L389" s="170">
        <f t="array" ref="L389">Inputs[[#This Row],[Acres]]*IFERROR(VLOOKUP(Inputs[[#This Row],[County]]&amp;Inputs[[#This Row],[Healthy Soils Practice]],'Defaults &lt;HIDE&gt;'!$C$29:$Q$1246,2,FALSE),0)</f>
        <v>0</v>
      </c>
      <c r="M389" s="166">
        <f t="array" ref="M389">Inputs[[#This Row],[Acres]]*IFERROR(VLOOKUP(Inputs[[#This Row],[County]]&amp;Inputs[[#This Row],[Healthy Soils Practice]],'Defaults &lt;HIDE&gt;'!$C$29:$Q$1246,3,FALSE),0)</f>
        <v>0</v>
      </c>
      <c r="N389" s="166">
        <f t="array" ref="N389">Inputs[[#This Row],[Acres]]*IFERROR(VLOOKUP(Inputs[[#This Row],[County]]&amp;Inputs[[#This Row],[Healthy Soils Practice]],'Defaults &lt;HIDE&gt;'!$C$29:$Q$1246,4,FALSE),0)</f>
        <v>0</v>
      </c>
      <c r="O389" s="166">
        <f t="array" ref="O389">Inputs[[#This Row],[Acres]]*IFERROR(VLOOKUP(Inputs[[#This Row],[County]]&amp;Inputs[[#This Row],[Healthy Soils Practice]],'Defaults &lt;HIDE&gt;'!$C$29:$Q$1246,5,FALSE),0)</f>
        <v>0</v>
      </c>
      <c r="P389" s="166">
        <f t="array" ref="P389">Inputs[[#This Row],[Acres]]*IFERROR(VLOOKUP(Inputs[[#This Row],[County]]&amp;Inputs[[#This Row],[Healthy Soils Practice]],'Defaults &lt;HIDE&gt;'!$C$29:$Q$1246,6,FALSE),0)</f>
        <v>0</v>
      </c>
      <c r="Q389" s="166">
        <f t="array" ref="Q389">Inputs[[#This Row],[Acres]]*IFERROR(VLOOKUP(Inputs[[#This Row],[County]]&amp;Inputs[[#This Row],[Healthy Soils Practice]],'Defaults &lt;HIDE&gt;'!$C$29:$Q$1246,7,FALSE),0)</f>
        <v>0</v>
      </c>
      <c r="R389" s="171">
        <f t="array" ref="R389">Inputs[[#This Row],[Acres]]*IFERROR(VLOOKUP(Inputs[[#This Row],[County]]&amp;Inputs[[#This Row],[Healthy Soils Practice]],'Defaults &lt;HIDE&gt;'!$C$29:$Q$1246,8,FALSE),0)</f>
        <v>0</v>
      </c>
    </row>
    <row r="390" spans="2:18" s="141" customFormat="1" x14ac:dyDescent="0.25">
      <c r="B390" s="141" t="str">
        <f>Inputs[[#This Row],['#]]</f>
        <v/>
      </c>
      <c r="C390" s="61"/>
      <c r="D390" s="63" t="str">
        <f t="shared" si="33"/>
        <v>Optional</v>
      </c>
      <c r="E390" s="143" t="str">
        <f>IF(ISBLANK(Inputs[[#This Row],[Applicant ID]]),"",IFERROR(VLOOKUP(Inputs[[#This Row],[Applicant ID]],$C$15:$E389,3,FALSE),MAX($E$15:$E389)+1))</f>
        <v/>
      </c>
      <c r="F390" s="61"/>
      <c r="G390" s="63" t="str">
        <f t="shared" si="34"/>
        <v>Optional</v>
      </c>
      <c r="H390" s="61"/>
      <c r="I390" s="65" t="str">
        <f t="shared" si="35"/>
        <v>Optional</v>
      </c>
      <c r="J390" s="148"/>
      <c r="K390" s="163" t="str">
        <f t="shared" si="36"/>
        <v>Optional</v>
      </c>
      <c r="L390" s="170">
        <f t="array" ref="L390">Inputs[[#This Row],[Acres]]*IFERROR(VLOOKUP(Inputs[[#This Row],[County]]&amp;Inputs[[#This Row],[Healthy Soils Practice]],'Defaults &lt;HIDE&gt;'!$C$29:$Q$1246,2,FALSE),0)</f>
        <v>0</v>
      </c>
      <c r="M390" s="166">
        <f t="array" ref="M390">Inputs[[#This Row],[Acres]]*IFERROR(VLOOKUP(Inputs[[#This Row],[County]]&amp;Inputs[[#This Row],[Healthy Soils Practice]],'Defaults &lt;HIDE&gt;'!$C$29:$Q$1246,3,FALSE),0)</f>
        <v>0</v>
      </c>
      <c r="N390" s="166">
        <f t="array" ref="N390">Inputs[[#This Row],[Acres]]*IFERROR(VLOOKUP(Inputs[[#This Row],[County]]&amp;Inputs[[#This Row],[Healthy Soils Practice]],'Defaults &lt;HIDE&gt;'!$C$29:$Q$1246,4,FALSE),0)</f>
        <v>0</v>
      </c>
      <c r="O390" s="166">
        <f t="array" ref="O390">Inputs[[#This Row],[Acres]]*IFERROR(VLOOKUP(Inputs[[#This Row],[County]]&amp;Inputs[[#This Row],[Healthy Soils Practice]],'Defaults &lt;HIDE&gt;'!$C$29:$Q$1246,5,FALSE),0)</f>
        <v>0</v>
      </c>
      <c r="P390" s="166">
        <f t="array" ref="P390">Inputs[[#This Row],[Acres]]*IFERROR(VLOOKUP(Inputs[[#This Row],[County]]&amp;Inputs[[#This Row],[Healthy Soils Practice]],'Defaults &lt;HIDE&gt;'!$C$29:$Q$1246,6,FALSE),0)</f>
        <v>0</v>
      </c>
      <c r="Q390" s="166">
        <f t="array" ref="Q390">Inputs[[#This Row],[Acres]]*IFERROR(VLOOKUP(Inputs[[#This Row],[County]]&amp;Inputs[[#This Row],[Healthy Soils Practice]],'Defaults &lt;HIDE&gt;'!$C$29:$Q$1246,7,FALSE),0)</f>
        <v>0</v>
      </c>
      <c r="R390" s="171">
        <f t="array" ref="R390">Inputs[[#This Row],[Acres]]*IFERROR(VLOOKUP(Inputs[[#This Row],[County]]&amp;Inputs[[#This Row],[Healthy Soils Practice]],'Defaults &lt;HIDE&gt;'!$C$29:$Q$1246,8,FALSE),0)</f>
        <v>0</v>
      </c>
    </row>
    <row r="391" spans="2:18" s="141" customFormat="1" x14ac:dyDescent="0.25">
      <c r="B391" s="141" t="str">
        <f>Inputs[[#This Row],['#]]</f>
        <v/>
      </c>
      <c r="C391" s="61"/>
      <c r="D391" s="63" t="str">
        <f t="shared" si="33"/>
        <v>Optional</v>
      </c>
      <c r="E391" s="143" t="str">
        <f>IF(ISBLANK(Inputs[[#This Row],[Applicant ID]]),"",IFERROR(VLOOKUP(Inputs[[#This Row],[Applicant ID]],$C$15:$E390,3,FALSE),MAX($E$15:$E390)+1))</f>
        <v/>
      </c>
      <c r="F391" s="61"/>
      <c r="G391" s="63" t="str">
        <f t="shared" si="34"/>
        <v>Optional</v>
      </c>
      <c r="H391" s="61"/>
      <c r="I391" s="65" t="str">
        <f t="shared" si="35"/>
        <v>Optional</v>
      </c>
      <c r="J391" s="148"/>
      <c r="K391" s="163" t="str">
        <f t="shared" si="36"/>
        <v>Optional</v>
      </c>
      <c r="L391" s="170">
        <f t="array" ref="L391">Inputs[[#This Row],[Acres]]*IFERROR(VLOOKUP(Inputs[[#This Row],[County]]&amp;Inputs[[#This Row],[Healthy Soils Practice]],'Defaults &lt;HIDE&gt;'!$C$29:$Q$1246,2,FALSE),0)</f>
        <v>0</v>
      </c>
      <c r="M391" s="166">
        <f t="array" ref="M391">Inputs[[#This Row],[Acres]]*IFERROR(VLOOKUP(Inputs[[#This Row],[County]]&amp;Inputs[[#This Row],[Healthy Soils Practice]],'Defaults &lt;HIDE&gt;'!$C$29:$Q$1246,3,FALSE),0)</f>
        <v>0</v>
      </c>
      <c r="N391" s="166">
        <f t="array" ref="N391">Inputs[[#This Row],[Acres]]*IFERROR(VLOOKUP(Inputs[[#This Row],[County]]&amp;Inputs[[#This Row],[Healthy Soils Practice]],'Defaults &lt;HIDE&gt;'!$C$29:$Q$1246,4,FALSE),0)</f>
        <v>0</v>
      </c>
      <c r="O391" s="166">
        <f t="array" ref="O391">Inputs[[#This Row],[Acres]]*IFERROR(VLOOKUP(Inputs[[#This Row],[County]]&amp;Inputs[[#This Row],[Healthy Soils Practice]],'Defaults &lt;HIDE&gt;'!$C$29:$Q$1246,5,FALSE),0)</f>
        <v>0</v>
      </c>
      <c r="P391" s="166">
        <f t="array" ref="P391">Inputs[[#This Row],[Acres]]*IFERROR(VLOOKUP(Inputs[[#This Row],[County]]&amp;Inputs[[#This Row],[Healthy Soils Practice]],'Defaults &lt;HIDE&gt;'!$C$29:$Q$1246,6,FALSE),0)</f>
        <v>0</v>
      </c>
      <c r="Q391" s="166">
        <f t="array" ref="Q391">Inputs[[#This Row],[Acres]]*IFERROR(VLOOKUP(Inputs[[#This Row],[County]]&amp;Inputs[[#This Row],[Healthy Soils Practice]],'Defaults &lt;HIDE&gt;'!$C$29:$Q$1246,7,FALSE),0)</f>
        <v>0</v>
      </c>
      <c r="R391" s="171">
        <f t="array" ref="R391">Inputs[[#This Row],[Acres]]*IFERROR(VLOOKUP(Inputs[[#This Row],[County]]&amp;Inputs[[#This Row],[Healthy Soils Practice]],'Defaults &lt;HIDE&gt;'!$C$29:$Q$1246,8,FALSE),0)</f>
        <v>0</v>
      </c>
    </row>
    <row r="392" spans="2:18" s="141" customFormat="1" x14ac:dyDescent="0.25">
      <c r="B392" s="141" t="str">
        <f>Inputs[[#This Row],['#]]</f>
        <v/>
      </c>
      <c r="C392" s="61"/>
      <c r="D392" s="63" t="str">
        <f t="shared" si="33"/>
        <v>Optional</v>
      </c>
      <c r="E392" s="143" t="str">
        <f>IF(ISBLANK(Inputs[[#This Row],[Applicant ID]]),"",IFERROR(VLOOKUP(Inputs[[#This Row],[Applicant ID]],$C$15:$E391,3,FALSE),MAX($E$15:$E391)+1))</f>
        <v/>
      </c>
      <c r="F392" s="61"/>
      <c r="G392" s="63" t="str">
        <f t="shared" si="34"/>
        <v>Optional</v>
      </c>
      <c r="H392" s="61"/>
      <c r="I392" s="65" t="str">
        <f t="shared" si="35"/>
        <v>Optional</v>
      </c>
      <c r="J392" s="148"/>
      <c r="K392" s="163" t="str">
        <f t="shared" si="36"/>
        <v>Optional</v>
      </c>
      <c r="L392" s="170">
        <f t="array" ref="L392">Inputs[[#This Row],[Acres]]*IFERROR(VLOOKUP(Inputs[[#This Row],[County]]&amp;Inputs[[#This Row],[Healthy Soils Practice]],'Defaults &lt;HIDE&gt;'!$C$29:$Q$1246,2,FALSE),0)</f>
        <v>0</v>
      </c>
      <c r="M392" s="166">
        <f t="array" ref="M392">Inputs[[#This Row],[Acres]]*IFERROR(VLOOKUP(Inputs[[#This Row],[County]]&amp;Inputs[[#This Row],[Healthy Soils Practice]],'Defaults &lt;HIDE&gt;'!$C$29:$Q$1246,3,FALSE),0)</f>
        <v>0</v>
      </c>
      <c r="N392" s="166">
        <f t="array" ref="N392">Inputs[[#This Row],[Acres]]*IFERROR(VLOOKUP(Inputs[[#This Row],[County]]&amp;Inputs[[#This Row],[Healthy Soils Practice]],'Defaults &lt;HIDE&gt;'!$C$29:$Q$1246,4,FALSE),0)</f>
        <v>0</v>
      </c>
      <c r="O392" s="166">
        <f t="array" ref="O392">Inputs[[#This Row],[Acres]]*IFERROR(VLOOKUP(Inputs[[#This Row],[County]]&amp;Inputs[[#This Row],[Healthy Soils Practice]],'Defaults &lt;HIDE&gt;'!$C$29:$Q$1246,5,FALSE),0)</f>
        <v>0</v>
      </c>
      <c r="P392" s="166">
        <f t="array" ref="P392">Inputs[[#This Row],[Acres]]*IFERROR(VLOOKUP(Inputs[[#This Row],[County]]&amp;Inputs[[#This Row],[Healthy Soils Practice]],'Defaults &lt;HIDE&gt;'!$C$29:$Q$1246,6,FALSE),0)</f>
        <v>0</v>
      </c>
      <c r="Q392" s="166">
        <f t="array" ref="Q392">Inputs[[#This Row],[Acres]]*IFERROR(VLOOKUP(Inputs[[#This Row],[County]]&amp;Inputs[[#This Row],[Healthy Soils Practice]],'Defaults &lt;HIDE&gt;'!$C$29:$Q$1246,7,FALSE),0)</f>
        <v>0</v>
      </c>
      <c r="R392" s="171">
        <f t="array" ref="R392">Inputs[[#This Row],[Acres]]*IFERROR(VLOOKUP(Inputs[[#This Row],[County]]&amp;Inputs[[#This Row],[Healthy Soils Practice]],'Defaults &lt;HIDE&gt;'!$C$29:$Q$1246,8,FALSE),0)</f>
        <v>0</v>
      </c>
    </row>
    <row r="393" spans="2:18" s="141" customFormat="1" x14ac:dyDescent="0.25">
      <c r="B393" s="141" t="str">
        <f>Inputs[[#This Row],['#]]</f>
        <v/>
      </c>
      <c r="C393" s="61"/>
      <c r="D393" s="63" t="str">
        <f t="shared" si="33"/>
        <v>Optional</v>
      </c>
      <c r="E393" s="143" t="str">
        <f>IF(ISBLANK(Inputs[[#This Row],[Applicant ID]]),"",IFERROR(VLOOKUP(Inputs[[#This Row],[Applicant ID]],$C$15:$E392,3,FALSE),MAX($E$15:$E392)+1))</f>
        <v/>
      </c>
      <c r="F393" s="61"/>
      <c r="G393" s="63" t="str">
        <f t="shared" si="34"/>
        <v>Optional</v>
      </c>
      <c r="H393" s="61"/>
      <c r="I393" s="65" t="str">
        <f t="shared" si="35"/>
        <v>Optional</v>
      </c>
      <c r="J393" s="148"/>
      <c r="K393" s="163" t="str">
        <f t="shared" si="36"/>
        <v>Optional</v>
      </c>
      <c r="L393" s="170">
        <f t="array" ref="L393">Inputs[[#This Row],[Acres]]*IFERROR(VLOOKUP(Inputs[[#This Row],[County]]&amp;Inputs[[#This Row],[Healthy Soils Practice]],'Defaults &lt;HIDE&gt;'!$C$29:$Q$1246,2,FALSE),0)</f>
        <v>0</v>
      </c>
      <c r="M393" s="166">
        <f t="array" ref="M393">Inputs[[#This Row],[Acres]]*IFERROR(VLOOKUP(Inputs[[#This Row],[County]]&amp;Inputs[[#This Row],[Healthy Soils Practice]],'Defaults &lt;HIDE&gt;'!$C$29:$Q$1246,3,FALSE),0)</f>
        <v>0</v>
      </c>
      <c r="N393" s="166">
        <f t="array" ref="N393">Inputs[[#This Row],[Acres]]*IFERROR(VLOOKUP(Inputs[[#This Row],[County]]&amp;Inputs[[#This Row],[Healthy Soils Practice]],'Defaults &lt;HIDE&gt;'!$C$29:$Q$1246,4,FALSE),0)</f>
        <v>0</v>
      </c>
      <c r="O393" s="166">
        <f t="array" ref="O393">Inputs[[#This Row],[Acres]]*IFERROR(VLOOKUP(Inputs[[#This Row],[County]]&amp;Inputs[[#This Row],[Healthy Soils Practice]],'Defaults &lt;HIDE&gt;'!$C$29:$Q$1246,5,FALSE),0)</f>
        <v>0</v>
      </c>
      <c r="P393" s="166">
        <f t="array" ref="P393">Inputs[[#This Row],[Acres]]*IFERROR(VLOOKUP(Inputs[[#This Row],[County]]&amp;Inputs[[#This Row],[Healthy Soils Practice]],'Defaults &lt;HIDE&gt;'!$C$29:$Q$1246,6,FALSE),0)</f>
        <v>0</v>
      </c>
      <c r="Q393" s="166">
        <f t="array" ref="Q393">Inputs[[#This Row],[Acres]]*IFERROR(VLOOKUP(Inputs[[#This Row],[County]]&amp;Inputs[[#This Row],[Healthy Soils Practice]],'Defaults &lt;HIDE&gt;'!$C$29:$Q$1246,7,FALSE),0)</f>
        <v>0</v>
      </c>
      <c r="R393" s="171">
        <f t="array" ref="R393">Inputs[[#This Row],[Acres]]*IFERROR(VLOOKUP(Inputs[[#This Row],[County]]&amp;Inputs[[#This Row],[Healthy Soils Practice]],'Defaults &lt;HIDE&gt;'!$C$29:$Q$1246,8,FALSE),0)</f>
        <v>0</v>
      </c>
    </row>
    <row r="394" spans="2:18" s="141" customFormat="1" x14ac:dyDescent="0.25">
      <c r="B394" s="141" t="str">
        <f>Inputs[[#This Row],['#]]</f>
        <v/>
      </c>
      <c r="C394" s="61"/>
      <c r="D394" s="63" t="str">
        <f t="shared" si="33"/>
        <v>Optional</v>
      </c>
      <c r="E394" s="143" t="str">
        <f>IF(ISBLANK(Inputs[[#This Row],[Applicant ID]]),"",IFERROR(VLOOKUP(Inputs[[#This Row],[Applicant ID]],$C$15:$E393,3,FALSE),MAX($E$15:$E393)+1))</f>
        <v/>
      </c>
      <c r="F394" s="61"/>
      <c r="G394" s="63" t="str">
        <f t="shared" si="34"/>
        <v>Optional</v>
      </c>
      <c r="H394" s="61"/>
      <c r="I394" s="65" t="str">
        <f t="shared" si="35"/>
        <v>Optional</v>
      </c>
      <c r="J394" s="148"/>
      <c r="K394" s="163" t="str">
        <f t="shared" si="36"/>
        <v>Optional</v>
      </c>
      <c r="L394" s="170">
        <f t="array" ref="L394">Inputs[[#This Row],[Acres]]*IFERROR(VLOOKUP(Inputs[[#This Row],[County]]&amp;Inputs[[#This Row],[Healthy Soils Practice]],'Defaults &lt;HIDE&gt;'!$C$29:$Q$1246,2,FALSE),0)</f>
        <v>0</v>
      </c>
      <c r="M394" s="166">
        <f t="array" ref="M394">Inputs[[#This Row],[Acres]]*IFERROR(VLOOKUP(Inputs[[#This Row],[County]]&amp;Inputs[[#This Row],[Healthy Soils Practice]],'Defaults &lt;HIDE&gt;'!$C$29:$Q$1246,3,FALSE),0)</f>
        <v>0</v>
      </c>
      <c r="N394" s="166">
        <f t="array" ref="N394">Inputs[[#This Row],[Acres]]*IFERROR(VLOOKUP(Inputs[[#This Row],[County]]&amp;Inputs[[#This Row],[Healthy Soils Practice]],'Defaults &lt;HIDE&gt;'!$C$29:$Q$1246,4,FALSE),0)</f>
        <v>0</v>
      </c>
      <c r="O394" s="166">
        <f t="array" ref="O394">Inputs[[#This Row],[Acres]]*IFERROR(VLOOKUP(Inputs[[#This Row],[County]]&amp;Inputs[[#This Row],[Healthy Soils Practice]],'Defaults &lt;HIDE&gt;'!$C$29:$Q$1246,5,FALSE),0)</f>
        <v>0</v>
      </c>
      <c r="P394" s="166">
        <f t="array" ref="P394">Inputs[[#This Row],[Acres]]*IFERROR(VLOOKUP(Inputs[[#This Row],[County]]&amp;Inputs[[#This Row],[Healthy Soils Practice]],'Defaults &lt;HIDE&gt;'!$C$29:$Q$1246,6,FALSE),0)</f>
        <v>0</v>
      </c>
      <c r="Q394" s="166">
        <f t="array" ref="Q394">Inputs[[#This Row],[Acres]]*IFERROR(VLOOKUP(Inputs[[#This Row],[County]]&amp;Inputs[[#This Row],[Healthy Soils Practice]],'Defaults &lt;HIDE&gt;'!$C$29:$Q$1246,7,FALSE),0)</f>
        <v>0</v>
      </c>
      <c r="R394" s="171">
        <f t="array" ref="R394">Inputs[[#This Row],[Acres]]*IFERROR(VLOOKUP(Inputs[[#This Row],[County]]&amp;Inputs[[#This Row],[Healthy Soils Practice]],'Defaults &lt;HIDE&gt;'!$C$29:$Q$1246,8,FALSE),0)</f>
        <v>0</v>
      </c>
    </row>
    <row r="395" spans="2:18" s="141" customFormat="1" x14ac:dyDescent="0.25">
      <c r="B395" s="141" t="str">
        <f>Inputs[[#This Row],['#]]</f>
        <v/>
      </c>
      <c r="C395" s="61"/>
      <c r="D395" s="63" t="str">
        <f t="shared" si="33"/>
        <v>Optional</v>
      </c>
      <c r="E395" s="143" t="str">
        <f>IF(ISBLANK(Inputs[[#This Row],[Applicant ID]]),"",IFERROR(VLOOKUP(Inputs[[#This Row],[Applicant ID]],$C$15:$E394,3,FALSE),MAX($E$15:$E394)+1))</f>
        <v/>
      </c>
      <c r="F395" s="61"/>
      <c r="G395" s="63" t="str">
        <f t="shared" si="34"/>
        <v>Optional</v>
      </c>
      <c r="H395" s="61"/>
      <c r="I395" s="65" t="str">
        <f t="shared" si="35"/>
        <v>Optional</v>
      </c>
      <c r="J395" s="148"/>
      <c r="K395" s="163" t="str">
        <f t="shared" si="36"/>
        <v>Optional</v>
      </c>
      <c r="L395" s="170">
        <f t="array" ref="L395">Inputs[[#This Row],[Acres]]*IFERROR(VLOOKUP(Inputs[[#This Row],[County]]&amp;Inputs[[#This Row],[Healthy Soils Practice]],'Defaults &lt;HIDE&gt;'!$C$29:$Q$1246,2,FALSE),0)</f>
        <v>0</v>
      </c>
      <c r="M395" s="166">
        <f t="array" ref="M395">Inputs[[#This Row],[Acres]]*IFERROR(VLOOKUP(Inputs[[#This Row],[County]]&amp;Inputs[[#This Row],[Healthy Soils Practice]],'Defaults &lt;HIDE&gt;'!$C$29:$Q$1246,3,FALSE),0)</f>
        <v>0</v>
      </c>
      <c r="N395" s="166">
        <f t="array" ref="N395">Inputs[[#This Row],[Acres]]*IFERROR(VLOOKUP(Inputs[[#This Row],[County]]&amp;Inputs[[#This Row],[Healthy Soils Practice]],'Defaults &lt;HIDE&gt;'!$C$29:$Q$1246,4,FALSE),0)</f>
        <v>0</v>
      </c>
      <c r="O395" s="166">
        <f t="array" ref="O395">Inputs[[#This Row],[Acres]]*IFERROR(VLOOKUP(Inputs[[#This Row],[County]]&amp;Inputs[[#This Row],[Healthy Soils Practice]],'Defaults &lt;HIDE&gt;'!$C$29:$Q$1246,5,FALSE),0)</f>
        <v>0</v>
      </c>
      <c r="P395" s="166">
        <f t="array" ref="P395">Inputs[[#This Row],[Acres]]*IFERROR(VLOOKUP(Inputs[[#This Row],[County]]&amp;Inputs[[#This Row],[Healthy Soils Practice]],'Defaults &lt;HIDE&gt;'!$C$29:$Q$1246,6,FALSE),0)</f>
        <v>0</v>
      </c>
      <c r="Q395" s="166">
        <f t="array" ref="Q395">Inputs[[#This Row],[Acres]]*IFERROR(VLOOKUP(Inputs[[#This Row],[County]]&amp;Inputs[[#This Row],[Healthy Soils Practice]],'Defaults &lt;HIDE&gt;'!$C$29:$Q$1246,7,FALSE),0)</f>
        <v>0</v>
      </c>
      <c r="R395" s="171">
        <f t="array" ref="R395">Inputs[[#This Row],[Acres]]*IFERROR(VLOOKUP(Inputs[[#This Row],[County]]&amp;Inputs[[#This Row],[Healthy Soils Practice]],'Defaults &lt;HIDE&gt;'!$C$29:$Q$1246,8,FALSE),0)</f>
        <v>0</v>
      </c>
    </row>
    <row r="396" spans="2:18" s="141" customFormat="1" x14ac:dyDescent="0.25">
      <c r="B396" s="141" t="str">
        <f>Inputs[[#This Row],['#]]</f>
        <v/>
      </c>
      <c r="C396" s="61"/>
      <c r="D396" s="63" t="str">
        <f t="shared" si="33"/>
        <v>Optional</v>
      </c>
      <c r="E396" s="143" t="str">
        <f>IF(ISBLANK(Inputs[[#This Row],[Applicant ID]]),"",IFERROR(VLOOKUP(Inputs[[#This Row],[Applicant ID]],$C$15:$E395,3,FALSE),MAX($E$15:$E395)+1))</f>
        <v/>
      </c>
      <c r="F396" s="61"/>
      <c r="G396" s="63" t="str">
        <f t="shared" si="34"/>
        <v>Optional</v>
      </c>
      <c r="H396" s="61"/>
      <c r="I396" s="65" t="str">
        <f t="shared" si="35"/>
        <v>Optional</v>
      </c>
      <c r="J396" s="148"/>
      <c r="K396" s="163" t="str">
        <f t="shared" si="36"/>
        <v>Optional</v>
      </c>
      <c r="L396" s="170">
        <f t="array" ref="L396">Inputs[[#This Row],[Acres]]*IFERROR(VLOOKUP(Inputs[[#This Row],[County]]&amp;Inputs[[#This Row],[Healthy Soils Practice]],'Defaults &lt;HIDE&gt;'!$C$29:$Q$1246,2,FALSE),0)</f>
        <v>0</v>
      </c>
      <c r="M396" s="166">
        <f t="array" ref="M396">Inputs[[#This Row],[Acres]]*IFERROR(VLOOKUP(Inputs[[#This Row],[County]]&amp;Inputs[[#This Row],[Healthy Soils Practice]],'Defaults &lt;HIDE&gt;'!$C$29:$Q$1246,3,FALSE),0)</f>
        <v>0</v>
      </c>
      <c r="N396" s="166">
        <f t="array" ref="N396">Inputs[[#This Row],[Acres]]*IFERROR(VLOOKUP(Inputs[[#This Row],[County]]&amp;Inputs[[#This Row],[Healthy Soils Practice]],'Defaults &lt;HIDE&gt;'!$C$29:$Q$1246,4,FALSE),0)</f>
        <v>0</v>
      </c>
      <c r="O396" s="166">
        <f t="array" ref="O396">Inputs[[#This Row],[Acres]]*IFERROR(VLOOKUP(Inputs[[#This Row],[County]]&amp;Inputs[[#This Row],[Healthy Soils Practice]],'Defaults &lt;HIDE&gt;'!$C$29:$Q$1246,5,FALSE),0)</f>
        <v>0</v>
      </c>
      <c r="P396" s="166">
        <f t="array" ref="P396">Inputs[[#This Row],[Acres]]*IFERROR(VLOOKUP(Inputs[[#This Row],[County]]&amp;Inputs[[#This Row],[Healthy Soils Practice]],'Defaults &lt;HIDE&gt;'!$C$29:$Q$1246,6,FALSE),0)</f>
        <v>0</v>
      </c>
      <c r="Q396" s="166">
        <f t="array" ref="Q396">Inputs[[#This Row],[Acres]]*IFERROR(VLOOKUP(Inputs[[#This Row],[County]]&amp;Inputs[[#This Row],[Healthy Soils Practice]],'Defaults &lt;HIDE&gt;'!$C$29:$Q$1246,7,FALSE),0)</f>
        <v>0</v>
      </c>
      <c r="R396" s="171">
        <f t="array" ref="R396">Inputs[[#This Row],[Acres]]*IFERROR(VLOOKUP(Inputs[[#This Row],[County]]&amp;Inputs[[#This Row],[Healthy Soils Practice]],'Defaults &lt;HIDE&gt;'!$C$29:$Q$1246,8,FALSE),0)</f>
        <v>0</v>
      </c>
    </row>
    <row r="397" spans="2:18" s="141" customFormat="1" x14ac:dyDescent="0.25">
      <c r="B397" s="141" t="str">
        <f>Inputs[[#This Row],['#]]</f>
        <v/>
      </c>
      <c r="C397" s="61"/>
      <c r="D397" s="63" t="str">
        <f t="shared" si="33"/>
        <v>Optional</v>
      </c>
      <c r="E397" s="143" t="str">
        <f>IF(ISBLANK(Inputs[[#This Row],[Applicant ID]]),"",IFERROR(VLOOKUP(Inputs[[#This Row],[Applicant ID]],$C$15:$E396,3,FALSE),MAX($E$15:$E396)+1))</f>
        <v/>
      </c>
      <c r="F397" s="61"/>
      <c r="G397" s="63" t="str">
        <f t="shared" si="34"/>
        <v>Optional</v>
      </c>
      <c r="H397" s="61"/>
      <c r="I397" s="65" t="str">
        <f t="shared" si="35"/>
        <v>Optional</v>
      </c>
      <c r="J397" s="148"/>
      <c r="K397" s="163" t="str">
        <f t="shared" si="36"/>
        <v>Optional</v>
      </c>
      <c r="L397" s="170">
        <f t="array" ref="L397">Inputs[[#This Row],[Acres]]*IFERROR(VLOOKUP(Inputs[[#This Row],[County]]&amp;Inputs[[#This Row],[Healthy Soils Practice]],'Defaults &lt;HIDE&gt;'!$C$29:$Q$1246,2,FALSE),0)</f>
        <v>0</v>
      </c>
      <c r="M397" s="166">
        <f t="array" ref="M397">Inputs[[#This Row],[Acres]]*IFERROR(VLOOKUP(Inputs[[#This Row],[County]]&amp;Inputs[[#This Row],[Healthy Soils Practice]],'Defaults &lt;HIDE&gt;'!$C$29:$Q$1246,3,FALSE),0)</f>
        <v>0</v>
      </c>
      <c r="N397" s="166">
        <f t="array" ref="N397">Inputs[[#This Row],[Acres]]*IFERROR(VLOOKUP(Inputs[[#This Row],[County]]&amp;Inputs[[#This Row],[Healthy Soils Practice]],'Defaults &lt;HIDE&gt;'!$C$29:$Q$1246,4,FALSE),0)</f>
        <v>0</v>
      </c>
      <c r="O397" s="166">
        <f t="array" ref="O397">Inputs[[#This Row],[Acres]]*IFERROR(VLOOKUP(Inputs[[#This Row],[County]]&amp;Inputs[[#This Row],[Healthy Soils Practice]],'Defaults &lt;HIDE&gt;'!$C$29:$Q$1246,5,FALSE),0)</f>
        <v>0</v>
      </c>
      <c r="P397" s="166">
        <f t="array" ref="P397">Inputs[[#This Row],[Acres]]*IFERROR(VLOOKUP(Inputs[[#This Row],[County]]&amp;Inputs[[#This Row],[Healthy Soils Practice]],'Defaults &lt;HIDE&gt;'!$C$29:$Q$1246,6,FALSE),0)</f>
        <v>0</v>
      </c>
      <c r="Q397" s="166">
        <f t="array" ref="Q397">Inputs[[#This Row],[Acres]]*IFERROR(VLOOKUP(Inputs[[#This Row],[County]]&amp;Inputs[[#This Row],[Healthy Soils Practice]],'Defaults &lt;HIDE&gt;'!$C$29:$Q$1246,7,FALSE),0)</f>
        <v>0</v>
      </c>
      <c r="R397" s="171">
        <f t="array" ref="R397">Inputs[[#This Row],[Acres]]*IFERROR(VLOOKUP(Inputs[[#This Row],[County]]&amp;Inputs[[#This Row],[Healthy Soils Practice]],'Defaults &lt;HIDE&gt;'!$C$29:$Q$1246,8,FALSE),0)</f>
        <v>0</v>
      </c>
    </row>
    <row r="398" spans="2:18" s="141" customFormat="1" x14ac:dyDescent="0.25">
      <c r="B398" s="141" t="str">
        <f>Inputs[[#This Row],['#]]</f>
        <v/>
      </c>
      <c r="C398" s="61"/>
      <c r="D398" s="63" t="str">
        <f t="shared" si="33"/>
        <v>Optional</v>
      </c>
      <c r="E398" s="143" t="str">
        <f>IF(ISBLANK(Inputs[[#This Row],[Applicant ID]]),"",IFERROR(VLOOKUP(Inputs[[#This Row],[Applicant ID]],$C$15:$E397,3,FALSE),MAX($E$15:$E397)+1))</f>
        <v/>
      </c>
      <c r="F398" s="61"/>
      <c r="G398" s="63" t="str">
        <f t="shared" si="34"/>
        <v>Optional</v>
      </c>
      <c r="H398" s="61"/>
      <c r="I398" s="65" t="str">
        <f t="shared" si="35"/>
        <v>Optional</v>
      </c>
      <c r="J398" s="148"/>
      <c r="K398" s="163" t="str">
        <f t="shared" si="36"/>
        <v>Optional</v>
      </c>
      <c r="L398" s="170">
        <f t="array" ref="L398">Inputs[[#This Row],[Acres]]*IFERROR(VLOOKUP(Inputs[[#This Row],[County]]&amp;Inputs[[#This Row],[Healthy Soils Practice]],'Defaults &lt;HIDE&gt;'!$C$29:$Q$1246,2,FALSE),0)</f>
        <v>0</v>
      </c>
      <c r="M398" s="166">
        <f t="array" ref="M398">Inputs[[#This Row],[Acres]]*IFERROR(VLOOKUP(Inputs[[#This Row],[County]]&amp;Inputs[[#This Row],[Healthy Soils Practice]],'Defaults &lt;HIDE&gt;'!$C$29:$Q$1246,3,FALSE),0)</f>
        <v>0</v>
      </c>
      <c r="N398" s="166">
        <f t="array" ref="N398">Inputs[[#This Row],[Acres]]*IFERROR(VLOOKUP(Inputs[[#This Row],[County]]&amp;Inputs[[#This Row],[Healthy Soils Practice]],'Defaults &lt;HIDE&gt;'!$C$29:$Q$1246,4,FALSE),0)</f>
        <v>0</v>
      </c>
      <c r="O398" s="166">
        <f t="array" ref="O398">Inputs[[#This Row],[Acres]]*IFERROR(VLOOKUP(Inputs[[#This Row],[County]]&amp;Inputs[[#This Row],[Healthy Soils Practice]],'Defaults &lt;HIDE&gt;'!$C$29:$Q$1246,5,FALSE),0)</f>
        <v>0</v>
      </c>
      <c r="P398" s="166">
        <f t="array" ref="P398">Inputs[[#This Row],[Acres]]*IFERROR(VLOOKUP(Inputs[[#This Row],[County]]&amp;Inputs[[#This Row],[Healthy Soils Practice]],'Defaults &lt;HIDE&gt;'!$C$29:$Q$1246,6,FALSE),0)</f>
        <v>0</v>
      </c>
      <c r="Q398" s="166">
        <f t="array" ref="Q398">Inputs[[#This Row],[Acres]]*IFERROR(VLOOKUP(Inputs[[#This Row],[County]]&amp;Inputs[[#This Row],[Healthy Soils Practice]],'Defaults &lt;HIDE&gt;'!$C$29:$Q$1246,7,FALSE),0)</f>
        <v>0</v>
      </c>
      <c r="R398" s="171">
        <f t="array" ref="R398">Inputs[[#This Row],[Acres]]*IFERROR(VLOOKUP(Inputs[[#This Row],[County]]&amp;Inputs[[#This Row],[Healthy Soils Practice]],'Defaults &lt;HIDE&gt;'!$C$29:$Q$1246,8,FALSE),0)</f>
        <v>0</v>
      </c>
    </row>
    <row r="399" spans="2:18" s="141" customFormat="1" x14ac:dyDescent="0.25">
      <c r="B399" s="141" t="str">
        <f>Inputs[[#This Row],['#]]</f>
        <v/>
      </c>
      <c r="C399" s="61"/>
      <c r="D399" s="63" t="str">
        <f t="shared" si="33"/>
        <v>Optional</v>
      </c>
      <c r="E399" s="143" t="str">
        <f>IF(ISBLANK(Inputs[[#This Row],[Applicant ID]]),"",IFERROR(VLOOKUP(Inputs[[#This Row],[Applicant ID]],$C$15:$E398,3,FALSE),MAX($E$15:$E398)+1))</f>
        <v/>
      </c>
      <c r="F399" s="61"/>
      <c r="G399" s="63" t="str">
        <f t="shared" si="34"/>
        <v>Optional</v>
      </c>
      <c r="H399" s="61"/>
      <c r="I399" s="65" t="str">
        <f t="shared" si="35"/>
        <v>Optional</v>
      </c>
      <c r="J399" s="148"/>
      <c r="K399" s="163" t="str">
        <f t="shared" si="36"/>
        <v>Optional</v>
      </c>
      <c r="L399" s="170">
        <f t="array" ref="L399">Inputs[[#This Row],[Acres]]*IFERROR(VLOOKUP(Inputs[[#This Row],[County]]&amp;Inputs[[#This Row],[Healthy Soils Practice]],'Defaults &lt;HIDE&gt;'!$C$29:$Q$1246,2,FALSE),0)</f>
        <v>0</v>
      </c>
      <c r="M399" s="166">
        <f t="array" ref="M399">Inputs[[#This Row],[Acres]]*IFERROR(VLOOKUP(Inputs[[#This Row],[County]]&amp;Inputs[[#This Row],[Healthy Soils Practice]],'Defaults &lt;HIDE&gt;'!$C$29:$Q$1246,3,FALSE),0)</f>
        <v>0</v>
      </c>
      <c r="N399" s="166">
        <f t="array" ref="N399">Inputs[[#This Row],[Acres]]*IFERROR(VLOOKUP(Inputs[[#This Row],[County]]&amp;Inputs[[#This Row],[Healthy Soils Practice]],'Defaults &lt;HIDE&gt;'!$C$29:$Q$1246,4,FALSE),0)</f>
        <v>0</v>
      </c>
      <c r="O399" s="166">
        <f t="array" ref="O399">Inputs[[#This Row],[Acres]]*IFERROR(VLOOKUP(Inputs[[#This Row],[County]]&amp;Inputs[[#This Row],[Healthy Soils Practice]],'Defaults &lt;HIDE&gt;'!$C$29:$Q$1246,5,FALSE),0)</f>
        <v>0</v>
      </c>
      <c r="P399" s="166">
        <f t="array" ref="P399">Inputs[[#This Row],[Acres]]*IFERROR(VLOOKUP(Inputs[[#This Row],[County]]&amp;Inputs[[#This Row],[Healthy Soils Practice]],'Defaults &lt;HIDE&gt;'!$C$29:$Q$1246,6,FALSE),0)</f>
        <v>0</v>
      </c>
      <c r="Q399" s="166">
        <f t="array" ref="Q399">Inputs[[#This Row],[Acres]]*IFERROR(VLOOKUP(Inputs[[#This Row],[County]]&amp;Inputs[[#This Row],[Healthy Soils Practice]],'Defaults &lt;HIDE&gt;'!$C$29:$Q$1246,7,FALSE),0)</f>
        <v>0</v>
      </c>
      <c r="R399" s="171">
        <f t="array" ref="R399">Inputs[[#This Row],[Acres]]*IFERROR(VLOOKUP(Inputs[[#This Row],[County]]&amp;Inputs[[#This Row],[Healthy Soils Practice]],'Defaults &lt;HIDE&gt;'!$C$29:$Q$1246,8,FALSE),0)</f>
        <v>0</v>
      </c>
    </row>
    <row r="400" spans="2:18" s="141" customFormat="1" x14ac:dyDescent="0.25">
      <c r="B400" s="141" t="str">
        <f>Inputs[[#This Row],['#]]</f>
        <v/>
      </c>
      <c r="C400" s="61"/>
      <c r="D400" s="63" t="str">
        <f t="shared" si="33"/>
        <v>Optional</v>
      </c>
      <c r="E400" s="143" t="str">
        <f>IF(ISBLANK(Inputs[[#This Row],[Applicant ID]]),"",IFERROR(VLOOKUP(Inputs[[#This Row],[Applicant ID]],$C$15:$E399,3,FALSE),MAX($E$15:$E399)+1))</f>
        <v/>
      </c>
      <c r="F400" s="61"/>
      <c r="G400" s="63" t="str">
        <f t="shared" si="34"/>
        <v>Optional</v>
      </c>
      <c r="H400" s="61"/>
      <c r="I400" s="65" t="str">
        <f t="shared" si="35"/>
        <v>Optional</v>
      </c>
      <c r="J400" s="148"/>
      <c r="K400" s="163" t="str">
        <f t="shared" si="36"/>
        <v>Optional</v>
      </c>
      <c r="L400" s="170">
        <f t="array" ref="L400">Inputs[[#This Row],[Acres]]*IFERROR(VLOOKUP(Inputs[[#This Row],[County]]&amp;Inputs[[#This Row],[Healthy Soils Practice]],'Defaults &lt;HIDE&gt;'!$C$29:$Q$1246,2,FALSE),0)</f>
        <v>0</v>
      </c>
      <c r="M400" s="166">
        <f t="array" ref="M400">Inputs[[#This Row],[Acres]]*IFERROR(VLOOKUP(Inputs[[#This Row],[County]]&amp;Inputs[[#This Row],[Healthy Soils Practice]],'Defaults &lt;HIDE&gt;'!$C$29:$Q$1246,3,FALSE),0)</f>
        <v>0</v>
      </c>
      <c r="N400" s="166">
        <f t="array" ref="N400">Inputs[[#This Row],[Acres]]*IFERROR(VLOOKUP(Inputs[[#This Row],[County]]&amp;Inputs[[#This Row],[Healthy Soils Practice]],'Defaults &lt;HIDE&gt;'!$C$29:$Q$1246,4,FALSE),0)</f>
        <v>0</v>
      </c>
      <c r="O400" s="166">
        <f t="array" ref="O400">Inputs[[#This Row],[Acres]]*IFERROR(VLOOKUP(Inputs[[#This Row],[County]]&amp;Inputs[[#This Row],[Healthy Soils Practice]],'Defaults &lt;HIDE&gt;'!$C$29:$Q$1246,5,FALSE),0)</f>
        <v>0</v>
      </c>
      <c r="P400" s="166">
        <f t="array" ref="P400">Inputs[[#This Row],[Acres]]*IFERROR(VLOOKUP(Inputs[[#This Row],[County]]&amp;Inputs[[#This Row],[Healthy Soils Practice]],'Defaults &lt;HIDE&gt;'!$C$29:$Q$1246,6,FALSE),0)</f>
        <v>0</v>
      </c>
      <c r="Q400" s="166">
        <f t="array" ref="Q400">Inputs[[#This Row],[Acres]]*IFERROR(VLOOKUP(Inputs[[#This Row],[County]]&amp;Inputs[[#This Row],[Healthy Soils Practice]],'Defaults &lt;HIDE&gt;'!$C$29:$Q$1246,7,FALSE),0)</f>
        <v>0</v>
      </c>
      <c r="R400" s="171">
        <f t="array" ref="R400">Inputs[[#This Row],[Acres]]*IFERROR(VLOOKUP(Inputs[[#This Row],[County]]&amp;Inputs[[#This Row],[Healthy Soils Practice]],'Defaults &lt;HIDE&gt;'!$C$29:$Q$1246,8,FALSE),0)</f>
        <v>0</v>
      </c>
    </row>
    <row r="401" spans="2:18" s="141" customFormat="1" x14ac:dyDescent="0.25">
      <c r="B401" s="141" t="str">
        <f>Inputs[[#This Row],['#]]</f>
        <v/>
      </c>
      <c r="C401" s="61"/>
      <c r="D401" s="63" t="str">
        <f t="shared" si="33"/>
        <v>Optional</v>
      </c>
      <c r="E401" s="143" t="str">
        <f>IF(ISBLANK(Inputs[[#This Row],[Applicant ID]]),"",IFERROR(VLOOKUP(Inputs[[#This Row],[Applicant ID]],$C$15:$E400,3,FALSE),MAX($E$15:$E400)+1))</f>
        <v/>
      </c>
      <c r="F401" s="61"/>
      <c r="G401" s="63" t="str">
        <f t="shared" si="34"/>
        <v>Optional</v>
      </c>
      <c r="H401" s="61"/>
      <c r="I401" s="65" t="str">
        <f t="shared" si="35"/>
        <v>Optional</v>
      </c>
      <c r="J401" s="148"/>
      <c r="K401" s="163" t="str">
        <f t="shared" si="36"/>
        <v>Optional</v>
      </c>
      <c r="L401" s="170">
        <f t="array" ref="L401">Inputs[[#This Row],[Acres]]*IFERROR(VLOOKUP(Inputs[[#This Row],[County]]&amp;Inputs[[#This Row],[Healthy Soils Practice]],'Defaults &lt;HIDE&gt;'!$C$29:$Q$1246,2,FALSE),0)</f>
        <v>0</v>
      </c>
      <c r="M401" s="166">
        <f t="array" ref="M401">Inputs[[#This Row],[Acres]]*IFERROR(VLOOKUP(Inputs[[#This Row],[County]]&amp;Inputs[[#This Row],[Healthy Soils Practice]],'Defaults &lt;HIDE&gt;'!$C$29:$Q$1246,3,FALSE),0)</f>
        <v>0</v>
      </c>
      <c r="N401" s="166">
        <f t="array" ref="N401">Inputs[[#This Row],[Acres]]*IFERROR(VLOOKUP(Inputs[[#This Row],[County]]&amp;Inputs[[#This Row],[Healthy Soils Practice]],'Defaults &lt;HIDE&gt;'!$C$29:$Q$1246,4,FALSE),0)</f>
        <v>0</v>
      </c>
      <c r="O401" s="166">
        <f t="array" ref="O401">Inputs[[#This Row],[Acres]]*IFERROR(VLOOKUP(Inputs[[#This Row],[County]]&amp;Inputs[[#This Row],[Healthy Soils Practice]],'Defaults &lt;HIDE&gt;'!$C$29:$Q$1246,5,FALSE),0)</f>
        <v>0</v>
      </c>
      <c r="P401" s="166">
        <f t="array" ref="P401">Inputs[[#This Row],[Acres]]*IFERROR(VLOOKUP(Inputs[[#This Row],[County]]&amp;Inputs[[#This Row],[Healthy Soils Practice]],'Defaults &lt;HIDE&gt;'!$C$29:$Q$1246,6,FALSE),0)</f>
        <v>0</v>
      </c>
      <c r="Q401" s="166">
        <f t="array" ref="Q401">Inputs[[#This Row],[Acres]]*IFERROR(VLOOKUP(Inputs[[#This Row],[County]]&amp;Inputs[[#This Row],[Healthy Soils Practice]],'Defaults &lt;HIDE&gt;'!$C$29:$Q$1246,7,FALSE),0)</f>
        <v>0</v>
      </c>
      <c r="R401" s="171">
        <f t="array" ref="R401">Inputs[[#This Row],[Acres]]*IFERROR(VLOOKUP(Inputs[[#This Row],[County]]&amp;Inputs[[#This Row],[Healthy Soils Practice]],'Defaults &lt;HIDE&gt;'!$C$29:$Q$1246,8,FALSE),0)</f>
        <v>0</v>
      </c>
    </row>
    <row r="402" spans="2:18" s="141" customFormat="1" x14ac:dyDescent="0.25">
      <c r="B402" s="141" t="str">
        <f>Inputs[[#This Row],['#]]</f>
        <v/>
      </c>
      <c r="C402" s="61"/>
      <c r="D402" s="63" t="str">
        <f t="shared" si="33"/>
        <v>Optional</v>
      </c>
      <c r="E402" s="143" t="str">
        <f>IF(ISBLANK(Inputs[[#This Row],[Applicant ID]]),"",IFERROR(VLOOKUP(Inputs[[#This Row],[Applicant ID]],$C$15:$E401,3,FALSE),MAX($E$15:$E401)+1))</f>
        <v/>
      </c>
      <c r="F402" s="61"/>
      <c r="G402" s="63" t="str">
        <f t="shared" si="34"/>
        <v>Optional</v>
      </c>
      <c r="H402" s="61"/>
      <c r="I402" s="65" t="str">
        <f t="shared" si="35"/>
        <v>Optional</v>
      </c>
      <c r="J402" s="148"/>
      <c r="K402" s="163" t="str">
        <f t="shared" si="36"/>
        <v>Optional</v>
      </c>
      <c r="L402" s="170">
        <f t="array" ref="L402">Inputs[[#This Row],[Acres]]*IFERROR(VLOOKUP(Inputs[[#This Row],[County]]&amp;Inputs[[#This Row],[Healthy Soils Practice]],'Defaults &lt;HIDE&gt;'!$C$29:$Q$1246,2,FALSE),0)</f>
        <v>0</v>
      </c>
      <c r="M402" s="166">
        <f t="array" ref="M402">Inputs[[#This Row],[Acres]]*IFERROR(VLOOKUP(Inputs[[#This Row],[County]]&amp;Inputs[[#This Row],[Healthy Soils Practice]],'Defaults &lt;HIDE&gt;'!$C$29:$Q$1246,3,FALSE),0)</f>
        <v>0</v>
      </c>
      <c r="N402" s="166">
        <f t="array" ref="N402">Inputs[[#This Row],[Acres]]*IFERROR(VLOOKUP(Inputs[[#This Row],[County]]&amp;Inputs[[#This Row],[Healthy Soils Practice]],'Defaults &lt;HIDE&gt;'!$C$29:$Q$1246,4,FALSE),0)</f>
        <v>0</v>
      </c>
      <c r="O402" s="166">
        <f t="array" ref="O402">Inputs[[#This Row],[Acres]]*IFERROR(VLOOKUP(Inputs[[#This Row],[County]]&amp;Inputs[[#This Row],[Healthy Soils Practice]],'Defaults &lt;HIDE&gt;'!$C$29:$Q$1246,5,FALSE),0)</f>
        <v>0</v>
      </c>
      <c r="P402" s="166">
        <f t="array" ref="P402">Inputs[[#This Row],[Acres]]*IFERROR(VLOOKUP(Inputs[[#This Row],[County]]&amp;Inputs[[#This Row],[Healthy Soils Practice]],'Defaults &lt;HIDE&gt;'!$C$29:$Q$1246,6,FALSE),0)</f>
        <v>0</v>
      </c>
      <c r="Q402" s="166">
        <f t="array" ref="Q402">Inputs[[#This Row],[Acres]]*IFERROR(VLOOKUP(Inputs[[#This Row],[County]]&amp;Inputs[[#This Row],[Healthy Soils Practice]],'Defaults &lt;HIDE&gt;'!$C$29:$Q$1246,7,FALSE),0)</f>
        <v>0</v>
      </c>
      <c r="R402" s="171">
        <f t="array" ref="R402">Inputs[[#This Row],[Acres]]*IFERROR(VLOOKUP(Inputs[[#This Row],[County]]&amp;Inputs[[#This Row],[Healthy Soils Practice]],'Defaults &lt;HIDE&gt;'!$C$29:$Q$1246,8,FALSE),0)</f>
        <v>0</v>
      </c>
    </row>
    <row r="403" spans="2:18" s="141" customFormat="1" x14ac:dyDescent="0.25">
      <c r="B403" s="141" t="str">
        <f>Inputs[[#This Row],['#]]</f>
        <v/>
      </c>
      <c r="C403" s="61"/>
      <c r="D403" s="63" t="str">
        <f t="shared" si="33"/>
        <v>Optional</v>
      </c>
      <c r="E403" s="143" t="str">
        <f>IF(ISBLANK(Inputs[[#This Row],[Applicant ID]]),"",IFERROR(VLOOKUP(Inputs[[#This Row],[Applicant ID]],$C$15:$E402,3,FALSE),MAX($E$15:$E402)+1))</f>
        <v/>
      </c>
      <c r="F403" s="61"/>
      <c r="G403" s="63" t="str">
        <f t="shared" si="34"/>
        <v>Optional</v>
      </c>
      <c r="H403" s="61"/>
      <c r="I403" s="65" t="str">
        <f t="shared" si="35"/>
        <v>Optional</v>
      </c>
      <c r="J403" s="148"/>
      <c r="K403" s="163" t="str">
        <f t="shared" si="36"/>
        <v>Optional</v>
      </c>
      <c r="L403" s="170">
        <f t="array" ref="L403">Inputs[[#This Row],[Acres]]*IFERROR(VLOOKUP(Inputs[[#This Row],[County]]&amp;Inputs[[#This Row],[Healthy Soils Practice]],'Defaults &lt;HIDE&gt;'!$C$29:$Q$1246,2,FALSE),0)</f>
        <v>0</v>
      </c>
      <c r="M403" s="166">
        <f t="array" ref="M403">Inputs[[#This Row],[Acres]]*IFERROR(VLOOKUP(Inputs[[#This Row],[County]]&amp;Inputs[[#This Row],[Healthy Soils Practice]],'Defaults &lt;HIDE&gt;'!$C$29:$Q$1246,3,FALSE),0)</f>
        <v>0</v>
      </c>
      <c r="N403" s="166">
        <f t="array" ref="N403">Inputs[[#This Row],[Acres]]*IFERROR(VLOOKUP(Inputs[[#This Row],[County]]&amp;Inputs[[#This Row],[Healthy Soils Practice]],'Defaults &lt;HIDE&gt;'!$C$29:$Q$1246,4,FALSE),0)</f>
        <v>0</v>
      </c>
      <c r="O403" s="166">
        <f t="array" ref="O403">Inputs[[#This Row],[Acres]]*IFERROR(VLOOKUP(Inputs[[#This Row],[County]]&amp;Inputs[[#This Row],[Healthy Soils Practice]],'Defaults &lt;HIDE&gt;'!$C$29:$Q$1246,5,FALSE),0)</f>
        <v>0</v>
      </c>
      <c r="P403" s="166">
        <f t="array" ref="P403">Inputs[[#This Row],[Acres]]*IFERROR(VLOOKUP(Inputs[[#This Row],[County]]&amp;Inputs[[#This Row],[Healthy Soils Practice]],'Defaults &lt;HIDE&gt;'!$C$29:$Q$1246,6,FALSE),0)</f>
        <v>0</v>
      </c>
      <c r="Q403" s="166">
        <f t="array" ref="Q403">Inputs[[#This Row],[Acres]]*IFERROR(VLOOKUP(Inputs[[#This Row],[County]]&amp;Inputs[[#This Row],[Healthy Soils Practice]],'Defaults &lt;HIDE&gt;'!$C$29:$Q$1246,7,FALSE),0)</f>
        <v>0</v>
      </c>
      <c r="R403" s="171">
        <f t="array" ref="R403">Inputs[[#This Row],[Acres]]*IFERROR(VLOOKUP(Inputs[[#This Row],[County]]&amp;Inputs[[#This Row],[Healthy Soils Practice]],'Defaults &lt;HIDE&gt;'!$C$29:$Q$1246,8,FALSE),0)</f>
        <v>0</v>
      </c>
    </row>
    <row r="404" spans="2:18" s="141" customFormat="1" x14ac:dyDescent="0.25">
      <c r="B404" s="141" t="str">
        <f>Inputs[[#This Row],['#]]</f>
        <v/>
      </c>
      <c r="C404" s="61"/>
      <c r="D404" s="63" t="str">
        <f t="shared" si="33"/>
        <v>Optional</v>
      </c>
      <c r="E404" s="143" t="str">
        <f>IF(ISBLANK(Inputs[[#This Row],[Applicant ID]]),"",IFERROR(VLOOKUP(Inputs[[#This Row],[Applicant ID]],$C$15:$E403,3,FALSE),MAX($E$15:$E403)+1))</f>
        <v/>
      </c>
      <c r="F404" s="61"/>
      <c r="G404" s="63" t="str">
        <f t="shared" si="34"/>
        <v>Optional</v>
      </c>
      <c r="H404" s="61"/>
      <c r="I404" s="65" t="str">
        <f t="shared" si="35"/>
        <v>Optional</v>
      </c>
      <c r="J404" s="148"/>
      <c r="K404" s="163" t="str">
        <f t="shared" si="36"/>
        <v>Optional</v>
      </c>
      <c r="L404" s="170">
        <f t="array" ref="L404">Inputs[[#This Row],[Acres]]*IFERROR(VLOOKUP(Inputs[[#This Row],[County]]&amp;Inputs[[#This Row],[Healthy Soils Practice]],'Defaults &lt;HIDE&gt;'!$C$29:$Q$1246,2,FALSE),0)</f>
        <v>0</v>
      </c>
      <c r="M404" s="166">
        <f t="array" ref="M404">Inputs[[#This Row],[Acres]]*IFERROR(VLOOKUP(Inputs[[#This Row],[County]]&amp;Inputs[[#This Row],[Healthy Soils Practice]],'Defaults &lt;HIDE&gt;'!$C$29:$Q$1246,3,FALSE),0)</f>
        <v>0</v>
      </c>
      <c r="N404" s="166">
        <f t="array" ref="N404">Inputs[[#This Row],[Acres]]*IFERROR(VLOOKUP(Inputs[[#This Row],[County]]&amp;Inputs[[#This Row],[Healthy Soils Practice]],'Defaults &lt;HIDE&gt;'!$C$29:$Q$1246,4,FALSE),0)</f>
        <v>0</v>
      </c>
      <c r="O404" s="166">
        <f t="array" ref="O404">Inputs[[#This Row],[Acres]]*IFERROR(VLOOKUP(Inputs[[#This Row],[County]]&amp;Inputs[[#This Row],[Healthy Soils Practice]],'Defaults &lt;HIDE&gt;'!$C$29:$Q$1246,5,FALSE),0)</f>
        <v>0</v>
      </c>
      <c r="P404" s="166">
        <f t="array" ref="P404">Inputs[[#This Row],[Acres]]*IFERROR(VLOOKUP(Inputs[[#This Row],[County]]&amp;Inputs[[#This Row],[Healthy Soils Practice]],'Defaults &lt;HIDE&gt;'!$C$29:$Q$1246,6,FALSE),0)</f>
        <v>0</v>
      </c>
      <c r="Q404" s="166">
        <f t="array" ref="Q404">Inputs[[#This Row],[Acres]]*IFERROR(VLOOKUP(Inputs[[#This Row],[County]]&amp;Inputs[[#This Row],[Healthy Soils Practice]],'Defaults &lt;HIDE&gt;'!$C$29:$Q$1246,7,FALSE),0)</f>
        <v>0</v>
      </c>
      <c r="R404" s="171">
        <f t="array" ref="R404">Inputs[[#This Row],[Acres]]*IFERROR(VLOOKUP(Inputs[[#This Row],[County]]&amp;Inputs[[#This Row],[Healthy Soils Practice]],'Defaults &lt;HIDE&gt;'!$C$29:$Q$1246,8,FALSE),0)</f>
        <v>0</v>
      </c>
    </row>
    <row r="405" spans="2:18" s="141" customFormat="1" x14ac:dyDescent="0.25">
      <c r="B405" s="141" t="str">
        <f>Inputs[[#This Row],['#]]</f>
        <v/>
      </c>
      <c r="C405" s="61"/>
      <c r="D405" s="63" t="str">
        <f t="shared" si="33"/>
        <v>Optional</v>
      </c>
      <c r="E405" s="143" t="str">
        <f>IF(ISBLANK(Inputs[[#This Row],[Applicant ID]]),"",IFERROR(VLOOKUP(Inputs[[#This Row],[Applicant ID]],$C$15:$E404,3,FALSE),MAX($E$15:$E404)+1))</f>
        <v/>
      </c>
      <c r="F405" s="61"/>
      <c r="G405" s="63" t="str">
        <f t="shared" si="34"/>
        <v>Optional</v>
      </c>
      <c r="H405" s="61"/>
      <c r="I405" s="65" t="str">
        <f t="shared" si="35"/>
        <v>Optional</v>
      </c>
      <c r="J405" s="148"/>
      <c r="K405" s="163" t="str">
        <f t="shared" si="36"/>
        <v>Optional</v>
      </c>
      <c r="L405" s="170">
        <f t="array" ref="L405">Inputs[[#This Row],[Acres]]*IFERROR(VLOOKUP(Inputs[[#This Row],[County]]&amp;Inputs[[#This Row],[Healthy Soils Practice]],'Defaults &lt;HIDE&gt;'!$C$29:$Q$1246,2,FALSE),0)</f>
        <v>0</v>
      </c>
      <c r="M405" s="166">
        <f t="array" ref="M405">Inputs[[#This Row],[Acres]]*IFERROR(VLOOKUP(Inputs[[#This Row],[County]]&amp;Inputs[[#This Row],[Healthy Soils Practice]],'Defaults &lt;HIDE&gt;'!$C$29:$Q$1246,3,FALSE),0)</f>
        <v>0</v>
      </c>
      <c r="N405" s="166">
        <f t="array" ref="N405">Inputs[[#This Row],[Acres]]*IFERROR(VLOOKUP(Inputs[[#This Row],[County]]&amp;Inputs[[#This Row],[Healthy Soils Practice]],'Defaults &lt;HIDE&gt;'!$C$29:$Q$1246,4,FALSE),0)</f>
        <v>0</v>
      </c>
      <c r="O405" s="166">
        <f t="array" ref="O405">Inputs[[#This Row],[Acres]]*IFERROR(VLOOKUP(Inputs[[#This Row],[County]]&amp;Inputs[[#This Row],[Healthy Soils Practice]],'Defaults &lt;HIDE&gt;'!$C$29:$Q$1246,5,FALSE),0)</f>
        <v>0</v>
      </c>
      <c r="P405" s="166">
        <f t="array" ref="P405">Inputs[[#This Row],[Acres]]*IFERROR(VLOOKUP(Inputs[[#This Row],[County]]&amp;Inputs[[#This Row],[Healthy Soils Practice]],'Defaults &lt;HIDE&gt;'!$C$29:$Q$1246,6,FALSE),0)</f>
        <v>0</v>
      </c>
      <c r="Q405" s="166">
        <f t="array" ref="Q405">Inputs[[#This Row],[Acres]]*IFERROR(VLOOKUP(Inputs[[#This Row],[County]]&amp;Inputs[[#This Row],[Healthy Soils Practice]],'Defaults &lt;HIDE&gt;'!$C$29:$Q$1246,7,FALSE),0)</f>
        <v>0</v>
      </c>
      <c r="R405" s="171">
        <f t="array" ref="R405">Inputs[[#This Row],[Acres]]*IFERROR(VLOOKUP(Inputs[[#This Row],[County]]&amp;Inputs[[#This Row],[Healthy Soils Practice]],'Defaults &lt;HIDE&gt;'!$C$29:$Q$1246,8,FALSE),0)</f>
        <v>0</v>
      </c>
    </row>
    <row r="406" spans="2:18" s="141" customFormat="1" x14ac:dyDescent="0.25">
      <c r="B406" s="141" t="str">
        <f>Inputs[[#This Row],['#]]</f>
        <v/>
      </c>
      <c r="C406" s="61"/>
      <c r="D406" s="63" t="str">
        <f t="shared" si="33"/>
        <v>Optional</v>
      </c>
      <c r="E406" s="143" t="str">
        <f>IF(ISBLANK(Inputs[[#This Row],[Applicant ID]]),"",IFERROR(VLOOKUP(Inputs[[#This Row],[Applicant ID]],$C$15:$E405,3,FALSE),MAX($E$15:$E405)+1))</f>
        <v/>
      </c>
      <c r="F406" s="61"/>
      <c r="G406" s="63" t="str">
        <f t="shared" si="34"/>
        <v>Optional</v>
      </c>
      <c r="H406" s="61"/>
      <c r="I406" s="65" t="str">
        <f t="shared" si="35"/>
        <v>Optional</v>
      </c>
      <c r="J406" s="148"/>
      <c r="K406" s="163" t="str">
        <f t="shared" si="36"/>
        <v>Optional</v>
      </c>
      <c r="L406" s="170">
        <f t="array" ref="L406">Inputs[[#This Row],[Acres]]*IFERROR(VLOOKUP(Inputs[[#This Row],[County]]&amp;Inputs[[#This Row],[Healthy Soils Practice]],'Defaults &lt;HIDE&gt;'!$C$29:$Q$1246,2,FALSE),0)</f>
        <v>0</v>
      </c>
      <c r="M406" s="166">
        <f t="array" ref="M406">Inputs[[#This Row],[Acres]]*IFERROR(VLOOKUP(Inputs[[#This Row],[County]]&amp;Inputs[[#This Row],[Healthy Soils Practice]],'Defaults &lt;HIDE&gt;'!$C$29:$Q$1246,3,FALSE),0)</f>
        <v>0</v>
      </c>
      <c r="N406" s="166">
        <f t="array" ref="N406">Inputs[[#This Row],[Acres]]*IFERROR(VLOOKUP(Inputs[[#This Row],[County]]&amp;Inputs[[#This Row],[Healthy Soils Practice]],'Defaults &lt;HIDE&gt;'!$C$29:$Q$1246,4,FALSE),0)</f>
        <v>0</v>
      </c>
      <c r="O406" s="166">
        <f t="array" ref="O406">Inputs[[#This Row],[Acres]]*IFERROR(VLOOKUP(Inputs[[#This Row],[County]]&amp;Inputs[[#This Row],[Healthy Soils Practice]],'Defaults &lt;HIDE&gt;'!$C$29:$Q$1246,5,FALSE),0)</f>
        <v>0</v>
      </c>
      <c r="P406" s="166">
        <f t="array" ref="P406">Inputs[[#This Row],[Acres]]*IFERROR(VLOOKUP(Inputs[[#This Row],[County]]&amp;Inputs[[#This Row],[Healthy Soils Practice]],'Defaults &lt;HIDE&gt;'!$C$29:$Q$1246,6,FALSE),0)</f>
        <v>0</v>
      </c>
      <c r="Q406" s="166">
        <f t="array" ref="Q406">Inputs[[#This Row],[Acres]]*IFERROR(VLOOKUP(Inputs[[#This Row],[County]]&amp;Inputs[[#This Row],[Healthy Soils Practice]],'Defaults &lt;HIDE&gt;'!$C$29:$Q$1246,7,FALSE),0)</f>
        <v>0</v>
      </c>
      <c r="R406" s="171">
        <f t="array" ref="R406">Inputs[[#This Row],[Acres]]*IFERROR(VLOOKUP(Inputs[[#This Row],[County]]&amp;Inputs[[#This Row],[Healthy Soils Practice]],'Defaults &lt;HIDE&gt;'!$C$29:$Q$1246,8,FALSE),0)</f>
        <v>0</v>
      </c>
    </row>
    <row r="407" spans="2:18" s="141" customFormat="1" x14ac:dyDescent="0.25">
      <c r="B407" s="141" t="str">
        <f>Inputs[[#This Row],['#]]</f>
        <v/>
      </c>
      <c r="C407" s="61"/>
      <c r="D407" s="63" t="str">
        <f t="shared" si="33"/>
        <v>Optional</v>
      </c>
      <c r="E407" s="143" t="str">
        <f>IF(ISBLANK(Inputs[[#This Row],[Applicant ID]]),"",IFERROR(VLOOKUP(Inputs[[#This Row],[Applicant ID]],$C$15:$E406,3,FALSE),MAX($E$15:$E406)+1))</f>
        <v/>
      </c>
      <c r="F407" s="61"/>
      <c r="G407" s="63" t="str">
        <f t="shared" si="34"/>
        <v>Optional</v>
      </c>
      <c r="H407" s="61"/>
      <c r="I407" s="65" t="str">
        <f t="shared" si="35"/>
        <v>Optional</v>
      </c>
      <c r="J407" s="148"/>
      <c r="K407" s="163" t="str">
        <f t="shared" si="36"/>
        <v>Optional</v>
      </c>
      <c r="L407" s="170">
        <f t="array" ref="L407">Inputs[[#This Row],[Acres]]*IFERROR(VLOOKUP(Inputs[[#This Row],[County]]&amp;Inputs[[#This Row],[Healthy Soils Practice]],'Defaults &lt;HIDE&gt;'!$C$29:$Q$1246,2,FALSE),0)</f>
        <v>0</v>
      </c>
      <c r="M407" s="166">
        <f t="array" ref="M407">Inputs[[#This Row],[Acres]]*IFERROR(VLOOKUP(Inputs[[#This Row],[County]]&amp;Inputs[[#This Row],[Healthy Soils Practice]],'Defaults &lt;HIDE&gt;'!$C$29:$Q$1246,3,FALSE),0)</f>
        <v>0</v>
      </c>
      <c r="N407" s="166">
        <f t="array" ref="N407">Inputs[[#This Row],[Acres]]*IFERROR(VLOOKUP(Inputs[[#This Row],[County]]&amp;Inputs[[#This Row],[Healthy Soils Practice]],'Defaults &lt;HIDE&gt;'!$C$29:$Q$1246,4,FALSE),0)</f>
        <v>0</v>
      </c>
      <c r="O407" s="166">
        <f t="array" ref="O407">Inputs[[#This Row],[Acres]]*IFERROR(VLOOKUP(Inputs[[#This Row],[County]]&amp;Inputs[[#This Row],[Healthy Soils Practice]],'Defaults &lt;HIDE&gt;'!$C$29:$Q$1246,5,FALSE),0)</f>
        <v>0</v>
      </c>
      <c r="P407" s="166">
        <f t="array" ref="P407">Inputs[[#This Row],[Acres]]*IFERROR(VLOOKUP(Inputs[[#This Row],[County]]&amp;Inputs[[#This Row],[Healthy Soils Practice]],'Defaults &lt;HIDE&gt;'!$C$29:$Q$1246,6,FALSE),0)</f>
        <v>0</v>
      </c>
      <c r="Q407" s="166">
        <f t="array" ref="Q407">Inputs[[#This Row],[Acres]]*IFERROR(VLOOKUP(Inputs[[#This Row],[County]]&amp;Inputs[[#This Row],[Healthy Soils Practice]],'Defaults &lt;HIDE&gt;'!$C$29:$Q$1246,7,FALSE),0)</f>
        <v>0</v>
      </c>
      <c r="R407" s="171">
        <f t="array" ref="R407">Inputs[[#This Row],[Acres]]*IFERROR(VLOOKUP(Inputs[[#This Row],[County]]&amp;Inputs[[#This Row],[Healthy Soils Practice]],'Defaults &lt;HIDE&gt;'!$C$29:$Q$1246,8,FALSE),0)</f>
        <v>0</v>
      </c>
    </row>
    <row r="408" spans="2:18" s="141" customFormat="1" x14ac:dyDescent="0.25">
      <c r="B408" s="141" t="str">
        <f>Inputs[[#This Row],['#]]</f>
        <v/>
      </c>
      <c r="C408" s="61"/>
      <c r="D408" s="63" t="str">
        <f t="shared" si="33"/>
        <v>Optional</v>
      </c>
      <c r="E408" s="143" t="str">
        <f>IF(ISBLANK(Inputs[[#This Row],[Applicant ID]]),"",IFERROR(VLOOKUP(Inputs[[#This Row],[Applicant ID]],$C$15:$E407,3,FALSE),MAX($E$15:$E407)+1))</f>
        <v/>
      </c>
      <c r="F408" s="61"/>
      <c r="G408" s="63" t="str">
        <f t="shared" si="34"/>
        <v>Optional</v>
      </c>
      <c r="H408" s="61"/>
      <c r="I408" s="65" t="str">
        <f t="shared" si="35"/>
        <v>Optional</v>
      </c>
      <c r="J408" s="148"/>
      <c r="K408" s="163" t="str">
        <f t="shared" si="36"/>
        <v>Optional</v>
      </c>
      <c r="L408" s="170">
        <f t="array" ref="L408">Inputs[[#This Row],[Acres]]*IFERROR(VLOOKUP(Inputs[[#This Row],[County]]&amp;Inputs[[#This Row],[Healthy Soils Practice]],'Defaults &lt;HIDE&gt;'!$C$29:$Q$1246,2,FALSE),0)</f>
        <v>0</v>
      </c>
      <c r="M408" s="166">
        <f t="array" ref="M408">Inputs[[#This Row],[Acres]]*IFERROR(VLOOKUP(Inputs[[#This Row],[County]]&amp;Inputs[[#This Row],[Healthy Soils Practice]],'Defaults &lt;HIDE&gt;'!$C$29:$Q$1246,3,FALSE),0)</f>
        <v>0</v>
      </c>
      <c r="N408" s="166">
        <f t="array" ref="N408">Inputs[[#This Row],[Acres]]*IFERROR(VLOOKUP(Inputs[[#This Row],[County]]&amp;Inputs[[#This Row],[Healthy Soils Practice]],'Defaults &lt;HIDE&gt;'!$C$29:$Q$1246,4,FALSE),0)</f>
        <v>0</v>
      </c>
      <c r="O408" s="166">
        <f t="array" ref="O408">Inputs[[#This Row],[Acres]]*IFERROR(VLOOKUP(Inputs[[#This Row],[County]]&amp;Inputs[[#This Row],[Healthy Soils Practice]],'Defaults &lt;HIDE&gt;'!$C$29:$Q$1246,5,FALSE),0)</f>
        <v>0</v>
      </c>
      <c r="P408" s="166">
        <f t="array" ref="P408">Inputs[[#This Row],[Acres]]*IFERROR(VLOOKUP(Inputs[[#This Row],[County]]&amp;Inputs[[#This Row],[Healthy Soils Practice]],'Defaults &lt;HIDE&gt;'!$C$29:$Q$1246,6,FALSE),0)</f>
        <v>0</v>
      </c>
      <c r="Q408" s="166">
        <f t="array" ref="Q408">Inputs[[#This Row],[Acres]]*IFERROR(VLOOKUP(Inputs[[#This Row],[County]]&amp;Inputs[[#This Row],[Healthy Soils Practice]],'Defaults &lt;HIDE&gt;'!$C$29:$Q$1246,7,FALSE),0)</f>
        <v>0</v>
      </c>
      <c r="R408" s="171">
        <f t="array" ref="R408">Inputs[[#This Row],[Acres]]*IFERROR(VLOOKUP(Inputs[[#This Row],[County]]&amp;Inputs[[#This Row],[Healthy Soils Practice]],'Defaults &lt;HIDE&gt;'!$C$29:$Q$1246,8,FALSE),0)</f>
        <v>0</v>
      </c>
    </row>
    <row r="409" spans="2:18" s="141" customFormat="1" x14ac:dyDescent="0.25">
      <c r="B409" s="141" t="str">
        <f>Inputs[[#This Row],['#]]</f>
        <v/>
      </c>
      <c r="C409" s="61"/>
      <c r="D409" s="63" t="str">
        <f t="shared" si="33"/>
        <v>Optional</v>
      </c>
      <c r="E409" s="143" t="str">
        <f>IF(ISBLANK(Inputs[[#This Row],[Applicant ID]]),"",IFERROR(VLOOKUP(Inputs[[#This Row],[Applicant ID]],$C$15:$E408,3,FALSE),MAX($E$15:$E408)+1))</f>
        <v/>
      </c>
      <c r="F409" s="61"/>
      <c r="G409" s="63" t="str">
        <f t="shared" si="34"/>
        <v>Optional</v>
      </c>
      <c r="H409" s="61"/>
      <c r="I409" s="65" t="str">
        <f t="shared" si="35"/>
        <v>Optional</v>
      </c>
      <c r="J409" s="148"/>
      <c r="K409" s="163" t="str">
        <f t="shared" si="36"/>
        <v>Optional</v>
      </c>
      <c r="L409" s="170">
        <f t="array" ref="L409">Inputs[[#This Row],[Acres]]*IFERROR(VLOOKUP(Inputs[[#This Row],[County]]&amp;Inputs[[#This Row],[Healthy Soils Practice]],'Defaults &lt;HIDE&gt;'!$C$29:$Q$1246,2,FALSE),0)</f>
        <v>0</v>
      </c>
      <c r="M409" s="166">
        <f t="array" ref="M409">Inputs[[#This Row],[Acres]]*IFERROR(VLOOKUP(Inputs[[#This Row],[County]]&amp;Inputs[[#This Row],[Healthy Soils Practice]],'Defaults &lt;HIDE&gt;'!$C$29:$Q$1246,3,FALSE),0)</f>
        <v>0</v>
      </c>
      <c r="N409" s="166">
        <f t="array" ref="N409">Inputs[[#This Row],[Acres]]*IFERROR(VLOOKUP(Inputs[[#This Row],[County]]&amp;Inputs[[#This Row],[Healthy Soils Practice]],'Defaults &lt;HIDE&gt;'!$C$29:$Q$1246,4,FALSE),0)</f>
        <v>0</v>
      </c>
      <c r="O409" s="166">
        <f t="array" ref="O409">Inputs[[#This Row],[Acres]]*IFERROR(VLOOKUP(Inputs[[#This Row],[County]]&amp;Inputs[[#This Row],[Healthy Soils Practice]],'Defaults &lt;HIDE&gt;'!$C$29:$Q$1246,5,FALSE),0)</f>
        <v>0</v>
      </c>
      <c r="P409" s="166">
        <f t="array" ref="P409">Inputs[[#This Row],[Acres]]*IFERROR(VLOOKUP(Inputs[[#This Row],[County]]&amp;Inputs[[#This Row],[Healthy Soils Practice]],'Defaults &lt;HIDE&gt;'!$C$29:$Q$1246,6,FALSE),0)</f>
        <v>0</v>
      </c>
      <c r="Q409" s="166">
        <f t="array" ref="Q409">Inputs[[#This Row],[Acres]]*IFERROR(VLOOKUP(Inputs[[#This Row],[County]]&amp;Inputs[[#This Row],[Healthy Soils Practice]],'Defaults &lt;HIDE&gt;'!$C$29:$Q$1246,7,FALSE),0)</f>
        <v>0</v>
      </c>
      <c r="R409" s="171">
        <f t="array" ref="R409">Inputs[[#This Row],[Acres]]*IFERROR(VLOOKUP(Inputs[[#This Row],[County]]&amp;Inputs[[#This Row],[Healthy Soils Practice]],'Defaults &lt;HIDE&gt;'!$C$29:$Q$1246,8,FALSE),0)</f>
        <v>0</v>
      </c>
    </row>
    <row r="410" spans="2:18" s="141" customFormat="1" x14ac:dyDescent="0.25">
      <c r="B410" s="141" t="str">
        <f>Inputs[[#This Row],['#]]</f>
        <v/>
      </c>
      <c r="C410" s="61"/>
      <c r="D410" s="63" t="str">
        <f t="shared" si="33"/>
        <v>Optional</v>
      </c>
      <c r="E410" s="143" t="str">
        <f>IF(ISBLANK(Inputs[[#This Row],[Applicant ID]]),"",IFERROR(VLOOKUP(Inputs[[#This Row],[Applicant ID]],$C$15:$E409,3,FALSE),MAX($E$15:$E409)+1))</f>
        <v/>
      </c>
      <c r="F410" s="61"/>
      <c r="G410" s="63" t="str">
        <f t="shared" si="34"/>
        <v>Optional</v>
      </c>
      <c r="H410" s="61"/>
      <c r="I410" s="65" t="str">
        <f t="shared" si="35"/>
        <v>Optional</v>
      </c>
      <c r="J410" s="148"/>
      <c r="K410" s="163" t="str">
        <f t="shared" si="36"/>
        <v>Optional</v>
      </c>
      <c r="L410" s="170">
        <f t="array" ref="L410">Inputs[[#This Row],[Acres]]*IFERROR(VLOOKUP(Inputs[[#This Row],[County]]&amp;Inputs[[#This Row],[Healthy Soils Practice]],'Defaults &lt;HIDE&gt;'!$C$29:$Q$1246,2,FALSE),0)</f>
        <v>0</v>
      </c>
      <c r="M410" s="166">
        <f t="array" ref="M410">Inputs[[#This Row],[Acres]]*IFERROR(VLOOKUP(Inputs[[#This Row],[County]]&amp;Inputs[[#This Row],[Healthy Soils Practice]],'Defaults &lt;HIDE&gt;'!$C$29:$Q$1246,3,FALSE),0)</f>
        <v>0</v>
      </c>
      <c r="N410" s="166">
        <f t="array" ref="N410">Inputs[[#This Row],[Acres]]*IFERROR(VLOOKUP(Inputs[[#This Row],[County]]&amp;Inputs[[#This Row],[Healthy Soils Practice]],'Defaults &lt;HIDE&gt;'!$C$29:$Q$1246,4,FALSE),0)</f>
        <v>0</v>
      </c>
      <c r="O410" s="166">
        <f t="array" ref="O410">Inputs[[#This Row],[Acres]]*IFERROR(VLOOKUP(Inputs[[#This Row],[County]]&amp;Inputs[[#This Row],[Healthy Soils Practice]],'Defaults &lt;HIDE&gt;'!$C$29:$Q$1246,5,FALSE),0)</f>
        <v>0</v>
      </c>
      <c r="P410" s="166">
        <f t="array" ref="P410">Inputs[[#This Row],[Acres]]*IFERROR(VLOOKUP(Inputs[[#This Row],[County]]&amp;Inputs[[#This Row],[Healthy Soils Practice]],'Defaults &lt;HIDE&gt;'!$C$29:$Q$1246,6,FALSE),0)</f>
        <v>0</v>
      </c>
      <c r="Q410" s="166">
        <f t="array" ref="Q410">Inputs[[#This Row],[Acres]]*IFERROR(VLOOKUP(Inputs[[#This Row],[County]]&amp;Inputs[[#This Row],[Healthy Soils Practice]],'Defaults &lt;HIDE&gt;'!$C$29:$Q$1246,7,FALSE),0)</f>
        <v>0</v>
      </c>
      <c r="R410" s="171">
        <f t="array" ref="R410">Inputs[[#This Row],[Acres]]*IFERROR(VLOOKUP(Inputs[[#This Row],[County]]&amp;Inputs[[#This Row],[Healthy Soils Practice]],'Defaults &lt;HIDE&gt;'!$C$29:$Q$1246,8,FALSE),0)</f>
        <v>0</v>
      </c>
    </row>
    <row r="411" spans="2:18" s="141" customFormat="1" x14ac:dyDescent="0.25">
      <c r="B411" s="141" t="str">
        <f>Inputs[[#This Row],['#]]</f>
        <v/>
      </c>
      <c r="C411" s="61"/>
      <c r="D411" s="63" t="str">
        <f t="shared" si="33"/>
        <v>Optional</v>
      </c>
      <c r="E411" s="143" t="str">
        <f>IF(ISBLANK(Inputs[[#This Row],[Applicant ID]]),"",IFERROR(VLOOKUP(Inputs[[#This Row],[Applicant ID]],$C$15:$E410,3,FALSE),MAX($E$15:$E410)+1))</f>
        <v/>
      </c>
      <c r="F411" s="61"/>
      <c r="G411" s="63" t="str">
        <f t="shared" si="34"/>
        <v>Optional</v>
      </c>
      <c r="H411" s="61"/>
      <c r="I411" s="65" t="str">
        <f t="shared" si="35"/>
        <v>Optional</v>
      </c>
      <c r="J411" s="148"/>
      <c r="K411" s="163" t="str">
        <f t="shared" si="36"/>
        <v>Optional</v>
      </c>
      <c r="L411" s="170">
        <f t="array" ref="L411">Inputs[[#This Row],[Acres]]*IFERROR(VLOOKUP(Inputs[[#This Row],[County]]&amp;Inputs[[#This Row],[Healthy Soils Practice]],'Defaults &lt;HIDE&gt;'!$C$29:$Q$1246,2,FALSE),0)</f>
        <v>0</v>
      </c>
      <c r="M411" s="166">
        <f t="array" ref="M411">Inputs[[#This Row],[Acres]]*IFERROR(VLOOKUP(Inputs[[#This Row],[County]]&amp;Inputs[[#This Row],[Healthy Soils Practice]],'Defaults &lt;HIDE&gt;'!$C$29:$Q$1246,3,FALSE),0)</f>
        <v>0</v>
      </c>
      <c r="N411" s="166">
        <f t="array" ref="N411">Inputs[[#This Row],[Acres]]*IFERROR(VLOOKUP(Inputs[[#This Row],[County]]&amp;Inputs[[#This Row],[Healthy Soils Practice]],'Defaults &lt;HIDE&gt;'!$C$29:$Q$1246,4,FALSE),0)</f>
        <v>0</v>
      </c>
      <c r="O411" s="166">
        <f t="array" ref="O411">Inputs[[#This Row],[Acres]]*IFERROR(VLOOKUP(Inputs[[#This Row],[County]]&amp;Inputs[[#This Row],[Healthy Soils Practice]],'Defaults &lt;HIDE&gt;'!$C$29:$Q$1246,5,FALSE),0)</f>
        <v>0</v>
      </c>
      <c r="P411" s="166">
        <f t="array" ref="P411">Inputs[[#This Row],[Acres]]*IFERROR(VLOOKUP(Inputs[[#This Row],[County]]&amp;Inputs[[#This Row],[Healthy Soils Practice]],'Defaults &lt;HIDE&gt;'!$C$29:$Q$1246,6,FALSE),0)</f>
        <v>0</v>
      </c>
      <c r="Q411" s="166">
        <f t="array" ref="Q411">Inputs[[#This Row],[Acres]]*IFERROR(VLOOKUP(Inputs[[#This Row],[County]]&amp;Inputs[[#This Row],[Healthy Soils Practice]],'Defaults &lt;HIDE&gt;'!$C$29:$Q$1246,7,FALSE),0)</f>
        <v>0</v>
      </c>
      <c r="R411" s="171">
        <f t="array" ref="R411">Inputs[[#This Row],[Acres]]*IFERROR(VLOOKUP(Inputs[[#This Row],[County]]&amp;Inputs[[#This Row],[Healthy Soils Practice]],'Defaults &lt;HIDE&gt;'!$C$29:$Q$1246,8,FALSE),0)</f>
        <v>0</v>
      </c>
    </row>
    <row r="412" spans="2:18" s="141" customFormat="1" x14ac:dyDescent="0.25">
      <c r="B412" s="141" t="str">
        <f>Inputs[[#This Row],['#]]</f>
        <v/>
      </c>
      <c r="C412" s="61"/>
      <c r="D412" s="63" t="str">
        <f t="shared" si="33"/>
        <v>Optional</v>
      </c>
      <c r="E412" s="143" t="str">
        <f>IF(ISBLANK(Inputs[[#This Row],[Applicant ID]]),"",IFERROR(VLOOKUP(Inputs[[#This Row],[Applicant ID]],$C$15:$E411,3,FALSE),MAX($E$15:$E411)+1))</f>
        <v/>
      </c>
      <c r="F412" s="61"/>
      <c r="G412" s="63" t="str">
        <f t="shared" si="34"/>
        <v>Optional</v>
      </c>
      <c r="H412" s="61"/>
      <c r="I412" s="65" t="str">
        <f t="shared" si="35"/>
        <v>Optional</v>
      </c>
      <c r="J412" s="148"/>
      <c r="K412" s="163" t="str">
        <f t="shared" si="36"/>
        <v>Optional</v>
      </c>
      <c r="L412" s="170">
        <f t="array" ref="L412">Inputs[[#This Row],[Acres]]*IFERROR(VLOOKUP(Inputs[[#This Row],[County]]&amp;Inputs[[#This Row],[Healthy Soils Practice]],'Defaults &lt;HIDE&gt;'!$C$29:$Q$1246,2,FALSE),0)</f>
        <v>0</v>
      </c>
      <c r="M412" s="166">
        <f t="array" ref="M412">Inputs[[#This Row],[Acres]]*IFERROR(VLOOKUP(Inputs[[#This Row],[County]]&amp;Inputs[[#This Row],[Healthy Soils Practice]],'Defaults &lt;HIDE&gt;'!$C$29:$Q$1246,3,FALSE),0)</f>
        <v>0</v>
      </c>
      <c r="N412" s="166">
        <f t="array" ref="N412">Inputs[[#This Row],[Acres]]*IFERROR(VLOOKUP(Inputs[[#This Row],[County]]&amp;Inputs[[#This Row],[Healthy Soils Practice]],'Defaults &lt;HIDE&gt;'!$C$29:$Q$1246,4,FALSE),0)</f>
        <v>0</v>
      </c>
      <c r="O412" s="166">
        <f t="array" ref="O412">Inputs[[#This Row],[Acres]]*IFERROR(VLOOKUP(Inputs[[#This Row],[County]]&amp;Inputs[[#This Row],[Healthy Soils Practice]],'Defaults &lt;HIDE&gt;'!$C$29:$Q$1246,5,FALSE),0)</f>
        <v>0</v>
      </c>
      <c r="P412" s="166">
        <f t="array" ref="P412">Inputs[[#This Row],[Acres]]*IFERROR(VLOOKUP(Inputs[[#This Row],[County]]&amp;Inputs[[#This Row],[Healthy Soils Practice]],'Defaults &lt;HIDE&gt;'!$C$29:$Q$1246,6,FALSE),0)</f>
        <v>0</v>
      </c>
      <c r="Q412" s="166">
        <f t="array" ref="Q412">Inputs[[#This Row],[Acres]]*IFERROR(VLOOKUP(Inputs[[#This Row],[County]]&amp;Inputs[[#This Row],[Healthy Soils Practice]],'Defaults &lt;HIDE&gt;'!$C$29:$Q$1246,7,FALSE),0)</f>
        <v>0</v>
      </c>
      <c r="R412" s="171">
        <f t="array" ref="R412">Inputs[[#This Row],[Acres]]*IFERROR(VLOOKUP(Inputs[[#This Row],[County]]&amp;Inputs[[#This Row],[Healthy Soils Practice]],'Defaults &lt;HIDE&gt;'!$C$29:$Q$1246,8,FALSE),0)</f>
        <v>0</v>
      </c>
    </row>
    <row r="413" spans="2:18" s="141" customFormat="1" x14ac:dyDescent="0.25">
      <c r="B413" s="141" t="str">
        <f>Inputs[[#This Row],['#]]</f>
        <v/>
      </c>
      <c r="C413" s="61"/>
      <c r="D413" s="63" t="str">
        <f t="shared" si="33"/>
        <v>Optional</v>
      </c>
      <c r="E413" s="143" t="str">
        <f>IF(ISBLANK(Inputs[[#This Row],[Applicant ID]]),"",IFERROR(VLOOKUP(Inputs[[#This Row],[Applicant ID]],$C$15:$E412,3,FALSE),MAX($E$15:$E412)+1))</f>
        <v/>
      </c>
      <c r="F413" s="61"/>
      <c r="G413" s="63" t="str">
        <f t="shared" si="34"/>
        <v>Optional</v>
      </c>
      <c r="H413" s="61"/>
      <c r="I413" s="65" t="str">
        <f t="shared" si="35"/>
        <v>Optional</v>
      </c>
      <c r="J413" s="148"/>
      <c r="K413" s="163" t="str">
        <f t="shared" si="36"/>
        <v>Optional</v>
      </c>
      <c r="L413" s="170">
        <f t="array" ref="L413">Inputs[[#This Row],[Acres]]*IFERROR(VLOOKUP(Inputs[[#This Row],[County]]&amp;Inputs[[#This Row],[Healthy Soils Practice]],'Defaults &lt;HIDE&gt;'!$C$29:$Q$1246,2,FALSE),0)</f>
        <v>0</v>
      </c>
      <c r="M413" s="166">
        <f t="array" ref="M413">Inputs[[#This Row],[Acres]]*IFERROR(VLOOKUP(Inputs[[#This Row],[County]]&amp;Inputs[[#This Row],[Healthy Soils Practice]],'Defaults &lt;HIDE&gt;'!$C$29:$Q$1246,3,FALSE),0)</f>
        <v>0</v>
      </c>
      <c r="N413" s="166">
        <f t="array" ref="N413">Inputs[[#This Row],[Acres]]*IFERROR(VLOOKUP(Inputs[[#This Row],[County]]&amp;Inputs[[#This Row],[Healthy Soils Practice]],'Defaults &lt;HIDE&gt;'!$C$29:$Q$1246,4,FALSE),0)</f>
        <v>0</v>
      </c>
      <c r="O413" s="166">
        <f t="array" ref="O413">Inputs[[#This Row],[Acres]]*IFERROR(VLOOKUP(Inputs[[#This Row],[County]]&amp;Inputs[[#This Row],[Healthy Soils Practice]],'Defaults &lt;HIDE&gt;'!$C$29:$Q$1246,5,FALSE),0)</f>
        <v>0</v>
      </c>
      <c r="P413" s="166">
        <f t="array" ref="P413">Inputs[[#This Row],[Acres]]*IFERROR(VLOOKUP(Inputs[[#This Row],[County]]&amp;Inputs[[#This Row],[Healthy Soils Practice]],'Defaults &lt;HIDE&gt;'!$C$29:$Q$1246,6,FALSE),0)</f>
        <v>0</v>
      </c>
      <c r="Q413" s="166">
        <f t="array" ref="Q413">Inputs[[#This Row],[Acres]]*IFERROR(VLOOKUP(Inputs[[#This Row],[County]]&amp;Inputs[[#This Row],[Healthy Soils Practice]],'Defaults &lt;HIDE&gt;'!$C$29:$Q$1246,7,FALSE),0)</f>
        <v>0</v>
      </c>
      <c r="R413" s="171">
        <f t="array" ref="R413">Inputs[[#This Row],[Acres]]*IFERROR(VLOOKUP(Inputs[[#This Row],[County]]&amp;Inputs[[#This Row],[Healthy Soils Practice]],'Defaults &lt;HIDE&gt;'!$C$29:$Q$1246,8,FALSE),0)</f>
        <v>0</v>
      </c>
    </row>
    <row r="414" spans="2:18" s="141" customFormat="1" x14ac:dyDescent="0.25">
      <c r="B414" s="141" t="str">
        <f>Inputs[[#This Row],['#]]</f>
        <v/>
      </c>
      <c r="C414" s="61"/>
      <c r="D414" s="63" t="str">
        <f t="shared" si="33"/>
        <v>Optional</v>
      </c>
      <c r="E414" s="143" t="str">
        <f>IF(ISBLANK(Inputs[[#This Row],[Applicant ID]]),"",IFERROR(VLOOKUP(Inputs[[#This Row],[Applicant ID]],$C$15:$E413,3,FALSE),MAX($E$15:$E413)+1))</f>
        <v/>
      </c>
      <c r="F414" s="61"/>
      <c r="G414" s="63" t="str">
        <f t="shared" si="34"/>
        <v>Optional</v>
      </c>
      <c r="H414" s="61"/>
      <c r="I414" s="65" t="str">
        <f t="shared" si="35"/>
        <v>Optional</v>
      </c>
      <c r="J414" s="148"/>
      <c r="K414" s="163" t="str">
        <f t="shared" si="36"/>
        <v>Optional</v>
      </c>
      <c r="L414" s="170">
        <f t="array" ref="L414">Inputs[[#This Row],[Acres]]*IFERROR(VLOOKUP(Inputs[[#This Row],[County]]&amp;Inputs[[#This Row],[Healthy Soils Practice]],'Defaults &lt;HIDE&gt;'!$C$29:$Q$1246,2,FALSE),0)</f>
        <v>0</v>
      </c>
      <c r="M414" s="166">
        <f t="array" ref="M414">Inputs[[#This Row],[Acres]]*IFERROR(VLOOKUP(Inputs[[#This Row],[County]]&amp;Inputs[[#This Row],[Healthy Soils Practice]],'Defaults &lt;HIDE&gt;'!$C$29:$Q$1246,3,FALSE),0)</f>
        <v>0</v>
      </c>
      <c r="N414" s="166">
        <f t="array" ref="N414">Inputs[[#This Row],[Acres]]*IFERROR(VLOOKUP(Inputs[[#This Row],[County]]&amp;Inputs[[#This Row],[Healthy Soils Practice]],'Defaults &lt;HIDE&gt;'!$C$29:$Q$1246,4,FALSE),0)</f>
        <v>0</v>
      </c>
      <c r="O414" s="166">
        <f t="array" ref="O414">Inputs[[#This Row],[Acres]]*IFERROR(VLOOKUP(Inputs[[#This Row],[County]]&amp;Inputs[[#This Row],[Healthy Soils Practice]],'Defaults &lt;HIDE&gt;'!$C$29:$Q$1246,5,FALSE),0)</f>
        <v>0</v>
      </c>
      <c r="P414" s="166">
        <f t="array" ref="P414">Inputs[[#This Row],[Acres]]*IFERROR(VLOOKUP(Inputs[[#This Row],[County]]&amp;Inputs[[#This Row],[Healthy Soils Practice]],'Defaults &lt;HIDE&gt;'!$C$29:$Q$1246,6,FALSE),0)</f>
        <v>0</v>
      </c>
      <c r="Q414" s="166">
        <f t="array" ref="Q414">Inputs[[#This Row],[Acres]]*IFERROR(VLOOKUP(Inputs[[#This Row],[County]]&amp;Inputs[[#This Row],[Healthy Soils Practice]],'Defaults &lt;HIDE&gt;'!$C$29:$Q$1246,7,FALSE),0)</f>
        <v>0</v>
      </c>
      <c r="R414" s="171">
        <f t="array" ref="R414">Inputs[[#This Row],[Acres]]*IFERROR(VLOOKUP(Inputs[[#This Row],[County]]&amp;Inputs[[#This Row],[Healthy Soils Practice]],'Defaults &lt;HIDE&gt;'!$C$29:$Q$1246,8,FALSE),0)</f>
        <v>0</v>
      </c>
    </row>
    <row r="415" spans="2:18" s="141" customFormat="1" x14ac:dyDescent="0.25">
      <c r="B415" s="141" t="str">
        <f>Inputs[[#This Row],['#]]</f>
        <v/>
      </c>
      <c r="C415" s="61"/>
      <c r="D415" s="63" t="str">
        <f t="shared" si="33"/>
        <v>Optional</v>
      </c>
      <c r="E415" s="143" t="str">
        <f>IF(ISBLANK(Inputs[[#This Row],[Applicant ID]]),"",IFERROR(VLOOKUP(Inputs[[#This Row],[Applicant ID]],$C$15:$E414,3,FALSE),MAX($E$15:$E414)+1))</f>
        <v/>
      </c>
      <c r="F415" s="61"/>
      <c r="G415" s="63" t="str">
        <f t="shared" si="34"/>
        <v>Optional</v>
      </c>
      <c r="H415" s="61"/>
      <c r="I415" s="65" t="str">
        <f t="shared" si="35"/>
        <v>Optional</v>
      </c>
      <c r="J415" s="148"/>
      <c r="K415" s="163" t="str">
        <f t="shared" si="36"/>
        <v>Optional</v>
      </c>
      <c r="L415" s="170">
        <f t="array" ref="L415">Inputs[[#This Row],[Acres]]*IFERROR(VLOOKUP(Inputs[[#This Row],[County]]&amp;Inputs[[#This Row],[Healthy Soils Practice]],'Defaults &lt;HIDE&gt;'!$C$29:$Q$1246,2,FALSE),0)</f>
        <v>0</v>
      </c>
      <c r="M415" s="166">
        <f t="array" ref="M415">Inputs[[#This Row],[Acres]]*IFERROR(VLOOKUP(Inputs[[#This Row],[County]]&amp;Inputs[[#This Row],[Healthy Soils Practice]],'Defaults &lt;HIDE&gt;'!$C$29:$Q$1246,3,FALSE),0)</f>
        <v>0</v>
      </c>
      <c r="N415" s="166">
        <f t="array" ref="N415">Inputs[[#This Row],[Acres]]*IFERROR(VLOOKUP(Inputs[[#This Row],[County]]&amp;Inputs[[#This Row],[Healthy Soils Practice]],'Defaults &lt;HIDE&gt;'!$C$29:$Q$1246,4,FALSE),0)</f>
        <v>0</v>
      </c>
      <c r="O415" s="166">
        <f t="array" ref="O415">Inputs[[#This Row],[Acres]]*IFERROR(VLOOKUP(Inputs[[#This Row],[County]]&amp;Inputs[[#This Row],[Healthy Soils Practice]],'Defaults &lt;HIDE&gt;'!$C$29:$Q$1246,5,FALSE),0)</f>
        <v>0</v>
      </c>
      <c r="P415" s="166">
        <f t="array" ref="P415">Inputs[[#This Row],[Acres]]*IFERROR(VLOOKUP(Inputs[[#This Row],[County]]&amp;Inputs[[#This Row],[Healthy Soils Practice]],'Defaults &lt;HIDE&gt;'!$C$29:$Q$1246,6,FALSE),0)</f>
        <v>0</v>
      </c>
      <c r="Q415" s="166">
        <f t="array" ref="Q415">Inputs[[#This Row],[Acres]]*IFERROR(VLOOKUP(Inputs[[#This Row],[County]]&amp;Inputs[[#This Row],[Healthy Soils Practice]],'Defaults &lt;HIDE&gt;'!$C$29:$Q$1246,7,FALSE),0)</f>
        <v>0</v>
      </c>
      <c r="R415" s="171">
        <f t="array" ref="R415">Inputs[[#This Row],[Acres]]*IFERROR(VLOOKUP(Inputs[[#This Row],[County]]&amp;Inputs[[#This Row],[Healthy Soils Practice]],'Defaults &lt;HIDE&gt;'!$C$29:$Q$1246,8,FALSE),0)</f>
        <v>0</v>
      </c>
    </row>
    <row r="416" spans="2:18" s="141" customFormat="1" x14ac:dyDescent="0.25">
      <c r="B416" s="141" t="str">
        <f>Inputs[[#This Row],['#]]</f>
        <v/>
      </c>
      <c r="C416" s="61"/>
      <c r="D416" s="63" t="str">
        <f t="shared" si="33"/>
        <v>Optional</v>
      </c>
      <c r="E416" s="143" t="str">
        <f>IF(ISBLANK(Inputs[[#This Row],[Applicant ID]]),"",IFERROR(VLOOKUP(Inputs[[#This Row],[Applicant ID]],$C$15:$E415,3,FALSE),MAX($E$15:$E415)+1))</f>
        <v/>
      </c>
      <c r="F416" s="61"/>
      <c r="G416" s="63" t="str">
        <f t="shared" si="34"/>
        <v>Optional</v>
      </c>
      <c r="H416" s="61"/>
      <c r="I416" s="65" t="str">
        <f t="shared" si="35"/>
        <v>Optional</v>
      </c>
      <c r="J416" s="148"/>
      <c r="K416" s="163" t="str">
        <f t="shared" si="36"/>
        <v>Optional</v>
      </c>
      <c r="L416" s="170">
        <f t="array" ref="L416">Inputs[[#This Row],[Acres]]*IFERROR(VLOOKUP(Inputs[[#This Row],[County]]&amp;Inputs[[#This Row],[Healthy Soils Practice]],'Defaults &lt;HIDE&gt;'!$C$29:$Q$1246,2,FALSE),0)</f>
        <v>0</v>
      </c>
      <c r="M416" s="166">
        <f t="array" ref="M416">Inputs[[#This Row],[Acres]]*IFERROR(VLOOKUP(Inputs[[#This Row],[County]]&amp;Inputs[[#This Row],[Healthy Soils Practice]],'Defaults &lt;HIDE&gt;'!$C$29:$Q$1246,3,FALSE),0)</f>
        <v>0</v>
      </c>
      <c r="N416" s="166">
        <f t="array" ref="N416">Inputs[[#This Row],[Acres]]*IFERROR(VLOOKUP(Inputs[[#This Row],[County]]&amp;Inputs[[#This Row],[Healthy Soils Practice]],'Defaults &lt;HIDE&gt;'!$C$29:$Q$1246,4,FALSE),0)</f>
        <v>0</v>
      </c>
      <c r="O416" s="166">
        <f t="array" ref="O416">Inputs[[#This Row],[Acres]]*IFERROR(VLOOKUP(Inputs[[#This Row],[County]]&amp;Inputs[[#This Row],[Healthy Soils Practice]],'Defaults &lt;HIDE&gt;'!$C$29:$Q$1246,5,FALSE),0)</f>
        <v>0</v>
      </c>
      <c r="P416" s="166">
        <f t="array" ref="P416">Inputs[[#This Row],[Acres]]*IFERROR(VLOOKUP(Inputs[[#This Row],[County]]&amp;Inputs[[#This Row],[Healthy Soils Practice]],'Defaults &lt;HIDE&gt;'!$C$29:$Q$1246,6,FALSE),0)</f>
        <v>0</v>
      </c>
      <c r="Q416" s="166">
        <f t="array" ref="Q416">Inputs[[#This Row],[Acres]]*IFERROR(VLOOKUP(Inputs[[#This Row],[County]]&amp;Inputs[[#This Row],[Healthy Soils Practice]],'Defaults &lt;HIDE&gt;'!$C$29:$Q$1246,7,FALSE),0)</f>
        <v>0</v>
      </c>
      <c r="R416" s="171">
        <f t="array" ref="R416">Inputs[[#This Row],[Acres]]*IFERROR(VLOOKUP(Inputs[[#This Row],[County]]&amp;Inputs[[#This Row],[Healthy Soils Practice]],'Defaults &lt;HIDE&gt;'!$C$29:$Q$1246,8,FALSE),0)</f>
        <v>0</v>
      </c>
    </row>
    <row r="417" spans="2:18" s="141" customFormat="1" x14ac:dyDescent="0.25">
      <c r="B417" s="141" t="str">
        <f>Inputs[[#This Row],['#]]</f>
        <v/>
      </c>
      <c r="C417" s="61"/>
      <c r="D417" s="63" t="str">
        <f t="shared" si="33"/>
        <v>Optional</v>
      </c>
      <c r="E417" s="143" t="str">
        <f>IF(ISBLANK(Inputs[[#This Row],[Applicant ID]]),"",IFERROR(VLOOKUP(Inputs[[#This Row],[Applicant ID]],$C$15:$E416,3,FALSE),MAX($E$15:$E416)+1))</f>
        <v/>
      </c>
      <c r="F417" s="61"/>
      <c r="G417" s="63" t="str">
        <f t="shared" si="34"/>
        <v>Optional</v>
      </c>
      <c r="H417" s="61"/>
      <c r="I417" s="65" t="str">
        <f t="shared" si="35"/>
        <v>Optional</v>
      </c>
      <c r="J417" s="148"/>
      <c r="K417" s="163" t="str">
        <f t="shared" si="36"/>
        <v>Optional</v>
      </c>
      <c r="L417" s="170">
        <f t="array" ref="L417">Inputs[[#This Row],[Acres]]*IFERROR(VLOOKUP(Inputs[[#This Row],[County]]&amp;Inputs[[#This Row],[Healthy Soils Practice]],'Defaults &lt;HIDE&gt;'!$C$29:$Q$1246,2,FALSE),0)</f>
        <v>0</v>
      </c>
      <c r="M417" s="166">
        <f t="array" ref="M417">Inputs[[#This Row],[Acres]]*IFERROR(VLOOKUP(Inputs[[#This Row],[County]]&amp;Inputs[[#This Row],[Healthy Soils Practice]],'Defaults &lt;HIDE&gt;'!$C$29:$Q$1246,3,FALSE),0)</f>
        <v>0</v>
      </c>
      <c r="N417" s="166">
        <f t="array" ref="N417">Inputs[[#This Row],[Acres]]*IFERROR(VLOOKUP(Inputs[[#This Row],[County]]&amp;Inputs[[#This Row],[Healthy Soils Practice]],'Defaults &lt;HIDE&gt;'!$C$29:$Q$1246,4,FALSE),0)</f>
        <v>0</v>
      </c>
      <c r="O417" s="166">
        <f t="array" ref="O417">Inputs[[#This Row],[Acres]]*IFERROR(VLOOKUP(Inputs[[#This Row],[County]]&amp;Inputs[[#This Row],[Healthy Soils Practice]],'Defaults &lt;HIDE&gt;'!$C$29:$Q$1246,5,FALSE),0)</f>
        <v>0</v>
      </c>
      <c r="P417" s="166">
        <f t="array" ref="P417">Inputs[[#This Row],[Acres]]*IFERROR(VLOOKUP(Inputs[[#This Row],[County]]&amp;Inputs[[#This Row],[Healthy Soils Practice]],'Defaults &lt;HIDE&gt;'!$C$29:$Q$1246,6,FALSE),0)</f>
        <v>0</v>
      </c>
      <c r="Q417" s="166">
        <f t="array" ref="Q417">Inputs[[#This Row],[Acres]]*IFERROR(VLOOKUP(Inputs[[#This Row],[County]]&amp;Inputs[[#This Row],[Healthy Soils Practice]],'Defaults &lt;HIDE&gt;'!$C$29:$Q$1246,7,FALSE),0)</f>
        <v>0</v>
      </c>
      <c r="R417" s="171">
        <f t="array" ref="R417">Inputs[[#This Row],[Acres]]*IFERROR(VLOOKUP(Inputs[[#This Row],[County]]&amp;Inputs[[#This Row],[Healthy Soils Practice]],'Defaults &lt;HIDE&gt;'!$C$29:$Q$1246,8,FALSE),0)</f>
        <v>0</v>
      </c>
    </row>
    <row r="418" spans="2:18" s="141" customFormat="1" x14ac:dyDescent="0.25">
      <c r="B418" s="141" t="str">
        <f>Inputs[[#This Row],['#]]</f>
        <v/>
      </c>
      <c r="C418" s="61"/>
      <c r="D418" s="63" t="str">
        <f t="shared" si="33"/>
        <v>Optional</v>
      </c>
      <c r="E418" s="143" t="str">
        <f>IF(ISBLANK(Inputs[[#This Row],[Applicant ID]]),"",IFERROR(VLOOKUP(Inputs[[#This Row],[Applicant ID]],$C$15:$E417,3,FALSE),MAX($E$15:$E417)+1))</f>
        <v/>
      </c>
      <c r="F418" s="61"/>
      <c r="G418" s="63" t="str">
        <f t="shared" si="34"/>
        <v>Optional</v>
      </c>
      <c r="H418" s="61"/>
      <c r="I418" s="65" t="str">
        <f t="shared" si="35"/>
        <v>Optional</v>
      </c>
      <c r="J418" s="148"/>
      <c r="K418" s="163" t="str">
        <f t="shared" si="36"/>
        <v>Optional</v>
      </c>
      <c r="L418" s="170">
        <f t="array" ref="L418">Inputs[[#This Row],[Acres]]*IFERROR(VLOOKUP(Inputs[[#This Row],[County]]&amp;Inputs[[#This Row],[Healthy Soils Practice]],'Defaults &lt;HIDE&gt;'!$C$29:$Q$1246,2,FALSE),0)</f>
        <v>0</v>
      </c>
      <c r="M418" s="166">
        <f t="array" ref="M418">Inputs[[#This Row],[Acres]]*IFERROR(VLOOKUP(Inputs[[#This Row],[County]]&amp;Inputs[[#This Row],[Healthy Soils Practice]],'Defaults &lt;HIDE&gt;'!$C$29:$Q$1246,3,FALSE),0)</f>
        <v>0</v>
      </c>
      <c r="N418" s="166">
        <f t="array" ref="N418">Inputs[[#This Row],[Acres]]*IFERROR(VLOOKUP(Inputs[[#This Row],[County]]&amp;Inputs[[#This Row],[Healthy Soils Practice]],'Defaults &lt;HIDE&gt;'!$C$29:$Q$1246,4,FALSE),0)</f>
        <v>0</v>
      </c>
      <c r="O418" s="166">
        <f t="array" ref="O418">Inputs[[#This Row],[Acres]]*IFERROR(VLOOKUP(Inputs[[#This Row],[County]]&amp;Inputs[[#This Row],[Healthy Soils Practice]],'Defaults &lt;HIDE&gt;'!$C$29:$Q$1246,5,FALSE),0)</f>
        <v>0</v>
      </c>
      <c r="P418" s="166">
        <f t="array" ref="P418">Inputs[[#This Row],[Acres]]*IFERROR(VLOOKUP(Inputs[[#This Row],[County]]&amp;Inputs[[#This Row],[Healthy Soils Practice]],'Defaults &lt;HIDE&gt;'!$C$29:$Q$1246,6,FALSE),0)</f>
        <v>0</v>
      </c>
      <c r="Q418" s="166">
        <f t="array" ref="Q418">Inputs[[#This Row],[Acres]]*IFERROR(VLOOKUP(Inputs[[#This Row],[County]]&amp;Inputs[[#This Row],[Healthy Soils Practice]],'Defaults &lt;HIDE&gt;'!$C$29:$Q$1246,7,FALSE),0)</f>
        <v>0</v>
      </c>
      <c r="R418" s="171">
        <f t="array" ref="R418">Inputs[[#This Row],[Acres]]*IFERROR(VLOOKUP(Inputs[[#This Row],[County]]&amp;Inputs[[#This Row],[Healthy Soils Practice]],'Defaults &lt;HIDE&gt;'!$C$29:$Q$1246,8,FALSE),0)</f>
        <v>0</v>
      </c>
    </row>
    <row r="419" spans="2:18" s="141" customFormat="1" x14ac:dyDescent="0.25">
      <c r="B419" s="141" t="str">
        <f>Inputs[[#This Row],['#]]</f>
        <v/>
      </c>
      <c r="C419" s="61"/>
      <c r="D419" s="63" t="str">
        <f t="shared" si="33"/>
        <v>Optional</v>
      </c>
      <c r="E419" s="143" t="str">
        <f>IF(ISBLANK(Inputs[[#This Row],[Applicant ID]]),"",IFERROR(VLOOKUP(Inputs[[#This Row],[Applicant ID]],$C$15:$E418,3,FALSE),MAX($E$15:$E418)+1))</f>
        <v/>
      </c>
      <c r="F419" s="61"/>
      <c r="G419" s="63" t="str">
        <f t="shared" si="34"/>
        <v>Optional</v>
      </c>
      <c r="H419" s="61"/>
      <c r="I419" s="65" t="str">
        <f t="shared" si="35"/>
        <v>Optional</v>
      </c>
      <c r="J419" s="148"/>
      <c r="K419" s="163" t="str">
        <f t="shared" si="36"/>
        <v>Optional</v>
      </c>
      <c r="L419" s="170">
        <f t="array" ref="L419">Inputs[[#This Row],[Acres]]*IFERROR(VLOOKUP(Inputs[[#This Row],[County]]&amp;Inputs[[#This Row],[Healthy Soils Practice]],'Defaults &lt;HIDE&gt;'!$C$29:$Q$1246,2,FALSE),0)</f>
        <v>0</v>
      </c>
      <c r="M419" s="166">
        <f t="array" ref="M419">Inputs[[#This Row],[Acres]]*IFERROR(VLOOKUP(Inputs[[#This Row],[County]]&amp;Inputs[[#This Row],[Healthy Soils Practice]],'Defaults &lt;HIDE&gt;'!$C$29:$Q$1246,3,FALSE),0)</f>
        <v>0</v>
      </c>
      <c r="N419" s="166">
        <f t="array" ref="N419">Inputs[[#This Row],[Acres]]*IFERROR(VLOOKUP(Inputs[[#This Row],[County]]&amp;Inputs[[#This Row],[Healthy Soils Practice]],'Defaults &lt;HIDE&gt;'!$C$29:$Q$1246,4,FALSE),0)</f>
        <v>0</v>
      </c>
      <c r="O419" s="166">
        <f t="array" ref="O419">Inputs[[#This Row],[Acres]]*IFERROR(VLOOKUP(Inputs[[#This Row],[County]]&amp;Inputs[[#This Row],[Healthy Soils Practice]],'Defaults &lt;HIDE&gt;'!$C$29:$Q$1246,5,FALSE),0)</f>
        <v>0</v>
      </c>
      <c r="P419" s="166">
        <f t="array" ref="P419">Inputs[[#This Row],[Acres]]*IFERROR(VLOOKUP(Inputs[[#This Row],[County]]&amp;Inputs[[#This Row],[Healthy Soils Practice]],'Defaults &lt;HIDE&gt;'!$C$29:$Q$1246,6,FALSE),0)</f>
        <v>0</v>
      </c>
      <c r="Q419" s="166">
        <f t="array" ref="Q419">Inputs[[#This Row],[Acres]]*IFERROR(VLOOKUP(Inputs[[#This Row],[County]]&amp;Inputs[[#This Row],[Healthy Soils Practice]],'Defaults &lt;HIDE&gt;'!$C$29:$Q$1246,7,FALSE),0)</f>
        <v>0</v>
      </c>
      <c r="R419" s="171">
        <f t="array" ref="R419">Inputs[[#This Row],[Acres]]*IFERROR(VLOOKUP(Inputs[[#This Row],[County]]&amp;Inputs[[#This Row],[Healthy Soils Practice]],'Defaults &lt;HIDE&gt;'!$C$29:$Q$1246,8,FALSE),0)</f>
        <v>0</v>
      </c>
    </row>
    <row r="420" spans="2:18" s="141" customFormat="1" x14ac:dyDescent="0.25">
      <c r="B420" s="141" t="str">
        <f>Inputs[[#This Row],['#]]</f>
        <v/>
      </c>
      <c r="C420" s="61"/>
      <c r="D420" s="63" t="str">
        <f t="shared" si="33"/>
        <v>Optional</v>
      </c>
      <c r="E420" s="143" t="str">
        <f>IF(ISBLANK(Inputs[[#This Row],[Applicant ID]]),"",IFERROR(VLOOKUP(Inputs[[#This Row],[Applicant ID]],$C$15:$E419,3,FALSE),MAX($E$15:$E419)+1))</f>
        <v/>
      </c>
      <c r="F420" s="61"/>
      <c r="G420" s="63" t="str">
        <f t="shared" si="34"/>
        <v>Optional</v>
      </c>
      <c r="H420" s="61"/>
      <c r="I420" s="65" t="str">
        <f t="shared" si="35"/>
        <v>Optional</v>
      </c>
      <c r="J420" s="148"/>
      <c r="K420" s="163" t="str">
        <f t="shared" si="36"/>
        <v>Optional</v>
      </c>
      <c r="L420" s="170">
        <f t="array" ref="L420">Inputs[[#This Row],[Acres]]*IFERROR(VLOOKUP(Inputs[[#This Row],[County]]&amp;Inputs[[#This Row],[Healthy Soils Practice]],'Defaults &lt;HIDE&gt;'!$C$29:$Q$1246,2,FALSE),0)</f>
        <v>0</v>
      </c>
      <c r="M420" s="166">
        <f t="array" ref="M420">Inputs[[#This Row],[Acres]]*IFERROR(VLOOKUP(Inputs[[#This Row],[County]]&amp;Inputs[[#This Row],[Healthy Soils Practice]],'Defaults &lt;HIDE&gt;'!$C$29:$Q$1246,3,FALSE),0)</f>
        <v>0</v>
      </c>
      <c r="N420" s="166">
        <f t="array" ref="N420">Inputs[[#This Row],[Acres]]*IFERROR(VLOOKUP(Inputs[[#This Row],[County]]&amp;Inputs[[#This Row],[Healthy Soils Practice]],'Defaults &lt;HIDE&gt;'!$C$29:$Q$1246,4,FALSE),0)</f>
        <v>0</v>
      </c>
      <c r="O420" s="166">
        <f t="array" ref="O420">Inputs[[#This Row],[Acres]]*IFERROR(VLOOKUP(Inputs[[#This Row],[County]]&amp;Inputs[[#This Row],[Healthy Soils Practice]],'Defaults &lt;HIDE&gt;'!$C$29:$Q$1246,5,FALSE),0)</f>
        <v>0</v>
      </c>
      <c r="P420" s="166">
        <f t="array" ref="P420">Inputs[[#This Row],[Acres]]*IFERROR(VLOOKUP(Inputs[[#This Row],[County]]&amp;Inputs[[#This Row],[Healthy Soils Practice]],'Defaults &lt;HIDE&gt;'!$C$29:$Q$1246,6,FALSE),0)</f>
        <v>0</v>
      </c>
      <c r="Q420" s="166">
        <f t="array" ref="Q420">Inputs[[#This Row],[Acres]]*IFERROR(VLOOKUP(Inputs[[#This Row],[County]]&amp;Inputs[[#This Row],[Healthy Soils Practice]],'Defaults &lt;HIDE&gt;'!$C$29:$Q$1246,7,FALSE),0)</f>
        <v>0</v>
      </c>
      <c r="R420" s="171">
        <f t="array" ref="R420">Inputs[[#This Row],[Acres]]*IFERROR(VLOOKUP(Inputs[[#This Row],[County]]&amp;Inputs[[#This Row],[Healthy Soils Practice]],'Defaults &lt;HIDE&gt;'!$C$29:$Q$1246,8,FALSE),0)</f>
        <v>0</v>
      </c>
    </row>
    <row r="421" spans="2:18" s="141" customFormat="1" x14ac:dyDescent="0.25">
      <c r="B421" s="141" t="str">
        <f>Inputs[[#This Row],['#]]</f>
        <v/>
      </c>
      <c r="C421" s="61"/>
      <c r="D421" s="63" t="str">
        <f t="shared" si="33"/>
        <v>Optional</v>
      </c>
      <c r="E421" s="143" t="str">
        <f>IF(ISBLANK(Inputs[[#This Row],[Applicant ID]]),"",IFERROR(VLOOKUP(Inputs[[#This Row],[Applicant ID]],$C$15:$E420,3,FALSE),MAX($E$15:$E420)+1))</f>
        <v/>
      </c>
      <c r="F421" s="61"/>
      <c r="G421" s="63" t="str">
        <f t="shared" si="34"/>
        <v>Optional</v>
      </c>
      <c r="H421" s="61"/>
      <c r="I421" s="65" t="str">
        <f t="shared" si="35"/>
        <v>Optional</v>
      </c>
      <c r="J421" s="148"/>
      <c r="K421" s="163" t="str">
        <f t="shared" si="36"/>
        <v>Optional</v>
      </c>
      <c r="L421" s="170">
        <f t="array" ref="L421">Inputs[[#This Row],[Acres]]*IFERROR(VLOOKUP(Inputs[[#This Row],[County]]&amp;Inputs[[#This Row],[Healthy Soils Practice]],'Defaults &lt;HIDE&gt;'!$C$29:$Q$1246,2,FALSE),0)</f>
        <v>0</v>
      </c>
      <c r="M421" s="166">
        <f t="array" ref="M421">Inputs[[#This Row],[Acres]]*IFERROR(VLOOKUP(Inputs[[#This Row],[County]]&amp;Inputs[[#This Row],[Healthy Soils Practice]],'Defaults &lt;HIDE&gt;'!$C$29:$Q$1246,3,FALSE),0)</f>
        <v>0</v>
      </c>
      <c r="N421" s="166">
        <f t="array" ref="N421">Inputs[[#This Row],[Acres]]*IFERROR(VLOOKUP(Inputs[[#This Row],[County]]&amp;Inputs[[#This Row],[Healthy Soils Practice]],'Defaults &lt;HIDE&gt;'!$C$29:$Q$1246,4,FALSE),0)</f>
        <v>0</v>
      </c>
      <c r="O421" s="166">
        <f t="array" ref="O421">Inputs[[#This Row],[Acres]]*IFERROR(VLOOKUP(Inputs[[#This Row],[County]]&amp;Inputs[[#This Row],[Healthy Soils Practice]],'Defaults &lt;HIDE&gt;'!$C$29:$Q$1246,5,FALSE),0)</f>
        <v>0</v>
      </c>
      <c r="P421" s="166">
        <f t="array" ref="P421">Inputs[[#This Row],[Acres]]*IFERROR(VLOOKUP(Inputs[[#This Row],[County]]&amp;Inputs[[#This Row],[Healthy Soils Practice]],'Defaults &lt;HIDE&gt;'!$C$29:$Q$1246,6,FALSE),0)</f>
        <v>0</v>
      </c>
      <c r="Q421" s="166">
        <f t="array" ref="Q421">Inputs[[#This Row],[Acres]]*IFERROR(VLOOKUP(Inputs[[#This Row],[County]]&amp;Inputs[[#This Row],[Healthy Soils Practice]],'Defaults &lt;HIDE&gt;'!$C$29:$Q$1246,7,FALSE),0)</f>
        <v>0</v>
      </c>
      <c r="R421" s="171">
        <f t="array" ref="R421">Inputs[[#This Row],[Acres]]*IFERROR(VLOOKUP(Inputs[[#This Row],[County]]&amp;Inputs[[#This Row],[Healthy Soils Practice]],'Defaults &lt;HIDE&gt;'!$C$29:$Q$1246,8,FALSE),0)</f>
        <v>0</v>
      </c>
    </row>
    <row r="422" spans="2:18" s="141" customFormat="1" x14ac:dyDescent="0.25">
      <c r="B422" s="141" t="str">
        <f>Inputs[[#This Row],['#]]</f>
        <v/>
      </c>
      <c r="C422" s="61"/>
      <c r="D422" s="63" t="str">
        <f t="shared" ref="D422:D480" si="37">IF(ISBLANK(C422),"Optional","")</f>
        <v>Optional</v>
      </c>
      <c r="E422" s="143" t="str">
        <f>IF(ISBLANK(Inputs[[#This Row],[Applicant ID]]),"",IFERROR(VLOOKUP(Inputs[[#This Row],[Applicant ID]],$C$15:$E421,3,FALSE),MAX($E$15:$E421)+1))</f>
        <v/>
      </c>
      <c r="F422" s="61"/>
      <c r="G422" s="63" t="str">
        <f t="shared" ref="G422:G480" si="38">IF(NOT(ISBLANK(F422)),"",IF(OR(NOT(ISBLANK(C422)),NOT(ISBLANK(F422)),NOT(ISBLANK(H422)),NOT(ISBLANK(J422))),"Required","Optional"))</f>
        <v>Optional</v>
      </c>
      <c r="H422" s="61"/>
      <c r="I422" s="65" t="str">
        <f t="shared" ref="I422:I480" si="39">IF(NOT(ISBLANK(H422)),"",IF(OR(NOT(ISBLANK(C422)),NOT(ISBLANK(F422)),NOT(ISBLANK(H422)),NOT(ISBLANK(J422))),"Required","Optional"))</f>
        <v>Optional</v>
      </c>
      <c r="J422" s="148"/>
      <c r="K422" s="163" t="str">
        <f t="shared" ref="K422:K480" si="40">IF(NOT(ISBLANK(J422)),"",IF(OR(NOT(ISBLANK(C422)),NOT(ISBLANK(F422)),NOT(ISBLANK(H422)),NOT(ISBLANK(J422))),"Required","Optional"))</f>
        <v>Optional</v>
      </c>
      <c r="L422" s="170">
        <f t="array" ref="L422">Inputs[[#This Row],[Acres]]*IFERROR(VLOOKUP(Inputs[[#This Row],[County]]&amp;Inputs[[#This Row],[Healthy Soils Practice]],'Defaults &lt;HIDE&gt;'!$C$29:$Q$1246,2,FALSE),0)</f>
        <v>0</v>
      </c>
      <c r="M422" s="166">
        <f t="array" ref="M422">Inputs[[#This Row],[Acres]]*IFERROR(VLOOKUP(Inputs[[#This Row],[County]]&amp;Inputs[[#This Row],[Healthy Soils Practice]],'Defaults &lt;HIDE&gt;'!$C$29:$Q$1246,3,FALSE),0)</f>
        <v>0</v>
      </c>
      <c r="N422" s="166">
        <f t="array" ref="N422">Inputs[[#This Row],[Acres]]*IFERROR(VLOOKUP(Inputs[[#This Row],[County]]&amp;Inputs[[#This Row],[Healthy Soils Practice]],'Defaults &lt;HIDE&gt;'!$C$29:$Q$1246,4,FALSE),0)</f>
        <v>0</v>
      </c>
      <c r="O422" s="166">
        <f t="array" ref="O422">Inputs[[#This Row],[Acres]]*IFERROR(VLOOKUP(Inputs[[#This Row],[County]]&amp;Inputs[[#This Row],[Healthy Soils Practice]],'Defaults &lt;HIDE&gt;'!$C$29:$Q$1246,5,FALSE),0)</f>
        <v>0</v>
      </c>
      <c r="P422" s="166">
        <f t="array" ref="P422">Inputs[[#This Row],[Acres]]*IFERROR(VLOOKUP(Inputs[[#This Row],[County]]&amp;Inputs[[#This Row],[Healthy Soils Practice]],'Defaults &lt;HIDE&gt;'!$C$29:$Q$1246,6,FALSE),0)</f>
        <v>0</v>
      </c>
      <c r="Q422" s="166">
        <f t="array" ref="Q422">Inputs[[#This Row],[Acres]]*IFERROR(VLOOKUP(Inputs[[#This Row],[County]]&amp;Inputs[[#This Row],[Healthy Soils Practice]],'Defaults &lt;HIDE&gt;'!$C$29:$Q$1246,7,FALSE),0)</f>
        <v>0</v>
      </c>
      <c r="R422" s="171">
        <f t="array" ref="R422">Inputs[[#This Row],[Acres]]*IFERROR(VLOOKUP(Inputs[[#This Row],[County]]&amp;Inputs[[#This Row],[Healthy Soils Practice]],'Defaults &lt;HIDE&gt;'!$C$29:$Q$1246,8,FALSE),0)</f>
        <v>0</v>
      </c>
    </row>
    <row r="423" spans="2:18" s="141" customFormat="1" x14ac:dyDescent="0.25">
      <c r="B423" s="141" t="str">
        <f>Inputs[[#This Row],['#]]</f>
        <v/>
      </c>
      <c r="C423" s="61"/>
      <c r="D423" s="63" t="str">
        <f t="shared" si="37"/>
        <v>Optional</v>
      </c>
      <c r="E423" s="143" t="str">
        <f>IF(ISBLANK(Inputs[[#This Row],[Applicant ID]]),"",IFERROR(VLOOKUP(Inputs[[#This Row],[Applicant ID]],$C$15:$E422,3,FALSE),MAX($E$15:$E422)+1))</f>
        <v/>
      </c>
      <c r="F423" s="61"/>
      <c r="G423" s="63" t="str">
        <f t="shared" si="38"/>
        <v>Optional</v>
      </c>
      <c r="H423" s="61"/>
      <c r="I423" s="65" t="str">
        <f t="shared" si="39"/>
        <v>Optional</v>
      </c>
      <c r="J423" s="148"/>
      <c r="K423" s="163" t="str">
        <f t="shared" si="40"/>
        <v>Optional</v>
      </c>
      <c r="L423" s="170">
        <f t="array" ref="L423">Inputs[[#This Row],[Acres]]*IFERROR(VLOOKUP(Inputs[[#This Row],[County]]&amp;Inputs[[#This Row],[Healthy Soils Practice]],'Defaults &lt;HIDE&gt;'!$C$29:$Q$1246,2,FALSE),0)</f>
        <v>0</v>
      </c>
      <c r="M423" s="166">
        <f t="array" ref="M423">Inputs[[#This Row],[Acres]]*IFERROR(VLOOKUP(Inputs[[#This Row],[County]]&amp;Inputs[[#This Row],[Healthy Soils Practice]],'Defaults &lt;HIDE&gt;'!$C$29:$Q$1246,3,FALSE),0)</f>
        <v>0</v>
      </c>
      <c r="N423" s="166">
        <f t="array" ref="N423">Inputs[[#This Row],[Acres]]*IFERROR(VLOOKUP(Inputs[[#This Row],[County]]&amp;Inputs[[#This Row],[Healthy Soils Practice]],'Defaults &lt;HIDE&gt;'!$C$29:$Q$1246,4,FALSE),0)</f>
        <v>0</v>
      </c>
      <c r="O423" s="166">
        <f t="array" ref="O423">Inputs[[#This Row],[Acres]]*IFERROR(VLOOKUP(Inputs[[#This Row],[County]]&amp;Inputs[[#This Row],[Healthy Soils Practice]],'Defaults &lt;HIDE&gt;'!$C$29:$Q$1246,5,FALSE),0)</f>
        <v>0</v>
      </c>
      <c r="P423" s="166">
        <f t="array" ref="P423">Inputs[[#This Row],[Acres]]*IFERROR(VLOOKUP(Inputs[[#This Row],[County]]&amp;Inputs[[#This Row],[Healthy Soils Practice]],'Defaults &lt;HIDE&gt;'!$C$29:$Q$1246,6,FALSE),0)</f>
        <v>0</v>
      </c>
      <c r="Q423" s="166">
        <f t="array" ref="Q423">Inputs[[#This Row],[Acres]]*IFERROR(VLOOKUP(Inputs[[#This Row],[County]]&amp;Inputs[[#This Row],[Healthy Soils Practice]],'Defaults &lt;HIDE&gt;'!$C$29:$Q$1246,7,FALSE),0)</f>
        <v>0</v>
      </c>
      <c r="R423" s="171">
        <f t="array" ref="R423">Inputs[[#This Row],[Acres]]*IFERROR(VLOOKUP(Inputs[[#This Row],[County]]&amp;Inputs[[#This Row],[Healthy Soils Practice]],'Defaults &lt;HIDE&gt;'!$C$29:$Q$1246,8,FALSE),0)</f>
        <v>0</v>
      </c>
    </row>
    <row r="424" spans="2:18" s="141" customFormat="1" x14ac:dyDescent="0.25">
      <c r="B424" s="141" t="str">
        <f>Inputs[[#This Row],['#]]</f>
        <v/>
      </c>
      <c r="C424" s="61"/>
      <c r="D424" s="63" t="str">
        <f t="shared" si="37"/>
        <v>Optional</v>
      </c>
      <c r="E424" s="143" t="str">
        <f>IF(ISBLANK(Inputs[[#This Row],[Applicant ID]]),"",IFERROR(VLOOKUP(Inputs[[#This Row],[Applicant ID]],$C$15:$E423,3,FALSE),MAX($E$15:$E423)+1))</f>
        <v/>
      </c>
      <c r="F424" s="61"/>
      <c r="G424" s="63" t="str">
        <f t="shared" si="38"/>
        <v>Optional</v>
      </c>
      <c r="H424" s="61"/>
      <c r="I424" s="65" t="str">
        <f t="shared" si="39"/>
        <v>Optional</v>
      </c>
      <c r="J424" s="148"/>
      <c r="K424" s="163" t="str">
        <f t="shared" si="40"/>
        <v>Optional</v>
      </c>
      <c r="L424" s="170">
        <f t="array" ref="L424">Inputs[[#This Row],[Acres]]*IFERROR(VLOOKUP(Inputs[[#This Row],[County]]&amp;Inputs[[#This Row],[Healthy Soils Practice]],'Defaults &lt;HIDE&gt;'!$C$29:$Q$1246,2,FALSE),0)</f>
        <v>0</v>
      </c>
      <c r="M424" s="166">
        <f t="array" ref="M424">Inputs[[#This Row],[Acres]]*IFERROR(VLOOKUP(Inputs[[#This Row],[County]]&amp;Inputs[[#This Row],[Healthy Soils Practice]],'Defaults &lt;HIDE&gt;'!$C$29:$Q$1246,3,FALSE),0)</f>
        <v>0</v>
      </c>
      <c r="N424" s="166">
        <f t="array" ref="N424">Inputs[[#This Row],[Acres]]*IFERROR(VLOOKUP(Inputs[[#This Row],[County]]&amp;Inputs[[#This Row],[Healthy Soils Practice]],'Defaults &lt;HIDE&gt;'!$C$29:$Q$1246,4,FALSE),0)</f>
        <v>0</v>
      </c>
      <c r="O424" s="166">
        <f t="array" ref="O424">Inputs[[#This Row],[Acres]]*IFERROR(VLOOKUP(Inputs[[#This Row],[County]]&amp;Inputs[[#This Row],[Healthy Soils Practice]],'Defaults &lt;HIDE&gt;'!$C$29:$Q$1246,5,FALSE),0)</f>
        <v>0</v>
      </c>
      <c r="P424" s="166">
        <f t="array" ref="P424">Inputs[[#This Row],[Acres]]*IFERROR(VLOOKUP(Inputs[[#This Row],[County]]&amp;Inputs[[#This Row],[Healthy Soils Practice]],'Defaults &lt;HIDE&gt;'!$C$29:$Q$1246,6,FALSE),0)</f>
        <v>0</v>
      </c>
      <c r="Q424" s="166">
        <f t="array" ref="Q424">Inputs[[#This Row],[Acres]]*IFERROR(VLOOKUP(Inputs[[#This Row],[County]]&amp;Inputs[[#This Row],[Healthy Soils Practice]],'Defaults &lt;HIDE&gt;'!$C$29:$Q$1246,7,FALSE),0)</f>
        <v>0</v>
      </c>
      <c r="R424" s="171">
        <f t="array" ref="R424">Inputs[[#This Row],[Acres]]*IFERROR(VLOOKUP(Inputs[[#This Row],[County]]&amp;Inputs[[#This Row],[Healthy Soils Practice]],'Defaults &lt;HIDE&gt;'!$C$29:$Q$1246,8,FALSE),0)</f>
        <v>0</v>
      </c>
    </row>
    <row r="425" spans="2:18" s="141" customFormat="1" x14ac:dyDescent="0.25">
      <c r="B425" s="141" t="str">
        <f>Inputs[[#This Row],['#]]</f>
        <v/>
      </c>
      <c r="C425" s="61"/>
      <c r="D425" s="63" t="str">
        <f t="shared" si="37"/>
        <v>Optional</v>
      </c>
      <c r="E425" s="143" t="str">
        <f>IF(ISBLANK(Inputs[[#This Row],[Applicant ID]]),"",IFERROR(VLOOKUP(Inputs[[#This Row],[Applicant ID]],$C$15:$E424,3,FALSE),MAX($E$15:$E424)+1))</f>
        <v/>
      </c>
      <c r="F425" s="61"/>
      <c r="G425" s="63" t="str">
        <f t="shared" si="38"/>
        <v>Optional</v>
      </c>
      <c r="H425" s="61"/>
      <c r="I425" s="65" t="str">
        <f t="shared" si="39"/>
        <v>Optional</v>
      </c>
      <c r="J425" s="148"/>
      <c r="K425" s="163" t="str">
        <f t="shared" si="40"/>
        <v>Optional</v>
      </c>
      <c r="L425" s="170">
        <f t="array" ref="L425">Inputs[[#This Row],[Acres]]*IFERROR(VLOOKUP(Inputs[[#This Row],[County]]&amp;Inputs[[#This Row],[Healthy Soils Practice]],'Defaults &lt;HIDE&gt;'!$C$29:$Q$1246,2,FALSE),0)</f>
        <v>0</v>
      </c>
      <c r="M425" s="166">
        <f t="array" ref="M425">Inputs[[#This Row],[Acres]]*IFERROR(VLOOKUP(Inputs[[#This Row],[County]]&amp;Inputs[[#This Row],[Healthy Soils Practice]],'Defaults &lt;HIDE&gt;'!$C$29:$Q$1246,3,FALSE),0)</f>
        <v>0</v>
      </c>
      <c r="N425" s="166">
        <f t="array" ref="N425">Inputs[[#This Row],[Acres]]*IFERROR(VLOOKUP(Inputs[[#This Row],[County]]&amp;Inputs[[#This Row],[Healthy Soils Practice]],'Defaults &lt;HIDE&gt;'!$C$29:$Q$1246,4,FALSE),0)</f>
        <v>0</v>
      </c>
      <c r="O425" s="166">
        <f t="array" ref="O425">Inputs[[#This Row],[Acres]]*IFERROR(VLOOKUP(Inputs[[#This Row],[County]]&amp;Inputs[[#This Row],[Healthy Soils Practice]],'Defaults &lt;HIDE&gt;'!$C$29:$Q$1246,5,FALSE),0)</f>
        <v>0</v>
      </c>
      <c r="P425" s="166">
        <f t="array" ref="P425">Inputs[[#This Row],[Acres]]*IFERROR(VLOOKUP(Inputs[[#This Row],[County]]&amp;Inputs[[#This Row],[Healthy Soils Practice]],'Defaults &lt;HIDE&gt;'!$C$29:$Q$1246,6,FALSE),0)</f>
        <v>0</v>
      </c>
      <c r="Q425" s="166">
        <f t="array" ref="Q425">Inputs[[#This Row],[Acres]]*IFERROR(VLOOKUP(Inputs[[#This Row],[County]]&amp;Inputs[[#This Row],[Healthy Soils Practice]],'Defaults &lt;HIDE&gt;'!$C$29:$Q$1246,7,FALSE),0)</f>
        <v>0</v>
      </c>
      <c r="R425" s="171">
        <f t="array" ref="R425">Inputs[[#This Row],[Acres]]*IFERROR(VLOOKUP(Inputs[[#This Row],[County]]&amp;Inputs[[#This Row],[Healthy Soils Practice]],'Defaults &lt;HIDE&gt;'!$C$29:$Q$1246,8,FALSE),0)</f>
        <v>0</v>
      </c>
    </row>
    <row r="426" spans="2:18" s="141" customFormat="1" x14ac:dyDescent="0.25">
      <c r="B426" s="141" t="str">
        <f>Inputs[[#This Row],['#]]</f>
        <v/>
      </c>
      <c r="C426" s="61"/>
      <c r="D426" s="63" t="str">
        <f t="shared" si="37"/>
        <v>Optional</v>
      </c>
      <c r="E426" s="143" t="str">
        <f>IF(ISBLANK(Inputs[[#This Row],[Applicant ID]]),"",IFERROR(VLOOKUP(Inputs[[#This Row],[Applicant ID]],$C$15:$E425,3,FALSE),MAX($E$15:$E425)+1))</f>
        <v/>
      </c>
      <c r="F426" s="61"/>
      <c r="G426" s="63" t="str">
        <f t="shared" si="38"/>
        <v>Optional</v>
      </c>
      <c r="H426" s="61"/>
      <c r="I426" s="65" t="str">
        <f t="shared" si="39"/>
        <v>Optional</v>
      </c>
      <c r="J426" s="148"/>
      <c r="K426" s="163" t="str">
        <f t="shared" si="40"/>
        <v>Optional</v>
      </c>
      <c r="L426" s="170">
        <f t="array" ref="L426">Inputs[[#This Row],[Acres]]*IFERROR(VLOOKUP(Inputs[[#This Row],[County]]&amp;Inputs[[#This Row],[Healthy Soils Practice]],'Defaults &lt;HIDE&gt;'!$C$29:$Q$1246,2,FALSE),0)</f>
        <v>0</v>
      </c>
      <c r="M426" s="166">
        <f t="array" ref="M426">Inputs[[#This Row],[Acres]]*IFERROR(VLOOKUP(Inputs[[#This Row],[County]]&amp;Inputs[[#This Row],[Healthy Soils Practice]],'Defaults &lt;HIDE&gt;'!$C$29:$Q$1246,3,FALSE),0)</f>
        <v>0</v>
      </c>
      <c r="N426" s="166">
        <f t="array" ref="N426">Inputs[[#This Row],[Acres]]*IFERROR(VLOOKUP(Inputs[[#This Row],[County]]&amp;Inputs[[#This Row],[Healthy Soils Practice]],'Defaults &lt;HIDE&gt;'!$C$29:$Q$1246,4,FALSE),0)</f>
        <v>0</v>
      </c>
      <c r="O426" s="166">
        <f t="array" ref="O426">Inputs[[#This Row],[Acres]]*IFERROR(VLOOKUP(Inputs[[#This Row],[County]]&amp;Inputs[[#This Row],[Healthy Soils Practice]],'Defaults &lt;HIDE&gt;'!$C$29:$Q$1246,5,FALSE),0)</f>
        <v>0</v>
      </c>
      <c r="P426" s="166">
        <f t="array" ref="P426">Inputs[[#This Row],[Acres]]*IFERROR(VLOOKUP(Inputs[[#This Row],[County]]&amp;Inputs[[#This Row],[Healthy Soils Practice]],'Defaults &lt;HIDE&gt;'!$C$29:$Q$1246,6,FALSE),0)</f>
        <v>0</v>
      </c>
      <c r="Q426" s="166">
        <f t="array" ref="Q426">Inputs[[#This Row],[Acres]]*IFERROR(VLOOKUP(Inputs[[#This Row],[County]]&amp;Inputs[[#This Row],[Healthy Soils Practice]],'Defaults &lt;HIDE&gt;'!$C$29:$Q$1246,7,FALSE),0)</f>
        <v>0</v>
      </c>
      <c r="R426" s="171">
        <f t="array" ref="R426">Inputs[[#This Row],[Acres]]*IFERROR(VLOOKUP(Inputs[[#This Row],[County]]&amp;Inputs[[#This Row],[Healthy Soils Practice]],'Defaults &lt;HIDE&gt;'!$C$29:$Q$1246,8,FALSE),0)</f>
        <v>0</v>
      </c>
    </row>
    <row r="427" spans="2:18" s="141" customFormat="1" x14ac:dyDescent="0.25">
      <c r="B427" s="141" t="str">
        <f>Inputs[[#This Row],['#]]</f>
        <v/>
      </c>
      <c r="C427" s="61"/>
      <c r="D427" s="63" t="str">
        <f t="shared" si="37"/>
        <v>Optional</v>
      </c>
      <c r="E427" s="143" t="str">
        <f>IF(ISBLANK(Inputs[[#This Row],[Applicant ID]]),"",IFERROR(VLOOKUP(Inputs[[#This Row],[Applicant ID]],$C$15:$E426,3,FALSE),MAX($E$15:$E426)+1))</f>
        <v/>
      </c>
      <c r="F427" s="61"/>
      <c r="G427" s="63" t="str">
        <f t="shared" si="38"/>
        <v>Optional</v>
      </c>
      <c r="H427" s="61"/>
      <c r="I427" s="65" t="str">
        <f t="shared" si="39"/>
        <v>Optional</v>
      </c>
      <c r="J427" s="148"/>
      <c r="K427" s="163" t="str">
        <f t="shared" si="40"/>
        <v>Optional</v>
      </c>
      <c r="L427" s="170">
        <f t="array" ref="L427">Inputs[[#This Row],[Acres]]*IFERROR(VLOOKUP(Inputs[[#This Row],[County]]&amp;Inputs[[#This Row],[Healthy Soils Practice]],'Defaults &lt;HIDE&gt;'!$C$29:$Q$1246,2,FALSE),0)</f>
        <v>0</v>
      </c>
      <c r="M427" s="166">
        <f t="array" ref="M427">Inputs[[#This Row],[Acres]]*IFERROR(VLOOKUP(Inputs[[#This Row],[County]]&amp;Inputs[[#This Row],[Healthy Soils Practice]],'Defaults &lt;HIDE&gt;'!$C$29:$Q$1246,3,FALSE),0)</f>
        <v>0</v>
      </c>
      <c r="N427" s="166">
        <f t="array" ref="N427">Inputs[[#This Row],[Acres]]*IFERROR(VLOOKUP(Inputs[[#This Row],[County]]&amp;Inputs[[#This Row],[Healthy Soils Practice]],'Defaults &lt;HIDE&gt;'!$C$29:$Q$1246,4,FALSE),0)</f>
        <v>0</v>
      </c>
      <c r="O427" s="166">
        <f t="array" ref="O427">Inputs[[#This Row],[Acres]]*IFERROR(VLOOKUP(Inputs[[#This Row],[County]]&amp;Inputs[[#This Row],[Healthy Soils Practice]],'Defaults &lt;HIDE&gt;'!$C$29:$Q$1246,5,FALSE),0)</f>
        <v>0</v>
      </c>
      <c r="P427" s="166">
        <f t="array" ref="P427">Inputs[[#This Row],[Acres]]*IFERROR(VLOOKUP(Inputs[[#This Row],[County]]&amp;Inputs[[#This Row],[Healthy Soils Practice]],'Defaults &lt;HIDE&gt;'!$C$29:$Q$1246,6,FALSE),0)</f>
        <v>0</v>
      </c>
      <c r="Q427" s="166">
        <f t="array" ref="Q427">Inputs[[#This Row],[Acres]]*IFERROR(VLOOKUP(Inputs[[#This Row],[County]]&amp;Inputs[[#This Row],[Healthy Soils Practice]],'Defaults &lt;HIDE&gt;'!$C$29:$Q$1246,7,FALSE),0)</f>
        <v>0</v>
      </c>
      <c r="R427" s="171">
        <f t="array" ref="R427">Inputs[[#This Row],[Acres]]*IFERROR(VLOOKUP(Inputs[[#This Row],[County]]&amp;Inputs[[#This Row],[Healthy Soils Practice]],'Defaults &lt;HIDE&gt;'!$C$29:$Q$1246,8,FALSE),0)</f>
        <v>0</v>
      </c>
    </row>
    <row r="428" spans="2:18" s="141" customFormat="1" x14ac:dyDescent="0.25">
      <c r="B428" s="141" t="str">
        <f>Inputs[[#This Row],['#]]</f>
        <v/>
      </c>
      <c r="C428" s="61"/>
      <c r="D428" s="63" t="str">
        <f t="shared" si="37"/>
        <v>Optional</v>
      </c>
      <c r="E428" s="143" t="str">
        <f>IF(ISBLANK(Inputs[[#This Row],[Applicant ID]]),"",IFERROR(VLOOKUP(Inputs[[#This Row],[Applicant ID]],$C$15:$E427,3,FALSE),MAX($E$15:$E427)+1))</f>
        <v/>
      </c>
      <c r="F428" s="61"/>
      <c r="G428" s="63" t="str">
        <f t="shared" si="38"/>
        <v>Optional</v>
      </c>
      <c r="H428" s="61"/>
      <c r="I428" s="65" t="str">
        <f t="shared" si="39"/>
        <v>Optional</v>
      </c>
      <c r="J428" s="148"/>
      <c r="K428" s="163" t="str">
        <f t="shared" si="40"/>
        <v>Optional</v>
      </c>
      <c r="L428" s="170">
        <f t="array" ref="L428">Inputs[[#This Row],[Acres]]*IFERROR(VLOOKUP(Inputs[[#This Row],[County]]&amp;Inputs[[#This Row],[Healthy Soils Practice]],'Defaults &lt;HIDE&gt;'!$C$29:$Q$1246,2,FALSE),0)</f>
        <v>0</v>
      </c>
      <c r="M428" s="166">
        <f t="array" ref="M428">Inputs[[#This Row],[Acres]]*IFERROR(VLOOKUP(Inputs[[#This Row],[County]]&amp;Inputs[[#This Row],[Healthy Soils Practice]],'Defaults &lt;HIDE&gt;'!$C$29:$Q$1246,3,FALSE),0)</f>
        <v>0</v>
      </c>
      <c r="N428" s="166">
        <f t="array" ref="N428">Inputs[[#This Row],[Acres]]*IFERROR(VLOOKUP(Inputs[[#This Row],[County]]&amp;Inputs[[#This Row],[Healthy Soils Practice]],'Defaults &lt;HIDE&gt;'!$C$29:$Q$1246,4,FALSE),0)</f>
        <v>0</v>
      </c>
      <c r="O428" s="166">
        <f t="array" ref="O428">Inputs[[#This Row],[Acres]]*IFERROR(VLOOKUP(Inputs[[#This Row],[County]]&amp;Inputs[[#This Row],[Healthy Soils Practice]],'Defaults &lt;HIDE&gt;'!$C$29:$Q$1246,5,FALSE),0)</f>
        <v>0</v>
      </c>
      <c r="P428" s="166">
        <f t="array" ref="P428">Inputs[[#This Row],[Acres]]*IFERROR(VLOOKUP(Inputs[[#This Row],[County]]&amp;Inputs[[#This Row],[Healthy Soils Practice]],'Defaults &lt;HIDE&gt;'!$C$29:$Q$1246,6,FALSE),0)</f>
        <v>0</v>
      </c>
      <c r="Q428" s="166">
        <f t="array" ref="Q428">Inputs[[#This Row],[Acres]]*IFERROR(VLOOKUP(Inputs[[#This Row],[County]]&amp;Inputs[[#This Row],[Healthy Soils Practice]],'Defaults &lt;HIDE&gt;'!$C$29:$Q$1246,7,FALSE),0)</f>
        <v>0</v>
      </c>
      <c r="R428" s="171">
        <f t="array" ref="R428">Inputs[[#This Row],[Acres]]*IFERROR(VLOOKUP(Inputs[[#This Row],[County]]&amp;Inputs[[#This Row],[Healthy Soils Practice]],'Defaults &lt;HIDE&gt;'!$C$29:$Q$1246,8,FALSE),0)</f>
        <v>0</v>
      </c>
    </row>
    <row r="429" spans="2:18" s="141" customFormat="1" x14ac:dyDescent="0.25">
      <c r="B429" s="141" t="str">
        <f>Inputs[[#This Row],['#]]</f>
        <v/>
      </c>
      <c r="C429" s="61"/>
      <c r="D429" s="63" t="str">
        <f t="shared" si="37"/>
        <v>Optional</v>
      </c>
      <c r="E429" s="143" t="str">
        <f>IF(ISBLANK(Inputs[[#This Row],[Applicant ID]]),"",IFERROR(VLOOKUP(Inputs[[#This Row],[Applicant ID]],$C$15:$E428,3,FALSE),MAX($E$15:$E428)+1))</f>
        <v/>
      </c>
      <c r="F429" s="61"/>
      <c r="G429" s="63" t="str">
        <f t="shared" si="38"/>
        <v>Optional</v>
      </c>
      <c r="H429" s="61"/>
      <c r="I429" s="65" t="str">
        <f t="shared" si="39"/>
        <v>Optional</v>
      </c>
      <c r="J429" s="148"/>
      <c r="K429" s="163" t="str">
        <f t="shared" si="40"/>
        <v>Optional</v>
      </c>
      <c r="L429" s="170">
        <f t="array" ref="L429">Inputs[[#This Row],[Acres]]*IFERROR(VLOOKUP(Inputs[[#This Row],[County]]&amp;Inputs[[#This Row],[Healthy Soils Practice]],'Defaults &lt;HIDE&gt;'!$C$29:$Q$1246,2,FALSE),0)</f>
        <v>0</v>
      </c>
      <c r="M429" s="166">
        <f t="array" ref="M429">Inputs[[#This Row],[Acres]]*IFERROR(VLOOKUP(Inputs[[#This Row],[County]]&amp;Inputs[[#This Row],[Healthy Soils Practice]],'Defaults &lt;HIDE&gt;'!$C$29:$Q$1246,3,FALSE),0)</f>
        <v>0</v>
      </c>
      <c r="N429" s="166">
        <f t="array" ref="N429">Inputs[[#This Row],[Acres]]*IFERROR(VLOOKUP(Inputs[[#This Row],[County]]&amp;Inputs[[#This Row],[Healthy Soils Practice]],'Defaults &lt;HIDE&gt;'!$C$29:$Q$1246,4,FALSE),0)</f>
        <v>0</v>
      </c>
      <c r="O429" s="166">
        <f t="array" ref="O429">Inputs[[#This Row],[Acres]]*IFERROR(VLOOKUP(Inputs[[#This Row],[County]]&amp;Inputs[[#This Row],[Healthy Soils Practice]],'Defaults &lt;HIDE&gt;'!$C$29:$Q$1246,5,FALSE),0)</f>
        <v>0</v>
      </c>
      <c r="P429" s="166">
        <f t="array" ref="P429">Inputs[[#This Row],[Acres]]*IFERROR(VLOOKUP(Inputs[[#This Row],[County]]&amp;Inputs[[#This Row],[Healthy Soils Practice]],'Defaults &lt;HIDE&gt;'!$C$29:$Q$1246,6,FALSE),0)</f>
        <v>0</v>
      </c>
      <c r="Q429" s="166">
        <f t="array" ref="Q429">Inputs[[#This Row],[Acres]]*IFERROR(VLOOKUP(Inputs[[#This Row],[County]]&amp;Inputs[[#This Row],[Healthy Soils Practice]],'Defaults &lt;HIDE&gt;'!$C$29:$Q$1246,7,FALSE),0)</f>
        <v>0</v>
      </c>
      <c r="R429" s="171">
        <f t="array" ref="R429">Inputs[[#This Row],[Acres]]*IFERROR(VLOOKUP(Inputs[[#This Row],[County]]&amp;Inputs[[#This Row],[Healthy Soils Practice]],'Defaults &lt;HIDE&gt;'!$C$29:$Q$1246,8,FALSE),0)</f>
        <v>0</v>
      </c>
    </row>
    <row r="430" spans="2:18" s="141" customFormat="1" x14ac:dyDescent="0.25">
      <c r="B430" s="141" t="str">
        <f>Inputs[[#This Row],['#]]</f>
        <v/>
      </c>
      <c r="C430" s="61"/>
      <c r="D430" s="63" t="str">
        <f t="shared" si="37"/>
        <v>Optional</v>
      </c>
      <c r="E430" s="143" t="str">
        <f>IF(ISBLANK(Inputs[[#This Row],[Applicant ID]]),"",IFERROR(VLOOKUP(Inputs[[#This Row],[Applicant ID]],$C$15:$E429,3,FALSE),MAX($E$15:$E429)+1))</f>
        <v/>
      </c>
      <c r="F430" s="61"/>
      <c r="G430" s="63" t="str">
        <f t="shared" si="38"/>
        <v>Optional</v>
      </c>
      <c r="H430" s="61"/>
      <c r="I430" s="65" t="str">
        <f t="shared" si="39"/>
        <v>Optional</v>
      </c>
      <c r="J430" s="148"/>
      <c r="K430" s="163" t="str">
        <f t="shared" si="40"/>
        <v>Optional</v>
      </c>
      <c r="L430" s="170">
        <f t="array" ref="L430">Inputs[[#This Row],[Acres]]*IFERROR(VLOOKUP(Inputs[[#This Row],[County]]&amp;Inputs[[#This Row],[Healthy Soils Practice]],'Defaults &lt;HIDE&gt;'!$C$29:$Q$1246,2,FALSE),0)</f>
        <v>0</v>
      </c>
      <c r="M430" s="166">
        <f t="array" ref="M430">Inputs[[#This Row],[Acres]]*IFERROR(VLOOKUP(Inputs[[#This Row],[County]]&amp;Inputs[[#This Row],[Healthy Soils Practice]],'Defaults &lt;HIDE&gt;'!$C$29:$Q$1246,3,FALSE),0)</f>
        <v>0</v>
      </c>
      <c r="N430" s="166">
        <f t="array" ref="N430">Inputs[[#This Row],[Acres]]*IFERROR(VLOOKUP(Inputs[[#This Row],[County]]&amp;Inputs[[#This Row],[Healthy Soils Practice]],'Defaults &lt;HIDE&gt;'!$C$29:$Q$1246,4,FALSE),0)</f>
        <v>0</v>
      </c>
      <c r="O430" s="166">
        <f t="array" ref="O430">Inputs[[#This Row],[Acres]]*IFERROR(VLOOKUP(Inputs[[#This Row],[County]]&amp;Inputs[[#This Row],[Healthy Soils Practice]],'Defaults &lt;HIDE&gt;'!$C$29:$Q$1246,5,FALSE),0)</f>
        <v>0</v>
      </c>
      <c r="P430" s="166">
        <f t="array" ref="P430">Inputs[[#This Row],[Acres]]*IFERROR(VLOOKUP(Inputs[[#This Row],[County]]&amp;Inputs[[#This Row],[Healthy Soils Practice]],'Defaults &lt;HIDE&gt;'!$C$29:$Q$1246,6,FALSE),0)</f>
        <v>0</v>
      </c>
      <c r="Q430" s="166">
        <f t="array" ref="Q430">Inputs[[#This Row],[Acres]]*IFERROR(VLOOKUP(Inputs[[#This Row],[County]]&amp;Inputs[[#This Row],[Healthy Soils Practice]],'Defaults &lt;HIDE&gt;'!$C$29:$Q$1246,7,FALSE),0)</f>
        <v>0</v>
      </c>
      <c r="R430" s="171">
        <f t="array" ref="R430">Inputs[[#This Row],[Acres]]*IFERROR(VLOOKUP(Inputs[[#This Row],[County]]&amp;Inputs[[#This Row],[Healthy Soils Practice]],'Defaults &lt;HIDE&gt;'!$C$29:$Q$1246,8,FALSE),0)</f>
        <v>0</v>
      </c>
    </row>
    <row r="431" spans="2:18" s="141" customFormat="1" x14ac:dyDescent="0.25">
      <c r="B431" s="141" t="str">
        <f>Inputs[[#This Row],['#]]</f>
        <v/>
      </c>
      <c r="C431" s="61"/>
      <c r="D431" s="63" t="str">
        <f t="shared" si="37"/>
        <v>Optional</v>
      </c>
      <c r="E431" s="143" t="str">
        <f>IF(ISBLANK(Inputs[[#This Row],[Applicant ID]]),"",IFERROR(VLOOKUP(Inputs[[#This Row],[Applicant ID]],$C$15:$E430,3,FALSE),MAX($E$15:$E430)+1))</f>
        <v/>
      </c>
      <c r="F431" s="61"/>
      <c r="G431" s="63" t="str">
        <f t="shared" si="38"/>
        <v>Optional</v>
      </c>
      <c r="H431" s="61"/>
      <c r="I431" s="65" t="str">
        <f t="shared" si="39"/>
        <v>Optional</v>
      </c>
      <c r="J431" s="148"/>
      <c r="K431" s="163" t="str">
        <f t="shared" si="40"/>
        <v>Optional</v>
      </c>
      <c r="L431" s="170">
        <f t="array" ref="L431">Inputs[[#This Row],[Acres]]*IFERROR(VLOOKUP(Inputs[[#This Row],[County]]&amp;Inputs[[#This Row],[Healthy Soils Practice]],'Defaults &lt;HIDE&gt;'!$C$29:$Q$1246,2,FALSE),0)</f>
        <v>0</v>
      </c>
      <c r="M431" s="166">
        <f t="array" ref="M431">Inputs[[#This Row],[Acres]]*IFERROR(VLOOKUP(Inputs[[#This Row],[County]]&amp;Inputs[[#This Row],[Healthy Soils Practice]],'Defaults &lt;HIDE&gt;'!$C$29:$Q$1246,3,FALSE),0)</f>
        <v>0</v>
      </c>
      <c r="N431" s="166">
        <f t="array" ref="N431">Inputs[[#This Row],[Acres]]*IFERROR(VLOOKUP(Inputs[[#This Row],[County]]&amp;Inputs[[#This Row],[Healthy Soils Practice]],'Defaults &lt;HIDE&gt;'!$C$29:$Q$1246,4,FALSE),0)</f>
        <v>0</v>
      </c>
      <c r="O431" s="166">
        <f t="array" ref="O431">Inputs[[#This Row],[Acres]]*IFERROR(VLOOKUP(Inputs[[#This Row],[County]]&amp;Inputs[[#This Row],[Healthy Soils Practice]],'Defaults &lt;HIDE&gt;'!$C$29:$Q$1246,5,FALSE),0)</f>
        <v>0</v>
      </c>
      <c r="P431" s="166">
        <f t="array" ref="P431">Inputs[[#This Row],[Acres]]*IFERROR(VLOOKUP(Inputs[[#This Row],[County]]&amp;Inputs[[#This Row],[Healthy Soils Practice]],'Defaults &lt;HIDE&gt;'!$C$29:$Q$1246,6,FALSE),0)</f>
        <v>0</v>
      </c>
      <c r="Q431" s="166">
        <f t="array" ref="Q431">Inputs[[#This Row],[Acres]]*IFERROR(VLOOKUP(Inputs[[#This Row],[County]]&amp;Inputs[[#This Row],[Healthy Soils Practice]],'Defaults &lt;HIDE&gt;'!$C$29:$Q$1246,7,FALSE),0)</f>
        <v>0</v>
      </c>
      <c r="R431" s="171">
        <f t="array" ref="R431">Inputs[[#This Row],[Acres]]*IFERROR(VLOOKUP(Inputs[[#This Row],[County]]&amp;Inputs[[#This Row],[Healthy Soils Practice]],'Defaults &lt;HIDE&gt;'!$C$29:$Q$1246,8,FALSE),0)</f>
        <v>0</v>
      </c>
    </row>
    <row r="432" spans="2:18" s="141" customFormat="1" x14ac:dyDescent="0.25">
      <c r="B432" s="141" t="str">
        <f>Inputs[[#This Row],['#]]</f>
        <v/>
      </c>
      <c r="C432" s="61"/>
      <c r="D432" s="63" t="str">
        <f t="shared" si="37"/>
        <v>Optional</v>
      </c>
      <c r="E432" s="143" t="str">
        <f>IF(ISBLANK(Inputs[[#This Row],[Applicant ID]]),"",IFERROR(VLOOKUP(Inputs[[#This Row],[Applicant ID]],$C$15:$E431,3,FALSE),MAX($E$15:$E431)+1))</f>
        <v/>
      </c>
      <c r="F432" s="61"/>
      <c r="G432" s="63" t="str">
        <f t="shared" si="38"/>
        <v>Optional</v>
      </c>
      <c r="H432" s="61"/>
      <c r="I432" s="65" t="str">
        <f t="shared" si="39"/>
        <v>Optional</v>
      </c>
      <c r="J432" s="148"/>
      <c r="K432" s="163" t="str">
        <f t="shared" si="40"/>
        <v>Optional</v>
      </c>
      <c r="L432" s="170">
        <f t="array" ref="L432">Inputs[[#This Row],[Acres]]*IFERROR(VLOOKUP(Inputs[[#This Row],[County]]&amp;Inputs[[#This Row],[Healthy Soils Practice]],'Defaults &lt;HIDE&gt;'!$C$29:$Q$1246,2,FALSE),0)</f>
        <v>0</v>
      </c>
      <c r="M432" s="166">
        <f t="array" ref="M432">Inputs[[#This Row],[Acres]]*IFERROR(VLOOKUP(Inputs[[#This Row],[County]]&amp;Inputs[[#This Row],[Healthy Soils Practice]],'Defaults &lt;HIDE&gt;'!$C$29:$Q$1246,3,FALSE),0)</f>
        <v>0</v>
      </c>
      <c r="N432" s="166">
        <f t="array" ref="N432">Inputs[[#This Row],[Acres]]*IFERROR(VLOOKUP(Inputs[[#This Row],[County]]&amp;Inputs[[#This Row],[Healthy Soils Practice]],'Defaults &lt;HIDE&gt;'!$C$29:$Q$1246,4,FALSE),0)</f>
        <v>0</v>
      </c>
      <c r="O432" s="166">
        <f t="array" ref="O432">Inputs[[#This Row],[Acres]]*IFERROR(VLOOKUP(Inputs[[#This Row],[County]]&amp;Inputs[[#This Row],[Healthy Soils Practice]],'Defaults &lt;HIDE&gt;'!$C$29:$Q$1246,5,FALSE),0)</f>
        <v>0</v>
      </c>
      <c r="P432" s="166">
        <f t="array" ref="P432">Inputs[[#This Row],[Acres]]*IFERROR(VLOOKUP(Inputs[[#This Row],[County]]&amp;Inputs[[#This Row],[Healthy Soils Practice]],'Defaults &lt;HIDE&gt;'!$C$29:$Q$1246,6,FALSE),0)</f>
        <v>0</v>
      </c>
      <c r="Q432" s="166">
        <f t="array" ref="Q432">Inputs[[#This Row],[Acres]]*IFERROR(VLOOKUP(Inputs[[#This Row],[County]]&amp;Inputs[[#This Row],[Healthy Soils Practice]],'Defaults &lt;HIDE&gt;'!$C$29:$Q$1246,7,FALSE),0)</f>
        <v>0</v>
      </c>
      <c r="R432" s="171">
        <f t="array" ref="R432">Inputs[[#This Row],[Acres]]*IFERROR(VLOOKUP(Inputs[[#This Row],[County]]&amp;Inputs[[#This Row],[Healthy Soils Practice]],'Defaults &lt;HIDE&gt;'!$C$29:$Q$1246,8,FALSE),0)</f>
        <v>0</v>
      </c>
    </row>
    <row r="433" spans="2:18" s="141" customFormat="1" x14ac:dyDescent="0.25">
      <c r="B433" s="141" t="str">
        <f>Inputs[[#This Row],['#]]</f>
        <v/>
      </c>
      <c r="C433" s="61"/>
      <c r="D433" s="63" t="str">
        <f t="shared" si="37"/>
        <v>Optional</v>
      </c>
      <c r="E433" s="143" t="str">
        <f>IF(ISBLANK(Inputs[[#This Row],[Applicant ID]]),"",IFERROR(VLOOKUP(Inputs[[#This Row],[Applicant ID]],$C$15:$E432,3,FALSE),MAX($E$15:$E432)+1))</f>
        <v/>
      </c>
      <c r="F433" s="61"/>
      <c r="G433" s="63" t="str">
        <f t="shared" si="38"/>
        <v>Optional</v>
      </c>
      <c r="H433" s="61"/>
      <c r="I433" s="65" t="str">
        <f t="shared" si="39"/>
        <v>Optional</v>
      </c>
      <c r="J433" s="148"/>
      <c r="K433" s="163" t="str">
        <f t="shared" si="40"/>
        <v>Optional</v>
      </c>
      <c r="L433" s="170">
        <f t="array" ref="L433">Inputs[[#This Row],[Acres]]*IFERROR(VLOOKUP(Inputs[[#This Row],[County]]&amp;Inputs[[#This Row],[Healthy Soils Practice]],'Defaults &lt;HIDE&gt;'!$C$29:$Q$1246,2,FALSE),0)</f>
        <v>0</v>
      </c>
      <c r="M433" s="166">
        <f t="array" ref="M433">Inputs[[#This Row],[Acres]]*IFERROR(VLOOKUP(Inputs[[#This Row],[County]]&amp;Inputs[[#This Row],[Healthy Soils Practice]],'Defaults &lt;HIDE&gt;'!$C$29:$Q$1246,3,FALSE),0)</f>
        <v>0</v>
      </c>
      <c r="N433" s="166">
        <f t="array" ref="N433">Inputs[[#This Row],[Acres]]*IFERROR(VLOOKUP(Inputs[[#This Row],[County]]&amp;Inputs[[#This Row],[Healthy Soils Practice]],'Defaults &lt;HIDE&gt;'!$C$29:$Q$1246,4,FALSE),0)</f>
        <v>0</v>
      </c>
      <c r="O433" s="166">
        <f t="array" ref="O433">Inputs[[#This Row],[Acres]]*IFERROR(VLOOKUP(Inputs[[#This Row],[County]]&amp;Inputs[[#This Row],[Healthy Soils Practice]],'Defaults &lt;HIDE&gt;'!$C$29:$Q$1246,5,FALSE),0)</f>
        <v>0</v>
      </c>
      <c r="P433" s="166">
        <f t="array" ref="P433">Inputs[[#This Row],[Acres]]*IFERROR(VLOOKUP(Inputs[[#This Row],[County]]&amp;Inputs[[#This Row],[Healthy Soils Practice]],'Defaults &lt;HIDE&gt;'!$C$29:$Q$1246,6,FALSE),0)</f>
        <v>0</v>
      </c>
      <c r="Q433" s="166">
        <f t="array" ref="Q433">Inputs[[#This Row],[Acres]]*IFERROR(VLOOKUP(Inputs[[#This Row],[County]]&amp;Inputs[[#This Row],[Healthy Soils Practice]],'Defaults &lt;HIDE&gt;'!$C$29:$Q$1246,7,FALSE),0)</f>
        <v>0</v>
      </c>
      <c r="R433" s="171">
        <f t="array" ref="R433">Inputs[[#This Row],[Acres]]*IFERROR(VLOOKUP(Inputs[[#This Row],[County]]&amp;Inputs[[#This Row],[Healthy Soils Practice]],'Defaults &lt;HIDE&gt;'!$C$29:$Q$1246,8,FALSE),0)</f>
        <v>0</v>
      </c>
    </row>
    <row r="434" spans="2:18" s="141" customFormat="1" x14ac:dyDescent="0.25">
      <c r="B434" s="141" t="str">
        <f>Inputs[[#This Row],['#]]</f>
        <v/>
      </c>
      <c r="C434" s="61"/>
      <c r="D434" s="63" t="str">
        <f t="shared" si="37"/>
        <v>Optional</v>
      </c>
      <c r="E434" s="143" t="str">
        <f>IF(ISBLANK(Inputs[[#This Row],[Applicant ID]]),"",IFERROR(VLOOKUP(Inputs[[#This Row],[Applicant ID]],$C$15:$E433,3,FALSE),MAX($E$15:$E433)+1))</f>
        <v/>
      </c>
      <c r="F434" s="61"/>
      <c r="G434" s="63" t="str">
        <f t="shared" si="38"/>
        <v>Optional</v>
      </c>
      <c r="H434" s="61"/>
      <c r="I434" s="65" t="str">
        <f t="shared" si="39"/>
        <v>Optional</v>
      </c>
      <c r="J434" s="148"/>
      <c r="K434" s="163" t="str">
        <f t="shared" si="40"/>
        <v>Optional</v>
      </c>
      <c r="L434" s="170">
        <f t="array" ref="L434">Inputs[[#This Row],[Acres]]*IFERROR(VLOOKUP(Inputs[[#This Row],[County]]&amp;Inputs[[#This Row],[Healthy Soils Practice]],'Defaults &lt;HIDE&gt;'!$C$29:$Q$1246,2,FALSE),0)</f>
        <v>0</v>
      </c>
      <c r="M434" s="166">
        <f t="array" ref="M434">Inputs[[#This Row],[Acres]]*IFERROR(VLOOKUP(Inputs[[#This Row],[County]]&amp;Inputs[[#This Row],[Healthy Soils Practice]],'Defaults &lt;HIDE&gt;'!$C$29:$Q$1246,3,FALSE),0)</f>
        <v>0</v>
      </c>
      <c r="N434" s="166">
        <f t="array" ref="N434">Inputs[[#This Row],[Acres]]*IFERROR(VLOOKUP(Inputs[[#This Row],[County]]&amp;Inputs[[#This Row],[Healthy Soils Practice]],'Defaults &lt;HIDE&gt;'!$C$29:$Q$1246,4,FALSE),0)</f>
        <v>0</v>
      </c>
      <c r="O434" s="166">
        <f t="array" ref="O434">Inputs[[#This Row],[Acres]]*IFERROR(VLOOKUP(Inputs[[#This Row],[County]]&amp;Inputs[[#This Row],[Healthy Soils Practice]],'Defaults &lt;HIDE&gt;'!$C$29:$Q$1246,5,FALSE),0)</f>
        <v>0</v>
      </c>
      <c r="P434" s="166">
        <f t="array" ref="P434">Inputs[[#This Row],[Acres]]*IFERROR(VLOOKUP(Inputs[[#This Row],[County]]&amp;Inputs[[#This Row],[Healthy Soils Practice]],'Defaults &lt;HIDE&gt;'!$C$29:$Q$1246,6,FALSE),0)</f>
        <v>0</v>
      </c>
      <c r="Q434" s="166">
        <f t="array" ref="Q434">Inputs[[#This Row],[Acres]]*IFERROR(VLOOKUP(Inputs[[#This Row],[County]]&amp;Inputs[[#This Row],[Healthy Soils Practice]],'Defaults &lt;HIDE&gt;'!$C$29:$Q$1246,7,FALSE),0)</f>
        <v>0</v>
      </c>
      <c r="R434" s="171">
        <f t="array" ref="R434">Inputs[[#This Row],[Acres]]*IFERROR(VLOOKUP(Inputs[[#This Row],[County]]&amp;Inputs[[#This Row],[Healthy Soils Practice]],'Defaults &lt;HIDE&gt;'!$C$29:$Q$1246,8,FALSE),0)</f>
        <v>0</v>
      </c>
    </row>
    <row r="435" spans="2:18" s="141" customFormat="1" x14ac:dyDescent="0.25">
      <c r="B435" s="141" t="str">
        <f>Inputs[[#This Row],['#]]</f>
        <v/>
      </c>
      <c r="C435" s="61"/>
      <c r="D435" s="63" t="str">
        <f t="shared" si="37"/>
        <v>Optional</v>
      </c>
      <c r="E435" s="143" t="str">
        <f>IF(ISBLANK(Inputs[[#This Row],[Applicant ID]]),"",IFERROR(VLOOKUP(Inputs[[#This Row],[Applicant ID]],$C$15:$E434,3,FALSE),MAX($E$15:$E434)+1))</f>
        <v/>
      </c>
      <c r="F435" s="61"/>
      <c r="G435" s="63" t="str">
        <f t="shared" si="38"/>
        <v>Optional</v>
      </c>
      <c r="H435" s="61"/>
      <c r="I435" s="65" t="str">
        <f t="shared" si="39"/>
        <v>Optional</v>
      </c>
      <c r="J435" s="148"/>
      <c r="K435" s="163" t="str">
        <f t="shared" si="40"/>
        <v>Optional</v>
      </c>
      <c r="L435" s="170">
        <f t="array" ref="L435">Inputs[[#This Row],[Acres]]*IFERROR(VLOOKUP(Inputs[[#This Row],[County]]&amp;Inputs[[#This Row],[Healthy Soils Practice]],'Defaults &lt;HIDE&gt;'!$C$29:$Q$1246,2,FALSE),0)</f>
        <v>0</v>
      </c>
      <c r="M435" s="166">
        <f t="array" ref="M435">Inputs[[#This Row],[Acres]]*IFERROR(VLOOKUP(Inputs[[#This Row],[County]]&amp;Inputs[[#This Row],[Healthy Soils Practice]],'Defaults &lt;HIDE&gt;'!$C$29:$Q$1246,3,FALSE),0)</f>
        <v>0</v>
      </c>
      <c r="N435" s="166">
        <f t="array" ref="N435">Inputs[[#This Row],[Acres]]*IFERROR(VLOOKUP(Inputs[[#This Row],[County]]&amp;Inputs[[#This Row],[Healthy Soils Practice]],'Defaults &lt;HIDE&gt;'!$C$29:$Q$1246,4,FALSE),0)</f>
        <v>0</v>
      </c>
      <c r="O435" s="166">
        <f t="array" ref="O435">Inputs[[#This Row],[Acres]]*IFERROR(VLOOKUP(Inputs[[#This Row],[County]]&amp;Inputs[[#This Row],[Healthy Soils Practice]],'Defaults &lt;HIDE&gt;'!$C$29:$Q$1246,5,FALSE),0)</f>
        <v>0</v>
      </c>
      <c r="P435" s="166">
        <f t="array" ref="P435">Inputs[[#This Row],[Acres]]*IFERROR(VLOOKUP(Inputs[[#This Row],[County]]&amp;Inputs[[#This Row],[Healthy Soils Practice]],'Defaults &lt;HIDE&gt;'!$C$29:$Q$1246,6,FALSE),0)</f>
        <v>0</v>
      </c>
      <c r="Q435" s="166">
        <f t="array" ref="Q435">Inputs[[#This Row],[Acres]]*IFERROR(VLOOKUP(Inputs[[#This Row],[County]]&amp;Inputs[[#This Row],[Healthy Soils Practice]],'Defaults &lt;HIDE&gt;'!$C$29:$Q$1246,7,FALSE),0)</f>
        <v>0</v>
      </c>
      <c r="R435" s="171">
        <f t="array" ref="R435">Inputs[[#This Row],[Acres]]*IFERROR(VLOOKUP(Inputs[[#This Row],[County]]&amp;Inputs[[#This Row],[Healthy Soils Practice]],'Defaults &lt;HIDE&gt;'!$C$29:$Q$1246,8,FALSE),0)</f>
        <v>0</v>
      </c>
    </row>
    <row r="436" spans="2:18" s="141" customFormat="1" x14ac:dyDescent="0.25">
      <c r="B436" s="141" t="str">
        <f>Inputs[[#This Row],['#]]</f>
        <v/>
      </c>
      <c r="C436" s="61"/>
      <c r="D436" s="63" t="str">
        <f t="shared" si="37"/>
        <v>Optional</v>
      </c>
      <c r="E436" s="143" t="str">
        <f>IF(ISBLANK(Inputs[[#This Row],[Applicant ID]]),"",IFERROR(VLOOKUP(Inputs[[#This Row],[Applicant ID]],$C$15:$E435,3,FALSE),MAX($E$15:$E435)+1))</f>
        <v/>
      </c>
      <c r="F436" s="61"/>
      <c r="G436" s="63" t="str">
        <f t="shared" si="38"/>
        <v>Optional</v>
      </c>
      <c r="H436" s="61"/>
      <c r="I436" s="65" t="str">
        <f t="shared" si="39"/>
        <v>Optional</v>
      </c>
      <c r="J436" s="148"/>
      <c r="K436" s="163" t="str">
        <f t="shared" si="40"/>
        <v>Optional</v>
      </c>
      <c r="L436" s="170">
        <f t="array" ref="L436">Inputs[[#This Row],[Acres]]*IFERROR(VLOOKUP(Inputs[[#This Row],[County]]&amp;Inputs[[#This Row],[Healthy Soils Practice]],'Defaults &lt;HIDE&gt;'!$C$29:$Q$1246,2,FALSE),0)</f>
        <v>0</v>
      </c>
      <c r="M436" s="166">
        <f t="array" ref="M436">Inputs[[#This Row],[Acres]]*IFERROR(VLOOKUP(Inputs[[#This Row],[County]]&amp;Inputs[[#This Row],[Healthy Soils Practice]],'Defaults &lt;HIDE&gt;'!$C$29:$Q$1246,3,FALSE),0)</f>
        <v>0</v>
      </c>
      <c r="N436" s="166">
        <f t="array" ref="N436">Inputs[[#This Row],[Acres]]*IFERROR(VLOOKUP(Inputs[[#This Row],[County]]&amp;Inputs[[#This Row],[Healthy Soils Practice]],'Defaults &lt;HIDE&gt;'!$C$29:$Q$1246,4,FALSE),0)</f>
        <v>0</v>
      </c>
      <c r="O436" s="166">
        <f t="array" ref="O436">Inputs[[#This Row],[Acres]]*IFERROR(VLOOKUP(Inputs[[#This Row],[County]]&amp;Inputs[[#This Row],[Healthy Soils Practice]],'Defaults &lt;HIDE&gt;'!$C$29:$Q$1246,5,FALSE),0)</f>
        <v>0</v>
      </c>
      <c r="P436" s="166">
        <f t="array" ref="P436">Inputs[[#This Row],[Acres]]*IFERROR(VLOOKUP(Inputs[[#This Row],[County]]&amp;Inputs[[#This Row],[Healthy Soils Practice]],'Defaults &lt;HIDE&gt;'!$C$29:$Q$1246,6,FALSE),0)</f>
        <v>0</v>
      </c>
      <c r="Q436" s="166">
        <f t="array" ref="Q436">Inputs[[#This Row],[Acres]]*IFERROR(VLOOKUP(Inputs[[#This Row],[County]]&amp;Inputs[[#This Row],[Healthy Soils Practice]],'Defaults &lt;HIDE&gt;'!$C$29:$Q$1246,7,FALSE),0)</f>
        <v>0</v>
      </c>
      <c r="R436" s="171">
        <f t="array" ref="R436">Inputs[[#This Row],[Acres]]*IFERROR(VLOOKUP(Inputs[[#This Row],[County]]&amp;Inputs[[#This Row],[Healthy Soils Practice]],'Defaults &lt;HIDE&gt;'!$C$29:$Q$1246,8,FALSE),0)</f>
        <v>0</v>
      </c>
    </row>
    <row r="437" spans="2:18" s="141" customFormat="1" x14ac:dyDescent="0.25">
      <c r="B437" s="141" t="str">
        <f>Inputs[[#This Row],['#]]</f>
        <v/>
      </c>
      <c r="C437" s="61"/>
      <c r="D437" s="63" t="str">
        <f t="shared" si="37"/>
        <v>Optional</v>
      </c>
      <c r="E437" s="143" t="str">
        <f>IF(ISBLANK(Inputs[[#This Row],[Applicant ID]]),"",IFERROR(VLOOKUP(Inputs[[#This Row],[Applicant ID]],$C$15:$E436,3,FALSE),MAX($E$15:$E436)+1))</f>
        <v/>
      </c>
      <c r="F437" s="61"/>
      <c r="G437" s="63" t="str">
        <f t="shared" si="38"/>
        <v>Optional</v>
      </c>
      <c r="H437" s="61"/>
      <c r="I437" s="65" t="str">
        <f t="shared" si="39"/>
        <v>Optional</v>
      </c>
      <c r="J437" s="148"/>
      <c r="K437" s="163" t="str">
        <f t="shared" si="40"/>
        <v>Optional</v>
      </c>
      <c r="L437" s="170">
        <f t="array" ref="L437">Inputs[[#This Row],[Acres]]*IFERROR(VLOOKUP(Inputs[[#This Row],[County]]&amp;Inputs[[#This Row],[Healthy Soils Practice]],'Defaults &lt;HIDE&gt;'!$C$29:$Q$1246,2,FALSE),0)</f>
        <v>0</v>
      </c>
      <c r="M437" s="166">
        <f t="array" ref="M437">Inputs[[#This Row],[Acres]]*IFERROR(VLOOKUP(Inputs[[#This Row],[County]]&amp;Inputs[[#This Row],[Healthy Soils Practice]],'Defaults &lt;HIDE&gt;'!$C$29:$Q$1246,3,FALSE),0)</f>
        <v>0</v>
      </c>
      <c r="N437" s="166">
        <f t="array" ref="N437">Inputs[[#This Row],[Acres]]*IFERROR(VLOOKUP(Inputs[[#This Row],[County]]&amp;Inputs[[#This Row],[Healthy Soils Practice]],'Defaults &lt;HIDE&gt;'!$C$29:$Q$1246,4,FALSE),0)</f>
        <v>0</v>
      </c>
      <c r="O437" s="166">
        <f t="array" ref="O437">Inputs[[#This Row],[Acres]]*IFERROR(VLOOKUP(Inputs[[#This Row],[County]]&amp;Inputs[[#This Row],[Healthy Soils Practice]],'Defaults &lt;HIDE&gt;'!$C$29:$Q$1246,5,FALSE),0)</f>
        <v>0</v>
      </c>
      <c r="P437" s="166">
        <f t="array" ref="P437">Inputs[[#This Row],[Acres]]*IFERROR(VLOOKUP(Inputs[[#This Row],[County]]&amp;Inputs[[#This Row],[Healthy Soils Practice]],'Defaults &lt;HIDE&gt;'!$C$29:$Q$1246,6,FALSE),0)</f>
        <v>0</v>
      </c>
      <c r="Q437" s="166">
        <f t="array" ref="Q437">Inputs[[#This Row],[Acres]]*IFERROR(VLOOKUP(Inputs[[#This Row],[County]]&amp;Inputs[[#This Row],[Healthy Soils Practice]],'Defaults &lt;HIDE&gt;'!$C$29:$Q$1246,7,FALSE),0)</f>
        <v>0</v>
      </c>
      <c r="R437" s="171">
        <f t="array" ref="R437">Inputs[[#This Row],[Acres]]*IFERROR(VLOOKUP(Inputs[[#This Row],[County]]&amp;Inputs[[#This Row],[Healthy Soils Practice]],'Defaults &lt;HIDE&gt;'!$C$29:$Q$1246,8,FALSE),0)</f>
        <v>0</v>
      </c>
    </row>
    <row r="438" spans="2:18" s="141" customFormat="1" x14ac:dyDescent="0.25">
      <c r="B438" s="141" t="str">
        <f>Inputs[[#This Row],['#]]</f>
        <v/>
      </c>
      <c r="C438" s="61"/>
      <c r="D438" s="63" t="str">
        <f t="shared" si="37"/>
        <v>Optional</v>
      </c>
      <c r="E438" s="143" t="str">
        <f>IF(ISBLANK(Inputs[[#This Row],[Applicant ID]]),"",IFERROR(VLOOKUP(Inputs[[#This Row],[Applicant ID]],$C$15:$E437,3,FALSE),MAX($E$15:$E437)+1))</f>
        <v/>
      </c>
      <c r="F438" s="61"/>
      <c r="G438" s="63" t="str">
        <f t="shared" si="38"/>
        <v>Optional</v>
      </c>
      <c r="H438" s="61"/>
      <c r="I438" s="65" t="str">
        <f t="shared" si="39"/>
        <v>Optional</v>
      </c>
      <c r="J438" s="148"/>
      <c r="K438" s="163" t="str">
        <f t="shared" si="40"/>
        <v>Optional</v>
      </c>
      <c r="L438" s="170">
        <f t="array" ref="L438">Inputs[[#This Row],[Acres]]*IFERROR(VLOOKUP(Inputs[[#This Row],[County]]&amp;Inputs[[#This Row],[Healthy Soils Practice]],'Defaults &lt;HIDE&gt;'!$C$29:$Q$1246,2,FALSE),0)</f>
        <v>0</v>
      </c>
      <c r="M438" s="166">
        <f t="array" ref="M438">Inputs[[#This Row],[Acres]]*IFERROR(VLOOKUP(Inputs[[#This Row],[County]]&amp;Inputs[[#This Row],[Healthy Soils Practice]],'Defaults &lt;HIDE&gt;'!$C$29:$Q$1246,3,FALSE),0)</f>
        <v>0</v>
      </c>
      <c r="N438" s="166">
        <f t="array" ref="N438">Inputs[[#This Row],[Acres]]*IFERROR(VLOOKUP(Inputs[[#This Row],[County]]&amp;Inputs[[#This Row],[Healthy Soils Practice]],'Defaults &lt;HIDE&gt;'!$C$29:$Q$1246,4,FALSE),0)</f>
        <v>0</v>
      </c>
      <c r="O438" s="166">
        <f t="array" ref="O438">Inputs[[#This Row],[Acres]]*IFERROR(VLOOKUP(Inputs[[#This Row],[County]]&amp;Inputs[[#This Row],[Healthy Soils Practice]],'Defaults &lt;HIDE&gt;'!$C$29:$Q$1246,5,FALSE),0)</f>
        <v>0</v>
      </c>
      <c r="P438" s="166">
        <f t="array" ref="P438">Inputs[[#This Row],[Acres]]*IFERROR(VLOOKUP(Inputs[[#This Row],[County]]&amp;Inputs[[#This Row],[Healthy Soils Practice]],'Defaults &lt;HIDE&gt;'!$C$29:$Q$1246,6,FALSE),0)</f>
        <v>0</v>
      </c>
      <c r="Q438" s="166">
        <f t="array" ref="Q438">Inputs[[#This Row],[Acres]]*IFERROR(VLOOKUP(Inputs[[#This Row],[County]]&amp;Inputs[[#This Row],[Healthy Soils Practice]],'Defaults &lt;HIDE&gt;'!$C$29:$Q$1246,7,FALSE),0)</f>
        <v>0</v>
      </c>
      <c r="R438" s="171">
        <f t="array" ref="R438">Inputs[[#This Row],[Acres]]*IFERROR(VLOOKUP(Inputs[[#This Row],[County]]&amp;Inputs[[#This Row],[Healthy Soils Practice]],'Defaults &lt;HIDE&gt;'!$C$29:$Q$1246,8,FALSE),0)</f>
        <v>0</v>
      </c>
    </row>
    <row r="439" spans="2:18" s="141" customFormat="1" x14ac:dyDescent="0.25">
      <c r="B439" s="141" t="str">
        <f>Inputs[[#This Row],['#]]</f>
        <v/>
      </c>
      <c r="C439" s="61"/>
      <c r="D439" s="63" t="str">
        <f t="shared" si="37"/>
        <v>Optional</v>
      </c>
      <c r="E439" s="143" t="str">
        <f>IF(ISBLANK(Inputs[[#This Row],[Applicant ID]]),"",IFERROR(VLOOKUP(Inputs[[#This Row],[Applicant ID]],$C$15:$E438,3,FALSE),MAX($E$15:$E438)+1))</f>
        <v/>
      </c>
      <c r="F439" s="61"/>
      <c r="G439" s="63" t="str">
        <f t="shared" si="38"/>
        <v>Optional</v>
      </c>
      <c r="H439" s="61"/>
      <c r="I439" s="65" t="str">
        <f t="shared" si="39"/>
        <v>Optional</v>
      </c>
      <c r="J439" s="148"/>
      <c r="K439" s="163" t="str">
        <f t="shared" si="40"/>
        <v>Optional</v>
      </c>
      <c r="L439" s="170">
        <f t="array" ref="L439">Inputs[[#This Row],[Acres]]*IFERROR(VLOOKUP(Inputs[[#This Row],[County]]&amp;Inputs[[#This Row],[Healthy Soils Practice]],'Defaults &lt;HIDE&gt;'!$C$29:$Q$1246,2,FALSE),0)</f>
        <v>0</v>
      </c>
      <c r="M439" s="166">
        <f t="array" ref="M439">Inputs[[#This Row],[Acres]]*IFERROR(VLOOKUP(Inputs[[#This Row],[County]]&amp;Inputs[[#This Row],[Healthy Soils Practice]],'Defaults &lt;HIDE&gt;'!$C$29:$Q$1246,3,FALSE),0)</f>
        <v>0</v>
      </c>
      <c r="N439" s="166">
        <f t="array" ref="N439">Inputs[[#This Row],[Acres]]*IFERROR(VLOOKUP(Inputs[[#This Row],[County]]&amp;Inputs[[#This Row],[Healthy Soils Practice]],'Defaults &lt;HIDE&gt;'!$C$29:$Q$1246,4,FALSE),0)</f>
        <v>0</v>
      </c>
      <c r="O439" s="166">
        <f t="array" ref="O439">Inputs[[#This Row],[Acres]]*IFERROR(VLOOKUP(Inputs[[#This Row],[County]]&amp;Inputs[[#This Row],[Healthy Soils Practice]],'Defaults &lt;HIDE&gt;'!$C$29:$Q$1246,5,FALSE),0)</f>
        <v>0</v>
      </c>
      <c r="P439" s="166">
        <f t="array" ref="P439">Inputs[[#This Row],[Acres]]*IFERROR(VLOOKUP(Inputs[[#This Row],[County]]&amp;Inputs[[#This Row],[Healthy Soils Practice]],'Defaults &lt;HIDE&gt;'!$C$29:$Q$1246,6,FALSE),0)</f>
        <v>0</v>
      </c>
      <c r="Q439" s="166">
        <f t="array" ref="Q439">Inputs[[#This Row],[Acres]]*IFERROR(VLOOKUP(Inputs[[#This Row],[County]]&amp;Inputs[[#This Row],[Healthy Soils Practice]],'Defaults &lt;HIDE&gt;'!$C$29:$Q$1246,7,FALSE),0)</f>
        <v>0</v>
      </c>
      <c r="R439" s="171">
        <f t="array" ref="R439">Inputs[[#This Row],[Acres]]*IFERROR(VLOOKUP(Inputs[[#This Row],[County]]&amp;Inputs[[#This Row],[Healthy Soils Practice]],'Defaults &lt;HIDE&gt;'!$C$29:$Q$1246,8,FALSE),0)</f>
        <v>0</v>
      </c>
    </row>
    <row r="440" spans="2:18" s="141" customFormat="1" x14ac:dyDescent="0.25">
      <c r="B440" s="141" t="str">
        <f>Inputs[[#This Row],['#]]</f>
        <v/>
      </c>
      <c r="C440" s="61"/>
      <c r="D440" s="63" t="str">
        <f t="shared" si="37"/>
        <v>Optional</v>
      </c>
      <c r="E440" s="143" t="str">
        <f>IF(ISBLANK(Inputs[[#This Row],[Applicant ID]]),"",IFERROR(VLOOKUP(Inputs[[#This Row],[Applicant ID]],$C$15:$E439,3,FALSE),MAX($E$15:$E439)+1))</f>
        <v/>
      </c>
      <c r="F440" s="61"/>
      <c r="G440" s="63" t="str">
        <f t="shared" si="38"/>
        <v>Optional</v>
      </c>
      <c r="H440" s="61"/>
      <c r="I440" s="65" t="str">
        <f t="shared" si="39"/>
        <v>Optional</v>
      </c>
      <c r="J440" s="148"/>
      <c r="K440" s="163" t="str">
        <f t="shared" si="40"/>
        <v>Optional</v>
      </c>
      <c r="L440" s="170">
        <f t="array" ref="L440">Inputs[[#This Row],[Acres]]*IFERROR(VLOOKUP(Inputs[[#This Row],[County]]&amp;Inputs[[#This Row],[Healthy Soils Practice]],'Defaults &lt;HIDE&gt;'!$C$29:$Q$1246,2,FALSE),0)</f>
        <v>0</v>
      </c>
      <c r="M440" s="166">
        <f t="array" ref="M440">Inputs[[#This Row],[Acres]]*IFERROR(VLOOKUP(Inputs[[#This Row],[County]]&amp;Inputs[[#This Row],[Healthy Soils Practice]],'Defaults &lt;HIDE&gt;'!$C$29:$Q$1246,3,FALSE),0)</f>
        <v>0</v>
      </c>
      <c r="N440" s="166">
        <f t="array" ref="N440">Inputs[[#This Row],[Acres]]*IFERROR(VLOOKUP(Inputs[[#This Row],[County]]&amp;Inputs[[#This Row],[Healthy Soils Practice]],'Defaults &lt;HIDE&gt;'!$C$29:$Q$1246,4,FALSE),0)</f>
        <v>0</v>
      </c>
      <c r="O440" s="166">
        <f t="array" ref="O440">Inputs[[#This Row],[Acres]]*IFERROR(VLOOKUP(Inputs[[#This Row],[County]]&amp;Inputs[[#This Row],[Healthy Soils Practice]],'Defaults &lt;HIDE&gt;'!$C$29:$Q$1246,5,FALSE),0)</f>
        <v>0</v>
      </c>
      <c r="P440" s="166">
        <f t="array" ref="P440">Inputs[[#This Row],[Acres]]*IFERROR(VLOOKUP(Inputs[[#This Row],[County]]&amp;Inputs[[#This Row],[Healthy Soils Practice]],'Defaults &lt;HIDE&gt;'!$C$29:$Q$1246,6,FALSE),0)</f>
        <v>0</v>
      </c>
      <c r="Q440" s="166">
        <f t="array" ref="Q440">Inputs[[#This Row],[Acres]]*IFERROR(VLOOKUP(Inputs[[#This Row],[County]]&amp;Inputs[[#This Row],[Healthy Soils Practice]],'Defaults &lt;HIDE&gt;'!$C$29:$Q$1246,7,FALSE),0)</f>
        <v>0</v>
      </c>
      <c r="R440" s="171">
        <f t="array" ref="R440">Inputs[[#This Row],[Acres]]*IFERROR(VLOOKUP(Inputs[[#This Row],[County]]&amp;Inputs[[#This Row],[Healthy Soils Practice]],'Defaults &lt;HIDE&gt;'!$C$29:$Q$1246,8,FALSE),0)</f>
        <v>0</v>
      </c>
    </row>
    <row r="441" spans="2:18" s="141" customFormat="1" x14ac:dyDescent="0.25">
      <c r="B441" s="141" t="str">
        <f>Inputs[[#This Row],['#]]</f>
        <v/>
      </c>
      <c r="C441" s="61"/>
      <c r="D441" s="63" t="str">
        <f t="shared" si="37"/>
        <v>Optional</v>
      </c>
      <c r="E441" s="143" t="str">
        <f>IF(ISBLANK(Inputs[[#This Row],[Applicant ID]]),"",IFERROR(VLOOKUP(Inputs[[#This Row],[Applicant ID]],$C$15:$E440,3,FALSE),MAX($E$15:$E440)+1))</f>
        <v/>
      </c>
      <c r="F441" s="61"/>
      <c r="G441" s="63" t="str">
        <f t="shared" si="38"/>
        <v>Optional</v>
      </c>
      <c r="H441" s="61"/>
      <c r="I441" s="65" t="str">
        <f t="shared" si="39"/>
        <v>Optional</v>
      </c>
      <c r="J441" s="148"/>
      <c r="K441" s="163" t="str">
        <f t="shared" si="40"/>
        <v>Optional</v>
      </c>
      <c r="L441" s="170">
        <f t="array" ref="L441">Inputs[[#This Row],[Acres]]*IFERROR(VLOOKUP(Inputs[[#This Row],[County]]&amp;Inputs[[#This Row],[Healthy Soils Practice]],'Defaults &lt;HIDE&gt;'!$C$29:$Q$1246,2,FALSE),0)</f>
        <v>0</v>
      </c>
      <c r="M441" s="166">
        <f t="array" ref="M441">Inputs[[#This Row],[Acres]]*IFERROR(VLOOKUP(Inputs[[#This Row],[County]]&amp;Inputs[[#This Row],[Healthy Soils Practice]],'Defaults &lt;HIDE&gt;'!$C$29:$Q$1246,3,FALSE),0)</f>
        <v>0</v>
      </c>
      <c r="N441" s="166">
        <f t="array" ref="N441">Inputs[[#This Row],[Acres]]*IFERROR(VLOOKUP(Inputs[[#This Row],[County]]&amp;Inputs[[#This Row],[Healthy Soils Practice]],'Defaults &lt;HIDE&gt;'!$C$29:$Q$1246,4,FALSE),0)</f>
        <v>0</v>
      </c>
      <c r="O441" s="166">
        <f t="array" ref="O441">Inputs[[#This Row],[Acres]]*IFERROR(VLOOKUP(Inputs[[#This Row],[County]]&amp;Inputs[[#This Row],[Healthy Soils Practice]],'Defaults &lt;HIDE&gt;'!$C$29:$Q$1246,5,FALSE),0)</f>
        <v>0</v>
      </c>
      <c r="P441" s="166">
        <f t="array" ref="P441">Inputs[[#This Row],[Acres]]*IFERROR(VLOOKUP(Inputs[[#This Row],[County]]&amp;Inputs[[#This Row],[Healthy Soils Practice]],'Defaults &lt;HIDE&gt;'!$C$29:$Q$1246,6,FALSE),0)</f>
        <v>0</v>
      </c>
      <c r="Q441" s="166">
        <f t="array" ref="Q441">Inputs[[#This Row],[Acres]]*IFERROR(VLOOKUP(Inputs[[#This Row],[County]]&amp;Inputs[[#This Row],[Healthy Soils Practice]],'Defaults &lt;HIDE&gt;'!$C$29:$Q$1246,7,FALSE),0)</f>
        <v>0</v>
      </c>
      <c r="R441" s="171">
        <f t="array" ref="R441">Inputs[[#This Row],[Acres]]*IFERROR(VLOOKUP(Inputs[[#This Row],[County]]&amp;Inputs[[#This Row],[Healthy Soils Practice]],'Defaults &lt;HIDE&gt;'!$C$29:$Q$1246,8,FALSE),0)</f>
        <v>0</v>
      </c>
    </row>
    <row r="442" spans="2:18" s="141" customFormat="1" x14ac:dyDescent="0.25">
      <c r="B442" s="141" t="str">
        <f>Inputs[[#This Row],['#]]</f>
        <v/>
      </c>
      <c r="C442" s="61"/>
      <c r="D442" s="63" t="str">
        <f t="shared" si="37"/>
        <v>Optional</v>
      </c>
      <c r="E442" s="143" t="str">
        <f>IF(ISBLANK(Inputs[[#This Row],[Applicant ID]]),"",IFERROR(VLOOKUP(Inputs[[#This Row],[Applicant ID]],$C$15:$E441,3,FALSE),MAX($E$15:$E441)+1))</f>
        <v/>
      </c>
      <c r="F442" s="61"/>
      <c r="G442" s="63" t="str">
        <f t="shared" si="38"/>
        <v>Optional</v>
      </c>
      <c r="H442" s="61"/>
      <c r="I442" s="65" t="str">
        <f t="shared" si="39"/>
        <v>Optional</v>
      </c>
      <c r="J442" s="148"/>
      <c r="K442" s="163" t="str">
        <f t="shared" si="40"/>
        <v>Optional</v>
      </c>
      <c r="L442" s="170">
        <f t="array" ref="L442">Inputs[[#This Row],[Acres]]*IFERROR(VLOOKUP(Inputs[[#This Row],[County]]&amp;Inputs[[#This Row],[Healthy Soils Practice]],'Defaults &lt;HIDE&gt;'!$C$29:$Q$1246,2,FALSE),0)</f>
        <v>0</v>
      </c>
      <c r="M442" s="166">
        <f t="array" ref="M442">Inputs[[#This Row],[Acres]]*IFERROR(VLOOKUP(Inputs[[#This Row],[County]]&amp;Inputs[[#This Row],[Healthy Soils Practice]],'Defaults &lt;HIDE&gt;'!$C$29:$Q$1246,3,FALSE),0)</f>
        <v>0</v>
      </c>
      <c r="N442" s="166">
        <f t="array" ref="N442">Inputs[[#This Row],[Acres]]*IFERROR(VLOOKUP(Inputs[[#This Row],[County]]&amp;Inputs[[#This Row],[Healthy Soils Practice]],'Defaults &lt;HIDE&gt;'!$C$29:$Q$1246,4,FALSE),0)</f>
        <v>0</v>
      </c>
      <c r="O442" s="166">
        <f t="array" ref="O442">Inputs[[#This Row],[Acres]]*IFERROR(VLOOKUP(Inputs[[#This Row],[County]]&amp;Inputs[[#This Row],[Healthy Soils Practice]],'Defaults &lt;HIDE&gt;'!$C$29:$Q$1246,5,FALSE),0)</f>
        <v>0</v>
      </c>
      <c r="P442" s="166">
        <f t="array" ref="P442">Inputs[[#This Row],[Acres]]*IFERROR(VLOOKUP(Inputs[[#This Row],[County]]&amp;Inputs[[#This Row],[Healthy Soils Practice]],'Defaults &lt;HIDE&gt;'!$C$29:$Q$1246,6,FALSE),0)</f>
        <v>0</v>
      </c>
      <c r="Q442" s="166">
        <f t="array" ref="Q442">Inputs[[#This Row],[Acres]]*IFERROR(VLOOKUP(Inputs[[#This Row],[County]]&amp;Inputs[[#This Row],[Healthy Soils Practice]],'Defaults &lt;HIDE&gt;'!$C$29:$Q$1246,7,FALSE),0)</f>
        <v>0</v>
      </c>
      <c r="R442" s="171">
        <f t="array" ref="R442">Inputs[[#This Row],[Acres]]*IFERROR(VLOOKUP(Inputs[[#This Row],[County]]&amp;Inputs[[#This Row],[Healthy Soils Practice]],'Defaults &lt;HIDE&gt;'!$C$29:$Q$1246,8,FALSE),0)</f>
        <v>0</v>
      </c>
    </row>
    <row r="443" spans="2:18" s="141" customFormat="1" x14ac:dyDescent="0.25">
      <c r="B443" s="141" t="str">
        <f>Inputs[[#This Row],['#]]</f>
        <v/>
      </c>
      <c r="C443" s="61"/>
      <c r="D443" s="63" t="str">
        <f t="shared" si="37"/>
        <v>Optional</v>
      </c>
      <c r="E443" s="143" t="str">
        <f>IF(ISBLANK(Inputs[[#This Row],[Applicant ID]]),"",IFERROR(VLOOKUP(Inputs[[#This Row],[Applicant ID]],$C$15:$E442,3,FALSE),MAX($E$15:$E442)+1))</f>
        <v/>
      </c>
      <c r="F443" s="61"/>
      <c r="G443" s="63" t="str">
        <f t="shared" si="38"/>
        <v>Optional</v>
      </c>
      <c r="H443" s="61"/>
      <c r="I443" s="65" t="str">
        <f t="shared" si="39"/>
        <v>Optional</v>
      </c>
      <c r="J443" s="148"/>
      <c r="K443" s="163" t="str">
        <f t="shared" si="40"/>
        <v>Optional</v>
      </c>
      <c r="L443" s="170">
        <f t="array" ref="L443">Inputs[[#This Row],[Acres]]*IFERROR(VLOOKUP(Inputs[[#This Row],[County]]&amp;Inputs[[#This Row],[Healthy Soils Practice]],'Defaults &lt;HIDE&gt;'!$C$29:$Q$1246,2,FALSE),0)</f>
        <v>0</v>
      </c>
      <c r="M443" s="166">
        <f t="array" ref="M443">Inputs[[#This Row],[Acres]]*IFERROR(VLOOKUP(Inputs[[#This Row],[County]]&amp;Inputs[[#This Row],[Healthy Soils Practice]],'Defaults &lt;HIDE&gt;'!$C$29:$Q$1246,3,FALSE),0)</f>
        <v>0</v>
      </c>
      <c r="N443" s="166">
        <f t="array" ref="N443">Inputs[[#This Row],[Acres]]*IFERROR(VLOOKUP(Inputs[[#This Row],[County]]&amp;Inputs[[#This Row],[Healthy Soils Practice]],'Defaults &lt;HIDE&gt;'!$C$29:$Q$1246,4,FALSE),0)</f>
        <v>0</v>
      </c>
      <c r="O443" s="166">
        <f t="array" ref="O443">Inputs[[#This Row],[Acres]]*IFERROR(VLOOKUP(Inputs[[#This Row],[County]]&amp;Inputs[[#This Row],[Healthy Soils Practice]],'Defaults &lt;HIDE&gt;'!$C$29:$Q$1246,5,FALSE),0)</f>
        <v>0</v>
      </c>
      <c r="P443" s="166">
        <f t="array" ref="P443">Inputs[[#This Row],[Acres]]*IFERROR(VLOOKUP(Inputs[[#This Row],[County]]&amp;Inputs[[#This Row],[Healthy Soils Practice]],'Defaults &lt;HIDE&gt;'!$C$29:$Q$1246,6,FALSE),0)</f>
        <v>0</v>
      </c>
      <c r="Q443" s="166">
        <f t="array" ref="Q443">Inputs[[#This Row],[Acres]]*IFERROR(VLOOKUP(Inputs[[#This Row],[County]]&amp;Inputs[[#This Row],[Healthy Soils Practice]],'Defaults &lt;HIDE&gt;'!$C$29:$Q$1246,7,FALSE),0)</f>
        <v>0</v>
      </c>
      <c r="R443" s="171">
        <f t="array" ref="R443">Inputs[[#This Row],[Acres]]*IFERROR(VLOOKUP(Inputs[[#This Row],[County]]&amp;Inputs[[#This Row],[Healthy Soils Practice]],'Defaults &lt;HIDE&gt;'!$C$29:$Q$1246,8,FALSE),0)</f>
        <v>0</v>
      </c>
    </row>
    <row r="444" spans="2:18" s="141" customFormat="1" x14ac:dyDescent="0.25">
      <c r="B444" s="141" t="str">
        <f>Inputs[[#This Row],['#]]</f>
        <v/>
      </c>
      <c r="C444" s="61"/>
      <c r="D444" s="63" t="str">
        <f t="shared" si="37"/>
        <v>Optional</v>
      </c>
      <c r="E444" s="143" t="str">
        <f>IF(ISBLANK(Inputs[[#This Row],[Applicant ID]]),"",IFERROR(VLOOKUP(Inputs[[#This Row],[Applicant ID]],$C$15:$E443,3,FALSE),MAX($E$15:$E443)+1))</f>
        <v/>
      </c>
      <c r="F444" s="61"/>
      <c r="G444" s="63" t="str">
        <f t="shared" si="38"/>
        <v>Optional</v>
      </c>
      <c r="H444" s="61"/>
      <c r="I444" s="65" t="str">
        <f t="shared" si="39"/>
        <v>Optional</v>
      </c>
      <c r="J444" s="148"/>
      <c r="K444" s="163" t="str">
        <f t="shared" si="40"/>
        <v>Optional</v>
      </c>
      <c r="L444" s="170">
        <f t="array" ref="L444">Inputs[[#This Row],[Acres]]*IFERROR(VLOOKUP(Inputs[[#This Row],[County]]&amp;Inputs[[#This Row],[Healthy Soils Practice]],'Defaults &lt;HIDE&gt;'!$C$29:$Q$1246,2,FALSE),0)</f>
        <v>0</v>
      </c>
      <c r="M444" s="166">
        <f t="array" ref="M444">Inputs[[#This Row],[Acres]]*IFERROR(VLOOKUP(Inputs[[#This Row],[County]]&amp;Inputs[[#This Row],[Healthy Soils Practice]],'Defaults &lt;HIDE&gt;'!$C$29:$Q$1246,3,FALSE),0)</f>
        <v>0</v>
      </c>
      <c r="N444" s="166">
        <f t="array" ref="N444">Inputs[[#This Row],[Acres]]*IFERROR(VLOOKUP(Inputs[[#This Row],[County]]&amp;Inputs[[#This Row],[Healthy Soils Practice]],'Defaults &lt;HIDE&gt;'!$C$29:$Q$1246,4,FALSE),0)</f>
        <v>0</v>
      </c>
      <c r="O444" s="166">
        <f t="array" ref="O444">Inputs[[#This Row],[Acres]]*IFERROR(VLOOKUP(Inputs[[#This Row],[County]]&amp;Inputs[[#This Row],[Healthy Soils Practice]],'Defaults &lt;HIDE&gt;'!$C$29:$Q$1246,5,FALSE),0)</f>
        <v>0</v>
      </c>
      <c r="P444" s="166">
        <f t="array" ref="P444">Inputs[[#This Row],[Acres]]*IFERROR(VLOOKUP(Inputs[[#This Row],[County]]&amp;Inputs[[#This Row],[Healthy Soils Practice]],'Defaults &lt;HIDE&gt;'!$C$29:$Q$1246,6,FALSE),0)</f>
        <v>0</v>
      </c>
      <c r="Q444" s="166">
        <f t="array" ref="Q444">Inputs[[#This Row],[Acres]]*IFERROR(VLOOKUP(Inputs[[#This Row],[County]]&amp;Inputs[[#This Row],[Healthy Soils Practice]],'Defaults &lt;HIDE&gt;'!$C$29:$Q$1246,7,FALSE),0)</f>
        <v>0</v>
      </c>
      <c r="R444" s="171">
        <f t="array" ref="R444">Inputs[[#This Row],[Acres]]*IFERROR(VLOOKUP(Inputs[[#This Row],[County]]&amp;Inputs[[#This Row],[Healthy Soils Practice]],'Defaults &lt;HIDE&gt;'!$C$29:$Q$1246,8,FALSE),0)</f>
        <v>0</v>
      </c>
    </row>
    <row r="445" spans="2:18" s="141" customFormat="1" x14ac:dyDescent="0.25">
      <c r="B445" s="141" t="str">
        <f>Inputs[[#This Row],['#]]</f>
        <v/>
      </c>
      <c r="C445" s="61"/>
      <c r="D445" s="63" t="str">
        <f t="shared" si="37"/>
        <v>Optional</v>
      </c>
      <c r="E445" s="143" t="str">
        <f>IF(ISBLANK(Inputs[[#This Row],[Applicant ID]]),"",IFERROR(VLOOKUP(Inputs[[#This Row],[Applicant ID]],$C$15:$E444,3,FALSE),MAX($E$15:$E444)+1))</f>
        <v/>
      </c>
      <c r="F445" s="61"/>
      <c r="G445" s="63" t="str">
        <f t="shared" si="38"/>
        <v>Optional</v>
      </c>
      <c r="H445" s="61"/>
      <c r="I445" s="65" t="str">
        <f t="shared" si="39"/>
        <v>Optional</v>
      </c>
      <c r="J445" s="148"/>
      <c r="K445" s="163" t="str">
        <f t="shared" si="40"/>
        <v>Optional</v>
      </c>
      <c r="L445" s="170">
        <f t="array" ref="L445">Inputs[[#This Row],[Acres]]*IFERROR(VLOOKUP(Inputs[[#This Row],[County]]&amp;Inputs[[#This Row],[Healthy Soils Practice]],'Defaults &lt;HIDE&gt;'!$C$29:$Q$1246,2,FALSE),0)</f>
        <v>0</v>
      </c>
      <c r="M445" s="166">
        <f t="array" ref="M445">Inputs[[#This Row],[Acres]]*IFERROR(VLOOKUP(Inputs[[#This Row],[County]]&amp;Inputs[[#This Row],[Healthy Soils Practice]],'Defaults &lt;HIDE&gt;'!$C$29:$Q$1246,3,FALSE),0)</f>
        <v>0</v>
      </c>
      <c r="N445" s="166">
        <f t="array" ref="N445">Inputs[[#This Row],[Acres]]*IFERROR(VLOOKUP(Inputs[[#This Row],[County]]&amp;Inputs[[#This Row],[Healthy Soils Practice]],'Defaults &lt;HIDE&gt;'!$C$29:$Q$1246,4,FALSE),0)</f>
        <v>0</v>
      </c>
      <c r="O445" s="166">
        <f t="array" ref="O445">Inputs[[#This Row],[Acres]]*IFERROR(VLOOKUP(Inputs[[#This Row],[County]]&amp;Inputs[[#This Row],[Healthy Soils Practice]],'Defaults &lt;HIDE&gt;'!$C$29:$Q$1246,5,FALSE),0)</f>
        <v>0</v>
      </c>
      <c r="P445" s="166">
        <f t="array" ref="P445">Inputs[[#This Row],[Acres]]*IFERROR(VLOOKUP(Inputs[[#This Row],[County]]&amp;Inputs[[#This Row],[Healthy Soils Practice]],'Defaults &lt;HIDE&gt;'!$C$29:$Q$1246,6,FALSE),0)</f>
        <v>0</v>
      </c>
      <c r="Q445" s="166">
        <f t="array" ref="Q445">Inputs[[#This Row],[Acres]]*IFERROR(VLOOKUP(Inputs[[#This Row],[County]]&amp;Inputs[[#This Row],[Healthy Soils Practice]],'Defaults &lt;HIDE&gt;'!$C$29:$Q$1246,7,FALSE),0)</f>
        <v>0</v>
      </c>
      <c r="R445" s="171">
        <f t="array" ref="R445">Inputs[[#This Row],[Acres]]*IFERROR(VLOOKUP(Inputs[[#This Row],[County]]&amp;Inputs[[#This Row],[Healthy Soils Practice]],'Defaults &lt;HIDE&gt;'!$C$29:$Q$1246,8,FALSE),0)</f>
        <v>0</v>
      </c>
    </row>
    <row r="446" spans="2:18" s="141" customFormat="1" x14ac:dyDescent="0.25">
      <c r="B446" s="141" t="str">
        <f>Inputs[[#This Row],['#]]</f>
        <v/>
      </c>
      <c r="C446" s="61"/>
      <c r="D446" s="63" t="str">
        <f t="shared" si="37"/>
        <v>Optional</v>
      </c>
      <c r="E446" s="143" t="str">
        <f>IF(ISBLANK(Inputs[[#This Row],[Applicant ID]]),"",IFERROR(VLOOKUP(Inputs[[#This Row],[Applicant ID]],$C$15:$E445,3,FALSE),MAX($E$15:$E445)+1))</f>
        <v/>
      </c>
      <c r="F446" s="61"/>
      <c r="G446" s="63" t="str">
        <f t="shared" si="38"/>
        <v>Optional</v>
      </c>
      <c r="H446" s="61"/>
      <c r="I446" s="65" t="str">
        <f t="shared" si="39"/>
        <v>Optional</v>
      </c>
      <c r="J446" s="148"/>
      <c r="K446" s="163" t="str">
        <f t="shared" si="40"/>
        <v>Optional</v>
      </c>
      <c r="L446" s="170">
        <f t="array" ref="L446">Inputs[[#This Row],[Acres]]*IFERROR(VLOOKUP(Inputs[[#This Row],[County]]&amp;Inputs[[#This Row],[Healthy Soils Practice]],'Defaults &lt;HIDE&gt;'!$C$29:$Q$1246,2,FALSE),0)</f>
        <v>0</v>
      </c>
      <c r="M446" s="166">
        <f t="array" ref="M446">Inputs[[#This Row],[Acres]]*IFERROR(VLOOKUP(Inputs[[#This Row],[County]]&amp;Inputs[[#This Row],[Healthy Soils Practice]],'Defaults &lt;HIDE&gt;'!$C$29:$Q$1246,3,FALSE),0)</f>
        <v>0</v>
      </c>
      <c r="N446" s="166">
        <f t="array" ref="N446">Inputs[[#This Row],[Acres]]*IFERROR(VLOOKUP(Inputs[[#This Row],[County]]&amp;Inputs[[#This Row],[Healthy Soils Practice]],'Defaults &lt;HIDE&gt;'!$C$29:$Q$1246,4,FALSE),0)</f>
        <v>0</v>
      </c>
      <c r="O446" s="166">
        <f t="array" ref="O446">Inputs[[#This Row],[Acres]]*IFERROR(VLOOKUP(Inputs[[#This Row],[County]]&amp;Inputs[[#This Row],[Healthy Soils Practice]],'Defaults &lt;HIDE&gt;'!$C$29:$Q$1246,5,FALSE),0)</f>
        <v>0</v>
      </c>
      <c r="P446" s="166">
        <f t="array" ref="P446">Inputs[[#This Row],[Acres]]*IFERROR(VLOOKUP(Inputs[[#This Row],[County]]&amp;Inputs[[#This Row],[Healthy Soils Practice]],'Defaults &lt;HIDE&gt;'!$C$29:$Q$1246,6,FALSE),0)</f>
        <v>0</v>
      </c>
      <c r="Q446" s="166">
        <f t="array" ref="Q446">Inputs[[#This Row],[Acres]]*IFERROR(VLOOKUP(Inputs[[#This Row],[County]]&amp;Inputs[[#This Row],[Healthy Soils Practice]],'Defaults &lt;HIDE&gt;'!$C$29:$Q$1246,7,FALSE),0)</f>
        <v>0</v>
      </c>
      <c r="R446" s="171">
        <f t="array" ref="R446">Inputs[[#This Row],[Acres]]*IFERROR(VLOOKUP(Inputs[[#This Row],[County]]&amp;Inputs[[#This Row],[Healthy Soils Practice]],'Defaults &lt;HIDE&gt;'!$C$29:$Q$1246,8,FALSE),0)</f>
        <v>0</v>
      </c>
    </row>
    <row r="447" spans="2:18" s="141" customFormat="1" x14ac:dyDescent="0.25">
      <c r="B447" s="141" t="str">
        <f>Inputs[[#This Row],['#]]</f>
        <v/>
      </c>
      <c r="C447" s="61"/>
      <c r="D447" s="63" t="str">
        <f t="shared" si="37"/>
        <v>Optional</v>
      </c>
      <c r="E447" s="143" t="str">
        <f>IF(ISBLANK(Inputs[[#This Row],[Applicant ID]]),"",IFERROR(VLOOKUP(Inputs[[#This Row],[Applicant ID]],$C$15:$E446,3,FALSE),MAX($E$15:$E446)+1))</f>
        <v/>
      </c>
      <c r="F447" s="61"/>
      <c r="G447" s="63" t="str">
        <f t="shared" si="38"/>
        <v>Optional</v>
      </c>
      <c r="H447" s="61"/>
      <c r="I447" s="65" t="str">
        <f t="shared" si="39"/>
        <v>Optional</v>
      </c>
      <c r="J447" s="148"/>
      <c r="K447" s="163" t="str">
        <f t="shared" si="40"/>
        <v>Optional</v>
      </c>
      <c r="L447" s="170">
        <f t="array" ref="L447">Inputs[[#This Row],[Acres]]*IFERROR(VLOOKUP(Inputs[[#This Row],[County]]&amp;Inputs[[#This Row],[Healthy Soils Practice]],'Defaults &lt;HIDE&gt;'!$C$29:$Q$1246,2,FALSE),0)</f>
        <v>0</v>
      </c>
      <c r="M447" s="166">
        <f t="array" ref="M447">Inputs[[#This Row],[Acres]]*IFERROR(VLOOKUP(Inputs[[#This Row],[County]]&amp;Inputs[[#This Row],[Healthy Soils Practice]],'Defaults &lt;HIDE&gt;'!$C$29:$Q$1246,3,FALSE),0)</f>
        <v>0</v>
      </c>
      <c r="N447" s="166">
        <f t="array" ref="N447">Inputs[[#This Row],[Acres]]*IFERROR(VLOOKUP(Inputs[[#This Row],[County]]&amp;Inputs[[#This Row],[Healthy Soils Practice]],'Defaults &lt;HIDE&gt;'!$C$29:$Q$1246,4,FALSE),0)</f>
        <v>0</v>
      </c>
      <c r="O447" s="166">
        <f t="array" ref="O447">Inputs[[#This Row],[Acres]]*IFERROR(VLOOKUP(Inputs[[#This Row],[County]]&amp;Inputs[[#This Row],[Healthy Soils Practice]],'Defaults &lt;HIDE&gt;'!$C$29:$Q$1246,5,FALSE),0)</f>
        <v>0</v>
      </c>
      <c r="P447" s="166">
        <f t="array" ref="P447">Inputs[[#This Row],[Acres]]*IFERROR(VLOOKUP(Inputs[[#This Row],[County]]&amp;Inputs[[#This Row],[Healthy Soils Practice]],'Defaults &lt;HIDE&gt;'!$C$29:$Q$1246,6,FALSE),0)</f>
        <v>0</v>
      </c>
      <c r="Q447" s="166">
        <f t="array" ref="Q447">Inputs[[#This Row],[Acres]]*IFERROR(VLOOKUP(Inputs[[#This Row],[County]]&amp;Inputs[[#This Row],[Healthy Soils Practice]],'Defaults &lt;HIDE&gt;'!$C$29:$Q$1246,7,FALSE),0)</f>
        <v>0</v>
      </c>
      <c r="R447" s="171">
        <f t="array" ref="R447">Inputs[[#This Row],[Acres]]*IFERROR(VLOOKUP(Inputs[[#This Row],[County]]&amp;Inputs[[#This Row],[Healthy Soils Practice]],'Defaults &lt;HIDE&gt;'!$C$29:$Q$1246,8,FALSE),0)</f>
        <v>0</v>
      </c>
    </row>
    <row r="448" spans="2:18" s="141" customFormat="1" x14ac:dyDescent="0.25">
      <c r="B448" s="141" t="str">
        <f>Inputs[[#This Row],['#]]</f>
        <v/>
      </c>
      <c r="C448" s="61"/>
      <c r="D448" s="63" t="str">
        <f t="shared" si="37"/>
        <v>Optional</v>
      </c>
      <c r="E448" s="143" t="str">
        <f>IF(ISBLANK(Inputs[[#This Row],[Applicant ID]]),"",IFERROR(VLOOKUP(Inputs[[#This Row],[Applicant ID]],$C$15:$E447,3,FALSE),MAX($E$15:$E447)+1))</f>
        <v/>
      </c>
      <c r="F448" s="61"/>
      <c r="G448" s="63" t="str">
        <f t="shared" si="38"/>
        <v>Optional</v>
      </c>
      <c r="H448" s="61"/>
      <c r="I448" s="65" t="str">
        <f t="shared" si="39"/>
        <v>Optional</v>
      </c>
      <c r="J448" s="148"/>
      <c r="K448" s="163" t="str">
        <f t="shared" si="40"/>
        <v>Optional</v>
      </c>
      <c r="L448" s="170">
        <f t="array" ref="L448">Inputs[[#This Row],[Acres]]*IFERROR(VLOOKUP(Inputs[[#This Row],[County]]&amp;Inputs[[#This Row],[Healthy Soils Practice]],'Defaults &lt;HIDE&gt;'!$C$29:$Q$1246,2,FALSE),0)</f>
        <v>0</v>
      </c>
      <c r="M448" s="166">
        <f t="array" ref="M448">Inputs[[#This Row],[Acres]]*IFERROR(VLOOKUP(Inputs[[#This Row],[County]]&amp;Inputs[[#This Row],[Healthy Soils Practice]],'Defaults &lt;HIDE&gt;'!$C$29:$Q$1246,3,FALSE),0)</f>
        <v>0</v>
      </c>
      <c r="N448" s="166">
        <f t="array" ref="N448">Inputs[[#This Row],[Acres]]*IFERROR(VLOOKUP(Inputs[[#This Row],[County]]&amp;Inputs[[#This Row],[Healthy Soils Practice]],'Defaults &lt;HIDE&gt;'!$C$29:$Q$1246,4,FALSE),0)</f>
        <v>0</v>
      </c>
      <c r="O448" s="166">
        <f t="array" ref="O448">Inputs[[#This Row],[Acres]]*IFERROR(VLOOKUP(Inputs[[#This Row],[County]]&amp;Inputs[[#This Row],[Healthy Soils Practice]],'Defaults &lt;HIDE&gt;'!$C$29:$Q$1246,5,FALSE),0)</f>
        <v>0</v>
      </c>
      <c r="P448" s="166">
        <f t="array" ref="P448">Inputs[[#This Row],[Acres]]*IFERROR(VLOOKUP(Inputs[[#This Row],[County]]&amp;Inputs[[#This Row],[Healthy Soils Practice]],'Defaults &lt;HIDE&gt;'!$C$29:$Q$1246,6,FALSE),0)</f>
        <v>0</v>
      </c>
      <c r="Q448" s="166">
        <f t="array" ref="Q448">Inputs[[#This Row],[Acres]]*IFERROR(VLOOKUP(Inputs[[#This Row],[County]]&amp;Inputs[[#This Row],[Healthy Soils Practice]],'Defaults &lt;HIDE&gt;'!$C$29:$Q$1246,7,FALSE),0)</f>
        <v>0</v>
      </c>
      <c r="R448" s="171">
        <f t="array" ref="R448">Inputs[[#This Row],[Acres]]*IFERROR(VLOOKUP(Inputs[[#This Row],[County]]&amp;Inputs[[#This Row],[Healthy Soils Practice]],'Defaults &lt;HIDE&gt;'!$C$29:$Q$1246,8,FALSE),0)</f>
        <v>0</v>
      </c>
    </row>
    <row r="449" spans="2:18" s="141" customFormat="1" x14ac:dyDescent="0.25">
      <c r="B449" s="141" t="str">
        <f>Inputs[[#This Row],['#]]</f>
        <v/>
      </c>
      <c r="C449" s="61"/>
      <c r="D449" s="63" t="str">
        <f t="shared" si="37"/>
        <v>Optional</v>
      </c>
      <c r="E449" s="143" t="str">
        <f>IF(ISBLANK(Inputs[[#This Row],[Applicant ID]]),"",IFERROR(VLOOKUP(Inputs[[#This Row],[Applicant ID]],$C$15:$E448,3,FALSE),MAX($E$15:$E448)+1))</f>
        <v/>
      </c>
      <c r="F449" s="61"/>
      <c r="G449" s="63" t="str">
        <f t="shared" si="38"/>
        <v>Optional</v>
      </c>
      <c r="H449" s="61"/>
      <c r="I449" s="65" t="str">
        <f t="shared" si="39"/>
        <v>Optional</v>
      </c>
      <c r="J449" s="148"/>
      <c r="K449" s="163" t="str">
        <f t="shared" si="40"/>
        <v>Optional</v>
      </c>
      <c r="L449" s="170">
        <f t="array" ref="L449">Inputs[[#This Row],[Acres]]*IFERROR(VLOOKUP(Inputs[[#This Row],[County]]&amp;Inputs[[#This Row],[Healthy Soils Practice]],'Defaults &lt;HIDE&gt;'!$C$29:$Q$1246,2,FALSE),0)</f>
        <v>0</v>
      </c>
      <c r="M449" s="166">
        <f t="array" ref="M449">Inputs[[#This Row],[Acres]]*IFERROR(VLOOKUP(Inputs[[#This Row],[County]]&amp;Inputs[[#This Row],[Healthy Soils Practice]],'Defaults &lt;HIDE&gt;'!$C$29:$Q$1246,3,FALSE),0)</f>
        <v>0</v>
      </c>
      <c r="N449" s="166">
        <f t="array" ref="N449">Inputs[[#This Row],[Acres]]*IFERROR(VLOOKUP(Inputs[[#This Row],[County]]&amp;Inputs[[#This Row],[Healthy Soils Practice]],'Defaults &lt;HIDE&gt;'!$C$29:$Q$1246,4,FALSE),0)</f>
        <v>0</v>
      </c>
      <c r="O449" s="166">
        <f t="array" ref="O449">Inputs[[#This Row],[Acres]]*IFERROR(VLOOKUP(Inputs[[#This Row],[County]]&amp;Inputs[[#This Row],[Healthy Soils Practice]],'Defaults &lt;HIDE&gt;'!$C$29:$Q$1246,5,FALSE),0)</f>
        <v>0</v>
      </c>
      <c r="P449" s="166">
        <f t="array" ref="P449">Inputs[[#This Row],[Acres]]*IFERROR(VLOOKUP(Inputs[[#This Row],[County]]&amp;Inputs[[#This Row],[Healthy Soils Practice]],'Defaults &lt;HIDE&gt;'!$C$29:$Q$1246,6,FALSE),0)</f>
        <v>0</v>
      </c>
      <c r="Q449" s="166">
        <f t="array" ref="Q449">Inputs[[#This Row],[Acres]]*IFERROR(VLOOKUP(Inputs[[#This Row],[County]]&amp;Inputs[[#This Row],[Healthy Soils Practice]],'Defaults &lt;HIDE&gt;'!$C$29:$Q$1246,7,FALSE),0)</f>
        <v>0</v>
      </c>
      <c r="R449" s="171">
        <f t="array" ref="R449">Inputs[[#This Row],[Acres]]*IFERROR(VLOOKUP(Inputs[[#This Row],[County]]&amp;Inputs[[#This Row],[Healthy Soils Practice]],'Defaults &lt;HIDE&gt;'!$C$29:$Q$1246,8,FALSE),0)</f>
        <v>0</v>
      </c>
    </row>
    <row r="450" spans="2:18" s="141" customFormat="1" x14ac:dyDescent="0.25">
      <c r="B450" s="141" t="str">
        <f>Inputs[[#This Row],['#]]</f>
        <v/>
      </c>
      <c r="C450" s="61"/>
      <c r="D450" s="63" t="str">
        <f t="shared" si="37"/>
        <v>Optional</v>
      </c>
      <c r="E450" s="143" t="str">
        <f>IF(ISBLANK(Inputs[[#This Row],[Applicant ID]]),"",IFERROR(VLOOKUP(Inputs[[#This Row],[Applicant ID]],$C$15:$E449,3,FALSE),MAX($E$15:$E449)+1))</f>
        <v/>
      </c>
      <c r="F450" s="61"/>
      <c r="G450" s="63" t="str">
        <f t="shared" si="38"/>
        <v>Optional</v>
      </c>
      <c r="H450" s="61"/>
      <c r="I450" s="65" t="str">
        <f t="shared" si="39"/>
        <v>Optional</v>
      </c>
      <c r="J450" s="148"/>
      <c r="K450" s="163" t="str">
        <f t="shared" si="40"/>
        <v>Optional</v>
      </c>
      <c r="L450" s="170">
        <f t="array" ref="L450">Inputs[[#This Row],[Acres]]*IFERROR(VLOOKUP(Inputs[[#This Row],[County]]&amp;Inputs[[#This Row],[Healthy Soils Practice]],'Defaults &lt;HIDE&gt;'!$C$29:$Q$1246,2,FALSE),0)</f>
        <v>0</v>
      </c>
      <c r="M450" s="166">
        <f t="array" ref="M450">Inputs[[#This Row],[Acres]]*IFERROR(VLOOKUP(Inputs[[#This Row],[County]]&amp;Inputs[[#This Row],[Healthy Soils Practice]],'Defaults &lt;HIDE&gt;'!$C$29:$Q$1246,3,FALSE),0)</f>
        <v>0</v>
      </c>
      <c r="N450" s="166">
        <f t="array" ref="N450">Inputs[[#This Row],[Acres]]*IFERROR(VLOOKUP(Inputs[[#This Row],[County]]&amp;Inputs[[#This Row],[Healthy Soils Practice]],'Defaults &lt;HIDE&gt;'!$C$29:$Q$1246,4,FALSE),0)</f>
        <v>0</v>
      </c>
      <c r="O450" s="166">
        <f t="array" ref="O450">Inputs[[#This Row],[Acres]]*IFERROR(VLOOKUP(Inputs[[#This Row],[County]]&amp;Inputs[[#This Row],[Healthy Soils Practice]],'Defaults &lt;HIDE&gt;'!$C$29:$Q$1246,5,FALSE),0)</f>
        <v>0</v>
      </c>
      <c r="P450" s="166">
        <f t="array" ref="P450">Inputs[[#This Row],[Acres]]*IFERROR(VLOOKUP(Inputs[[#This Row],[County]]&amp;Inputs[[#This Row],[Healthy Soils Practice]],'Defaults &lt;HIDE&gt;'!$C$29:$Q$1246,6,FALSE),0)</f>
        <v>0</v>
      </c>
      <c r="Q450" s="166">
        <f t="array" ref="Q450">Inputs[[#This Row],[Acres]]*IFERROR(VLOOKUP(Inputs[[#This Row],[County]]&amp;Inputs[[#This Row],[Healthy Soils Practice]],'Defaults &lt;HIDE&gt;'!$C$29:$Q$1246,7,FALSE),0)</f>
        <v>0</v>
      </c>
      <c r="R450" s="171">
        <f t="array" ref="R450">Inputs[[#This Row],[Acres]]*IFERROR(VLOOKUP(Inputs[[#This Row],[County]]&amp;Inputs[[#This Row],[Healthy Soils Practice]],'Defaults &lt;HIDE&gt;'!$C$29:$Q$1246,8,FALSE),0)</f>
        <v>0</v>
      </c>
    </row>
    <row r="451" spans="2:18" s="141" customFormat="1" x14ac:dyDescent="0.25">
      <c r="B451" s="141" t="str">
        <f>Inputs[[#This Row],['#]]</f>
        <v/>
      </c>
      <c r="C451" s="61"/>
      <c r="D451" s="63" t="str">
        <f t="shared" si="37"/>
        <v>Optional</v>
      </c>
      <c r="E451" s="143" t="str">
        <f>IF(ISBLANK(Inputs[[#This Row],[Applicant ID]]),"",IFERROR(VLOOKUP(Inputs[[#This Row],[Applicant ID]],$C$15:$E450,3,FALSE),MAX($E$15:$E450)+1))</f>
        <v/>
      </c>
      <c r="F451" s="61"/>
      <c r="G451" s="63" t="str">
        <f t="shared" si="38"/>
        <v>Optional</v>
      </c>
      <c r="H451" s="61"/>
      <c r="I451" s="65" t="str">
        <f t="shared" si="39"/>
        <v>Optional</v>
      </c>
      <c r="J451" s="148"/>
      <c r="K451" s="163" t="str">
        <f t="shared" si="40"/>
        <v>Optional</v>
      </c>
      <c r="L451" s="170">
        <f t="array" ref="L451">Inputs[[#This Row],[Acres]]*IFERROR(VLOOKUP(Inputs[[#This Row],[County]]&amp;Inputs[[#This Row],[Healthy Soils Practice]],'Defaults &lt;HIDE&gt;'!$C$29:$Q$1246,2,FALSE),0)</f>
        <v>0</v>
      </c>
      <c r="M451" s="166">
        <f t="array" ref="M451">Inputs[[#This Row],[Acres]]*IFERROR(VLOOKUP(Inputs[[#This Row],[County]]&amp;Inputs[[#This Row],[Healthy Soils Practice]],'Defaults &lt;HIDE&gt;'!$C$29:$Q$1246,3,FALSE),0)</f>
        <v>0</v>
      </c>
      <c r="N451" s="166">
        <f t="array" ref="N451">Inputs[[#This Row],[Acres]]*IFERROR(VLOOKUP(Inputs[[#This Row],[County]]&amp;Inputs[[#This Row],[Healthy Soils Practice]],'Defaults &lt;HIDE&gt;'!$C$29:$Q$1246,4,FALSE),0)</f>
        <v>0</v>
      </c>
      <c r="O451" s="166">
        <f t="array" ref="O451">Inputs[[#This Row],[Acres]]*IFERROR(VLOOKUP(Inputs[[#This Row],[County]]&amp;Inputs[[#This Row],[Healthy Soils Practice]],'Defaults &lt;HIDE&gt;'!$C$29:$Q$1246,5,FALSE),0)</f>
        <v>0</v>
      </c>
      <c r="P451" s="166">
        <f t="array" ref="P451">Inputs[[#This Row],[Acres]]*IFERROR(VLOOKUP(Inputs[[#This Row],[County]]&amp;Inputs[[#This Row],[Healthy Soils Practice]],'Defaults &lt;HIDE&gt;'!$C$29:$Q$1246,6,FALSE),0)</f>
        <v>0</v>
      </c>
      <c r="Q451" s="166">
        <f t="array" ref="Q451">Inputs[[#This Row],[Acres]]*IFERROR(VLOOKUP(Inputs[[#This Row],[County]]&amp;Inputs[[#This Row],[Healthy Soils Practice]],'Defaults &lt;HIDE&gt;'!$C$29:$Q$1246,7,FALSE),0)</f>
        <v>0</v>
      </c>
      <c r="R451" s="171">
        <f t="array" ref="R451">Inputs[[#This Row],[Acres]]*IFERROR(VLOOKUP(Inputs[[#This Row],[County]]&amp;Inputs[[#This Row],[Healthy Soils Practice]],'Defaults &lt;HIDE&gt;'!$C$29:$Q$1246,8,FALSE),0)</f>
        <v>0</v>
      </c>
    </row>
    <row r="452" spans="2:18" s="141" customFormat="1" x14ac:dyDescent="0.25">
      <c r="B452" s="141" t="str">
        <f>Inputs[[#This Row],['#]]</f>
        <v/>
      </c>
      <c r="C452" s="61"/>
      <c r="D452" s="63" t="str">
        <f t="shared" si="37"/>
        <v>Optional</v>
      </c>
      <c r="E452" s="143" t="str">
        <f>IF(ISBLANK(Inputs[[#This Row],[Applicant ID]]),"",IFERROR(VLOOKUP(Inputs[[#This Row],[Applicant ID]],$C$15:$E451,3,FALSE),MAX($E$15:$E451)+1))</f>
        <v/>
      </c>
      <c r="F452" s="61"/>
      <c r="G452" s="63" t="str">
        <f t="shared" si="38"/>
        <v>Optional</v>
      </c>
      <c r="H452" s="61"/>
      <c r="I452" s="65" t="str">
        <f t="shared" si="39"/>
        <v>Optional</v>
      </c>
      <c r="J452" s="148"/>
      <c r="K452" s="163" t="str">
        <f t="shared" si="40"/>
        <v>Optional</v>
      </c>
      <c r="L452" s="170">
        <f t="array" ref="L452">Inputs[[#This Row],[Acres]]*IFERROR(VLOOKUP(Inputs[[#This Row],[County]]&amp;Inputs[[#This Row],[Healthy Soils Practice]],'Defaults &lt;HIDE&gt;'!$C$29:$Q$1246,2,FALSE),0)</f>
        <v>0</v>
      </c>
      <c r="M452" s="166">
        <f t="array" ref="M452">Inputs[[#This Row],[Acres]]*IFERROR(VLOOKUP(Inputs[[#This Row],[County]]&amp;Inputs[[#This Row],[Healthy Soils Practice]],'Defaults &lt;HIDE&gt;'!$C$29:$Q$1246,3,FALSE),0)</f>
        <v>0</v>
      </c>
      <c r="N452" s="166">
        <f t="array" ref="N452">Inputs[[#This Row],[Acres]]*IFERROR(VLOOKUP(Inputs[[#This Row],[County]]&amp;Inputs[[#This Row],[Healthy Soils Practice]],'Defaults &lt;HIDE&gt;'!$C$29:$Q$1246,4,FALSE),0)</f>
        <v>0</v>
      </c>
      <c r="O452" s="166">
        <f t="array" ref="O452">Inputs[[#This Row],[Acres]]*IFERROR(VLOOKUP(Inputs[[#This Row],[County]]&amp;Inputs[[#This Row],[Healthy Soils Practice]],'Defaults &lt;HIDE&gt;'!$C$29:$Q$1246,5,FALSE),0)</f>
        <v>0</v>
      </c>
      <c r="P452" s="166">
        <f t="array" ref="P452">Inputs[[#This Row],[Acres]]*IFERROR(VLOOKUP(Inputs[[#This Row],[County]]&amp;Inputs[[#This Row],[Healthy Soils Practice]],'Defaults &lt;HIDE&gt;'!$C$29:$Q$1246,6,FALSE),0)</f>
        <v>0</v>
      </c>
      <c r="Q452" s="166">
        <f t="array" ref="Q452">Inputs[[#This Row],[Acres]]*IFERROR(VLOOKUP(Inputs[[#This Row],[County]]&amp;Inputs[[#This Row],[Healthy Soils Practice]],'Defaults &lt;HIDE&gt;'!$C$29:$Q$1246,7,FALSE),0)</f>
        <v>0</v>
      </c>
      <c r="R452" s="171">
        <f t="array" ref="R452">Inputs[[#This Row],[Acres]]*IFERROR(VLOOKUP(Inputs[[#This Row],[County]]&amp;Inputs[[#This Row],[Healthy Soils Practice]],'Defaults &lt;HIDE&gt;'!$C$29:$Q$1246,8,FALSE),0)</f>
        <v>0</v>
      </c>
    </row>
    <row r="453" spans="2:18" s="141" customFormat="1" x14ac:dyDescent="0.25">
      <c r="B453" s="141" t="str">
        <f>Inputs[[#This Row],['#]]</f>
        <v/>
      </c>
      <c r="C453" s="61"/>
      <c r="D453" s="63" t="str">
        <f t="shared" si="37"/>
        <v>Optional</v>
      </c>
      <c r="E453" s="143" t="str">
        <f>IF(ISBLANK(Inputs[[#This Row],[Applicant ID]]),"",IFERROR(VLOOKUP(Inputs[[#This Row],[Applicant ID]],$C$15:$E452,3,FALSE),MAX($E$15:$E452)+1))</f>
        <v/>
      </c>
      <c r="F453" s="61"/>
      <c r="G453" s="63" t="str">
        <f t="shared" si="38"/>
        <v>Optional</v>
      </c>
      <c r="H453" s="61"/>
      <c r="I453" s="65" t="str">
        <f t="shared" si="39"/>
        <v>Optional</v>
      </c>
      <c r="J453" s="148"/>
      <c r="K453" s="163" t="str">
        <f t="shared" si="40"/>
        <v>Optional</v>
      </c>
      <c r="L453" s="170">
        <f t="array" ref="L453">Inputs[[#This Row],[Acres]]*IFERROR(VLOOKUP(Inputs[[#This Row],[County]]&amp;Inputs[[#This Row],[Healthy Soils Practice]],'Defaults &lt;HIDE&gt;'!$C$29:$Q$1246,2,FALSE),0)</f>
        <v>0</v>
      </c>
      <c r="M453" s="166">
        <f t="array" ref="M453">Inputs[[#This Row],[Acres]]*IFERROR(VLOOKUP(Inputs[[#This Row],[County]]&amp;Inputs[[#This Row],[Healthy Soils Practice]],'Defaults &lt;HIDE&gt;'!$C$29:$Q$1246,3,FALSE),0)</f>
        <v>0</v>
      </c>
      <c r="N453" s="166">
        <f t="array" ref="N453">Inputs[[#This Row],[Acres]]*IFERROR(VLOOKUP(Inputs[[#This Row],[County]]&amp;Inputs[[#This Row],[Healthy Soils Practice]],'Defaults &lt;HIDE&gt;'!$C$29:$Q$1246,4,FALSE),0)</f>
        <v>0</v>
      </c>
      <c r="O453" s="166">
        <f t="array" ref="O453">Inputs[[#This Row],[Acres]]*IFERROR(VLOOKUP(Inputs[[#This Row],[County]]&amp;Inputs[[#This Row],[Healthy Soils Practice]],'Defaults &lt;HIDE&gt;'!$C$29:$Q$1246,5,FALSE),0)</f>
        <v>0</v>
      </c>
      <c r="P453" s="166">
        <f t="array" ref="P453">Inputs[[#This Row],[Acres]]*IFERROR(VLOOKUP(Inputs[[#This Row],[County]]&amp;Inputs[[#This Row],[Healthy Soils Practice]],'Defaults &lt;HIDE&gt;'!$C$29:$Q$1246,6,FALSE),0)</f>
        <v>0</v>
      </c>
      <c r="Q453" s="166">
        <f t="array" ref="Q453">Inputs[[#This Row],[Acres]]*IFERROR(VLOOKUP(Inputs[[#This Row],[County]]&amp;Inputs[[#This Row],[Healthy Soils Practice]],'Defaults &lt;HIDE&gt;'!$C$29:$Q$1246,7,FALSE),0)</f>
        <v>0</v>
      </c>
      <c r="R453" s="171">
        <f t="array" ref="R453">Inputs[[#This Row],[Acres]]*IFERROR(VLOOKUP(Inputs[[#This Row],[County]]&amp;Inputs[[#This Row],[Healthy Soils Practice]],'Defaults &lt;HIDE&gt;'!$C$29:$Q$1246,8,FALSE),0)</f>
        <v>0</v>
      </c>
    </row>
    <row r="454" spans="2:18" s="141" customFormat="1" x14ac:dyDescent="0.25">
      <c r="B454" s="141" t="str">
        <f>Inputs[[#This Row],['#]]</f>
        <v/>
      </c>
      <c r="C454" s="61"/>
      <c r="D454" s="63" t="str">
        <f t="shared" si="37"/>
        <v>Optional</v>
      </c>
      <c r="E454" s="143" t="str">
        <f>IF(ISBLANK(Inputs[[#This Row],[Applicant ID]]),"",IFERROR(VLOOKUP(Inputs[[#This Row],[Applicant ID]],$C$15:$E453,3,FALSE),MAX($E$15:$E453)+1))</f>
        <v/>
      </c>
      <c r="F454" s="61"/>
      <c r="G454" s="63" t="str">
        <f t="shared" si="38"/>
        <v>Optional</v>
      </c>
      <c r="H454" s="61"/>
      <c r="I454" s="65" t="str">
        <f t="shared" si="39"/>
        <v>Optional</v>
      </c>
      <c r="J454" s="148"/>
      <c r="K454" s="163" t="str">
        <f t="shared" si="40"/>
        <v>Optional</v>
      </c>
      <c r="L454" s="170">
        <f t="array" ref="L454">Inputs[[#This Row],[Acres]]*IFERROR(VLOOKUP(Inputs[[#This Row],[County]]&amp;Inputs[[#This Row],[Healthy Soils Practice]],'Defaults &lt;HIDE&gt;'!$C$29:$Q$1246,2,FALSE),0)</f>
        <v>0</v>
      </c>
      <c r="M454" s="166">
        <f t="array" ref="M454">Inputs[[#This Row],[Acres]]*IFERROR(VLOOKUP(Inputs[[#This Row],[County]]&amp;Inputs[[#This Row],[Healthy Soils Practice]],'Defaults &lt;HIDE&gt;'!$C$29:$Q$1246,3,FALSE),0)</f>
        <v>0</v>
      </c>
      <c r="N454" s="166">
        <f t="array" ref="N454">Inputs[[#This Row],[Acres]]*IFERROR(VLOOKUP(Inputs[[#This Row],[County]]&amp;Inputs[[#This Row],[Healthy Soils Practice]],'Defaults &lt;HIDE&gt;'!$C$29:$Q$1246,4,FALSE),0)</f>
        <v>0</v>
      </c>
      <c r="O454" s="166">
        <f t="array" ref="O454">Inputs[[#This Row],[Acres]]*IFERROR(VLOOKUP(Inputs[[#This Row],[County]]&amp;Inputs[[#This Row],[Healthy Soils Practice]],'Defaults &lt;HIDE&gt;'!$C$29:$Q$1246,5,FALSE),0)</f>
        <v>0</v>
      </c>
      <c r="P454" s="166">
        <f t="array" ref="P454">Inputs[[#This Row],[Acres]]*IFERROR(VLOOKUP(Inputs[[#This Row],[County]]&amp;Inputs[[#This Row],[Healthy Soils Practice]],'Defaults &lt;HIDE&gt;'!$C$29:$Q$1246,6,FALSE),0)</f>
        <v>0</v>
      </c>
      <c r="Q454" s="166">
        <f t="array" ref="Q454">Inputs[[#This Row],[Acres]]*IFERROR(VLOOKUP(Inputs[[#This Row],[County]]&amp;Inputs[[#This Row],[Healthy Soils Practice]],'Defaults &lt;HIDE&gt;'!$C$29:$Q$1246,7,FALSE),0)</f>
        <v>0</v>
      </c>
      <c r="R454" s="171">
        <f t="array" ref="R454">Inputs[[#This Row],[Acres]]*IFERROR(VLOOKUP(Inputs[[#This Row],[County]]&amp;Inputs[[#This Row],[Healthy Soils Practice]],'Defaults &lt;HIDE&gt;'!$C$29:$Q$1246,8,FALSE),0)</f>
        <v>0</v>
      </c>
    </row>
    <row r="455" spans="2:18" s="141" customFormat="1" x14ac:dyDescent="0.25">
      <c r="B455" s="141" t="str">
        <f>Inputs[[#This Row],['#]]</f>
        <v/>
      </c>
      <c r="C455" s="61"/>
      <c r="D455" s="63" t="str">
        <f t="shared" si="37"/>
        <v>Optional</v>
      </c>
      <c r="E455" s="143" t="str">
        <f>IF(ISBLANK(Inputs[[#This Row],[Applicant ID]]),"",IFERROR(VLOOKUP(Inputs[[#This Row],[Applicant ID]],$C$15:$E454,3,FALSE),MAX($E$15:$E454)+1))</f>
        <v/>
      </c>
      <c r="F455" s="61"/>
      <c r="G455" s="63" t="str">
        <f t="shared" si="38"/>
        <v>Optional</v>
      </c>
      <c r="H455" s="61"/>
      <c r="I455" s="65" t="str">
        <f t="shared" si="39"/>
        <v>Optional</v>
      </c>
      <c r="J455" s="148"/>
      <c r="K455" s="163" t="str">
        <f t="shared" si="40"/>
        <v>Optional</v>
      </c>
      <c r="L455" s="170">
        <f t="array" ref="L455">Inputs[[#This Row],[Acres]]*IFERROR(VLOOKUP(Inputs[[#This Row],[County]]&amp;Inputs[[#This Row],[Healthy Soils Practice]],'Defaults &lt;HIDE&gt;'!$C$29:$Q$1246,2,FALSE),0)</f>
        <v>0</v>
      </c>
      <c r="M455" s="166">
        <f t="array" ref="M455">Inputs[[#This Row],[Acres]]*IFERROR(VLOOKUP(Inputs[[#This Row],[County]]&amp;Inputs[[#This Row],[Healthy Soils Practice]],'Defaults &lt;HIDE&gt;'!$C$29:$Q$1246,3,FALSE),0)</f>
        <v>0</v>
      </c>
      <c r="N455" s="166">
        <f t="array" ref="N455">Inputs[[#This Row],[Acres]]*IFERROR(VLOOKUP(Inputs[[#This Row],[County]]&amp;Inputs[[#This Row],[Healthy Soils Practice]],'Defaults &lt;HIDE&gt;'!$C$29:$Q$1246,4,FALSE),0)</f>
        <v>0</v>
      </c>
      <c r="O455" s="166">
        <f t="array" ref="O455">Inputs[[#This Row],[Acres]]*IFERROR(VLOOKUP(Inputs[[#This Row],[County]]&amp;Inputs[[#This Row],[Healthy Soils Practice]],'Defaults &lt;HIDE&gt;'!$C$29:$Q$1246,5,FALSE),0)</f>
        <v>0</v>
      </c>
      <c r="P455" s="166">
        <f t="array" ref="P455">Inputs[[#This Row],[Acres]]*IFERROR(VLOOKUP(Inputs[[#This Row],[County]]&amp;Inputs[[#This Row],[Healthy Soils Practice]],'Defaults &lt;HIDE&gt;'!$C$29:$Q$1246,6,FALSE),0)</f>
        <v>0</v>
      </c>
      <c r="Q455" s="166">
        <f t="array" ref="Q455">Inputs[[#This Row],[Acres]]*IFERROR(VLOOKUP(Inputs[[#This Row],[County]]&amp;Inputs[[#This Row],[Healthy Soils Practice]],'Defaults &lt;HIDE&gt;'!$C$29:$Q$1246,7,FALSE),0)</f>
        <v>0</v>
      </c>
      <c r="R455" s="171">
        <f t="array" ref="R455">Inputs[[#This Row],[Acres]]*IFERROR(VLOOKUP(Inputs[[#This Row],[County]]&amp;Inputs[[#This Row],[Healthy Soils Practice]],'Defaults &lt;HIDE&gt;'!$C$29:$Q$1246,8,FALSE),0)</f>
        <v>0</v>
      </c>
    </row>
    <row r="456" spans="2:18" s="141" customFormat="1" x14ac:dyDescent="0.25">
      <c r="B456" s="141" t="str">
        <f>Inputs[[#This Row],['#]]</f>
        <v/>
      </c>
      <c r="C456" s="61"/>
      <c r="D456" s="63" t="str">
        <f t="shared" si="37"/>
        <v>Optional</v>
      </c>
      <c r="E456" s="143" t="str">
        <f>IF(ISBLANK(Inputs[[#This Row],[Applicant ID]]),"",IFERROR(VLOOKUP(Inputs[[#This Row],[Applicant ID]],$C$15:$E455,3,FALSE),MAX($E$15:$E455)+1))</f>
        <v/>
      </c>
      <c r="F456" s="61"/>
      <c r="G456" s="63" t="str">
        <f t="shared" si="38"/>
        <v>Optional</v>
      </c>
      <c r="H456" s="61"/>
      <c r="I456" s="65" t="str">
        <f t="shared" si="39"/>
        <v>Optional</v>
      </c>
      <c r="J456" s="148"/>
      <c r="K456" s="163" t="str">
        <f t="shared" si="40"/>
        <v>Optional</v>
      </c>
      <c r="L456" s="170">
        <f t="array" ref="L456">Inputs[[#This Row],[Acres]]*IFERROR(VLOOKUP(Inputs[[#This Row],[County]]&amp;Inputs[[#This Row],[Healthy Soils Practice]],'Defaults &lt;HIDE&gt;'!$C$29:$Q$1246,2,FALSE),0)</f>
        <v>0</v>
      </c>
      <c r="M456" s="166">
        <f t="array" ref="M456">Inputs[[#This Row],[Acres]]*IFERROR(VLOOKUP(Inputs[[#This Row],[County]]&amp;Inputs[[#This Row],[Healthy Soils Practice]],'Defaults &lt;HIDE&gt;'!$C$29:$Q$1246,3,FALSE),0)</f>
        <v>0</v>
      </c>
      <c r="N456" s="166">
        <f t="array" ref="N456">Inputs[[#This Row],[Acres]]*IFERROR(VLOOKUP(Inputs[[#This Row],[County]]&amp;Inputs[[#This Row],[Healthy Soils Practice]],'Defaults &lt;HIDE&gt;'!$C$29:$Q$1246,4,FALSE),0)</f>
        <v>0</v>
      </c>
      <c r="O456" s="166">
        <f t="array" ref="O456">Inputs[[#This Row],[Acres]]*IFERROR(VLOOKUP(Inputs[[#This Row],[County]]&amp;Inputs[[#This Row],[Healthy Soils Practice]],'Defaults &lt;HIDE&gt;'!$C$29:$Q$1246,5,FALSE),0)</f>
        <v>0</v>
      </c>
      <c r="P456" s="166">
        <f t="array" ref="P456">Inputs[[#This Row],[Acres]]*IFERROR(VLOOKUP(Inputs[[#This Row],[County]]&amp;Inputs[[#This Row],[Healthy Soils Practice]],'Defaults &lt;HIDE&gt;'!$C$29:$Q$1246,6,FALSE),0)</f>
        <v>0</v>
      </c>
      <c r="Q456" s="166">
        <f t="array" ref="Q456">Inputs[[#This Row],[Acres]]*IFERROR(VLOOKUP(Inputs[[#This Row],[County]]&amp;Inputs[[#This Row],[Healthy Soils Practice]],'Defaults &lt;HIDE&gt;'!$C$29:$Q$1246,7,FALSE),0)</f>
        <v>0</v>
      </c>
      <c r="R456" s="171">
        <f t="array" ref="R456">Inputs[[#This Row],[Acres]]*IFERROR(VLOOKUP(Inputs[[#This Row],[County]]&amp;Inputs[[#This Row],[Healthy Soils Practice]],'Defaults &lt;HIDE&gt;'!$C$29:$Q$1246,8,FALSE),0)</f>
        <v>0</v>
      </c>
    </row>
    <row r="457" spans="2:18" s="141" customFormat="1" x14ac:dyDescent="0.25">
      <c r="B457" s="141" t="str">
        <f>Inputs[[#This Row],['#]]</f>
        <v/>
      </c>
      <c r="C457" s="61"/>
      <c r="D457" s="63" t="str">
        <f t="shared" si="37"/>
        <v>Optional</v>
      </c>
      <c r="E457" s="143" t="str">
        <f>IF(ISBLANK(Inputs[[#This Row],[Applicant ID]]),"",IFERROR(VLOOKUP(Inputs[[#This Row],[Applicant ID]],$C$15:$E456,3,FALSE),MAX($E$15:$E456)+1))</f>
        <v/>
      </c>
      <c r="F457" s="61"/>
      <c r="G457" s="63" t="str">
        <f t="shared" si="38"/>
        <v>Optional</v>
      </c>
      <c r="H457" s="61"/>
      <c r="I457" s="65" t="str">
        <f t="shared" si="39"/>
        <v>Optional</v>
      </c>
      <c r="J457" s="148"/>
      <c r="K457" s="163" t="str">
        <f t="shared" si="40"/>
        <v>Optional</v>
      </c>
      <c r="L457" s="170">
        <f t="array" ref="L457">Inputs[[#This Row],[Acres]]*IFERROR(VLOOKUP(Inputs[[#This Row],[County]]&amp;Inputs[[#This Row],[Healthy Soils Practice]],'Defaults &lt;HIDE&gt;'!$C$29:$Q$1246,2,FALSE),0)</f>
        <v>0</v>
      </c>
      <c r="M457" s="166">
        <f t="array" ref="M457">Inputs[[#This Row],[Acres]]*IFERROR(VLOOKUP(Inputs[[#This Row],[County]]&amp;Inputs[[#This Row],[Healthy Soils Practice]],'Defaults &lt;HIDE&gt;'!$C$29:$Q$1246,3,FALSE),0)</f>
        <v>0</v>
      </c>
      <c r="N457" s="166">
        <f t="array" ref="N457">Inputs[[#This Row],[Acres]]*IFERROR(VLOOKUP(Inputs[[#This Row],[County]]&amp;Inputs[[#This Row],[Healthy Soils Practice]],'Defaults &lt;HIDE&gt;'!$C$29:$Q$1246,4,FALSE),0)</f>
        <v>0</v>
      </c>
      <c r="O457" s="166">
        <f t="array" ref="O457">Inputs[[#This Row],[Acres]]*IFERROR(VLOOKUP(Inputs[[#This Row],[County]]&amp;Inputs[[#This Row],[Healthy Soils Practice]],'Defaults &lt;HIDE&gt;'!$C$29:$Q$1246,5,FALSE),0)</f>
        <v>0</v>
      </c>
      <c r="P457" s="166">
        <f t="array" ref="P457">Inputs[[#This Row],[Acres]]*IFERROR(VLOOKUP(Inputs[[#This Row],[County]]&amp;Inputs[[#This Row],[Healthy Soils Practice]],'Defaults &lt;HIDE&gt;'!$C$29:$Q$1246,6,FALSE),0)</f>
        <v>0</v>
      </c>
      <c r="Q457" s="166">
        <f t="array" ref="Q457">Inputs[[#This Row],[Acres]]*IFERROR(VLOOKUP(Inputs[[#This Row],[County]]&amp;Inputs[[#This Row],[Healthy Soils Practice]],'Defaults &lt;HIDE&gt;'!$C$29:$Q$1246,7,FALSE),0)</f>
        <v>0</v>
      </c>
      <c r="R457" s="171">
        <f t="array" ref="R457">Inputs[[#This Row],[Acres]]*IFERROR(VLOOKUP(Inputs[[#This Row],[County]]&amp;Inputs[[#This Row],[Healthy Soils Practice]],'Defaults &lt;HIDE&gt;'!$C$29:$Q$1246,8,FALSE),0)</f>
        <v>0</v>
      </c>
    </row>
    <row r="458" spans="2:18" s="141" customFormat="1" x14ac:dyDescent="0.25">
      <c r="B458" s="141" t="str">
        <f>Inputs[[#This Row],['#]]</f>
        <v/>
      </c>
      <c r="C458" s="61"/>
      <c r="D458" s="63" t="str">
        <f t="shared" si="37"/>
        <v>Optional</v>
      </c>
      <c r="E458" s="143" t="str">
        <f>IF(ISBLANK(Inputs[[#This Row],[Applicant ID]]),"",IFERROR(VLOOKUP(Inputs[[#This Row],[Applicant ID]],$C$15:$E457,3,FALSE),MAX($E$15:$E457)+1))</f>
        <v/>
      </c>
      <c r="F458" s="61"/>
      <c r="G458" s="63" t="str">
        <f t="shared" si="38"/>
        <v>Optional</v>
      </c>
      <c r="H458" s="61"/>
      <c r="I458" s="65" t="str">
        <f t="shared" si="39"/>
        <v>Optional</v>
      </c>
      <c r="J458" s="148"/>
      <c r="K458" s="163" t="str">
        <f t="shared" si="40"/>
        <v>Optional</v>
      </c>
      <c r="L458" s="170">
        <f t="array" ref="L458">Inputs[[#This Row],[Acres]]*IFERROR(VLOOKUP(Inputs[[#This Row],[County]]&amp;Inputs[[#This Row],[Healthy Soils Practice]],'Defaults &lt;HIDE&gt;'!$C$29:$Q$1246,2,FALSE),0)</f>
        <v>0</v>
      </c>
      <c r="M458" s="166">
        <f t="array" ref="M458">Inputs[[#This Row],[Acres]]*IFERROR(VLOOKUP(Inputs[[#This Row],[County]]&amp;Inputs[[#This Row],[Healthy Soils Practice]],'Defaults &lt;HIDE&gt;'!$C$29:$Q$1246,3,FALSE),0)</f>
        <v>0</v>
      </c>
      <c r="N458" s="166">
        <f t="array" ref="N458">Inputs[[#This Row],[Acres]]*IFERROR(VLOOKUP(Inputs[[#This Row],[County]]&amp;Inputs[[#This Row],[Healthy Soils Practice]],'Defaults &lt;HIDE&gt;'!$C$29:$Q$1246,4,FALSE),0)</f>
        <v>0</v>
      </c>
      <c r="O458" s="166">
        <f t="array" ref="O458">Inputs[[#This Row],[Acres]]*IFERROR(VLOOKUP(Inputs[[#This Row],[County]]&amp;Inputs[[#This Row],[Healthy Soils Practice]],'Defaults &lt;HIDE&gt;'!$C$29:$Q$1246,5,FALSE),0)</f>
        <v>0</v>
      </c>
      <c r="P458" s="166">
        <f t="array" ref="P458">Inputs[[#This Row],[Acres]]*IFERROR(VLOOKUP(Inputs[[#This Row],[County]]&amp;Inputs[[#This Row],[Healthy Soils Practice]],'Defaults &lt;HIDE&gt;'!$C$29:$Q$1246,6,FALSE),0)</f>
        <v>0</v>
      </c>
      <c r="Q458" s="166">
        <f t="array" ref="Q458">Inputs[[#This Row],[Acres]]*IFERROR(VLOOKUP(Inputs[[#This Row],[County]]&amp;Inputs[[#This Row],[Healthy Soils Practice]],'Defaults &lt;HIDE&gt;'!$C$29:$Q$1246,7,FALSE),0)</f>
        <v>0</v>
      </c>
      <c r="R458" s="171">
        <f t="array" ref="R458">Inputs[[#This Row],[Acres]]*IFERROR(VLOOKUP(Inputs[[#This Row],[County]]&amp;Inputs[[#This Row],[Healthy Soils Practice]],'Defaults &lt;HIDE&gt;'!$C$29:$Q$1246,8,FALSE),0)</f>
        <v>0</v>
      </c>
    </row>
    <row r="459" spans="2:18" s="141" customFormat="1" x14ac:dyDescent="0.25">
      <c r="B459" s="141" t="str">
        <f>Inputs[[#This Row],['#]]</f>
        <v/>
      </c>
      <c r="C459" s="61"/>
      <c r="D459" s="63" t="str">
        <f t="shared" si="37"/>
        <v>Optional</v>
      </c>
      <c r="E459" s="143" t="str">
        <f>IF(ISBLANK(Inputs[[#This Row],[Applicant ID]]),"",IFERROR(VLOOKUP(Inputs[[#This Row],[Applicant ID]],$C$15:$E458,3,FALSE),MAX($E$15:$E458)+1))</f>
        <v/>
      </c>
      <c r="F459" s="61"/>
      <c r="G459" s="63" t="str">
        <f t="shared" si="38"/>
        <v>Optional</v>
      </c>
      <c r="H459" s="61"/>
      <c r="I459" s="65" t="str">
        <f t="shared" si="39"/>
        <v>Optional</v>
      </c>
      <c r="J459" s="148"/>
      <c r="K459" s="163" t="str">
        <f t="shared" si="40"/>
        <v>Optional</v>
      </c>
      <c r="L459" s="170">
        <f t="array" ref="L459">Inputs[[#This Row],[Acres]]*IFERROR(VLOOKUP(Inputs[[#This Row],[County]]&amp;Inputs[[#This Row],[Healthy Soils Practice]],'Defaults &lt;HIDE&gt;'!$C$29:$Q$1246,2,FALSE),0)</f>
        <v>0</v>
      </c>
      <c r="M459" s="166">
        <f t="array" ref="M459">Inputs[[#This Row],[Acres]]*IFERROR(VLOOKUP(Inputs[[#This Row],[County]]&amp;Inputs[[#This Row],[Healthy Soils Practice]],'Defaults &lt;HIDE&gt;'!$C$29:$Q$1246,3,FALSE),0)</f>
        <v>0</v>
      </c>
      <c r="N459" s="166">
        <f t="array" ref="N459">Inputs[[#This Row],[Acres]]*IFERROR(VLOOKUP(Inputs[[#This Row],[County]]&amp;Inputs[[#This Row],[Healthy Soils Practice]],'Defaults &lt;HIDE&gt;'!$C$29:$Q$1246,4,FALSE),0)</f>
        <v>0</v>
      </c>
      <c r="O459" s="166">
        <f t="array" ref="O459">Inputs[[#This Row],[Acres]]*IFERROR(VLOOKUP(Inputs[[#This Row],[County]]&amp;Inputs[[#This Row],[Healthy Soils Practice]],'Defaults &lt;HIDE&gt;'!$C$29:$Q$1246,5,FALSE),0)</f>
        <v>0</v>
      </c>
      <c r="P459" s="166">
        <f t="array" ref="P459">Inputs[[#This Row],[Acres]]*IFERROR(VLOOKUP(Inputs[[#This Row],[County]]&amp;Inputs[[#This Row],[Healthy Soils Practice]],'Defaults &lt;HIDE&gt;'!$C$29:$Q$1246,6,FALSE),0)</f>
        <v>0</v>
      </c>
      <c r="Q459" s="166">
        <f t="array" ref="Q459">Inputs[[#This Row],[Acres]]*IFERROR(VLOOKUP(Inputs[[#This Row],[County]]&amp;Inputs[[#This Row],[Healthy Soils Practice]],'Defaults &lt;HIDE&gt;'!$C$29:$Q$1246,7,FALSE),0)</f>
        <v>0</v>
      </c>
      <c r="R459" s="171">
        <f t="array" ref="R459">Inputs[[#This Row],[Acres]]*IFERROR(VLOOKUP(Inputs[[#This Row],[County]]&amp;Inputs[[#This Row],[Healthy Soils Practice]],'Defaults &lt;HIDE&gt;'!$C$29:$Q$1246,8,FALSE),0)</f>
        <v>0</v>
      </c>
    </row>
    <row r="460" spans="2:18" s="141" customFormat="1" x14ac:dyDescent="0.25">
      <c r="B460" s="141" t="str">
        <f>Inputs[[#This Row],['#]]</f>
        <v/>
      </c>
      <c r="C460" s="61"/>
      <c r="D460" s="63" t="str">
        <f t="shared" si="37"/>
        <v>Optional</v>
      </c>
      <c r="E460" s="143" t="str">
        <f>IF(ISBLANK(Inputs[[#This Row],[Applicant ID]]),"",IFERROR(VLOOKUP(Inputs[[#This Row],[Applicant ID]],$C$15:$E459,3,FALSE),MAX($E$15:$E459)+1))</f>
        <v/>
      </c>
      <c r="F460" s="61"/>
      <c r="G460" s="63" t="str">
        <f t="shared" si="38"/>
        <v>Optional</v>
      </c>
      <c r="H460" s="61"/>
      <c r="I460" s="65" t="str">
        <f t="shared" si="39"/>
        <v>Optional</v>
      </c>
      <c r="J460" s="148"/>
      <c r="K460" s="163" t="str">
        <f t="shared" si="40"/>
        <v>Optional</v>
      </c>
      <c r="L460" s="170">
        <f t="array" ref="L460">Inputs[[#This Row],[Acres]]*IFERROR(VLOOKUP(Inputs[[#This Row],[County]]&amp;Inputs[[#This Row],[Healthy Soils Practice]],'Defaults &lt;HIDE&gt;'!$C$29:$Q$1246,2,FALSE),0)</f>
        <v>0</v>
      </c>
      <c r="M460" s="166">
        <f t="array" ref="M460">Inputs[[#This Row],[Acres]]*IFERROR(VLOOKUP(Inputs[[#This Row],[County]]&amp;Inputs[[#This Row],[Healthy Soils Practice]],'Defaults &lt;HIDE&gt;'!$C$29:$Q$1246,3,FALSE),0)</f>
        <v>0</v>
      </c>
      <c r="N460" s="166">
        <f t="array" ref="N460">Inputs[[#This Row],[Acres]]*IFERROR(VLOOKUP(Inputs[[#This Row],[County]]&amp;Inputs[[#This Row],[Healthy Soils Practice]],'Defaults &lt;HIDE&gt;'!$C$29:$Q$1246,4,FALSE),0)</f>
        <v>0</v>
      </c>
      <c r="O460" s="166">
        <f t="array" ref="O460">Inputs[[#This Row],[Acres]]*IFERROR(VLOOKUP(Inputs[[#This Row],[County]]&amp;Inputs[[#This Row],[Healthy Soils Practice]],'Defaults &lt;HIDE&gt;'!$C$29:$Q$1246,5,FALSE),0)</f>
        <v>0</v>
      </c>
      <c r="P460" s="166">
        <f t="array" ref="P460">Inputs[[#This Row],[Acres]]*IFERROR(VLOOKUP(Inputs[[#This Row],[County]]&amp;Inputs[[#This Row],[Healthy Soils Practice]],'Defaults &lt;HIDE&gt;'!$C$29:$Q$1246,6,FALSE),0)</f>
        <v>0</v>
      </c>
      <c r="Q460" s="166">
        <f t="array" ref="Q460">Inputs[[#This Row],[Acres]]*IFERROR(VLOOKUP(Inputs[[#This Row],[County]]&amp;Inputs[[#This Row],[Healthy Soils Practice]],'Defaults &lt;HIDE&gt;'!$C$29:$Q$1246,7,FALSE),0)</f>
        <v>0</v>
      </c>
      <c r="R460" s="171">
        <f t="array" ref="R460">Inputs[[#This Row],[Acres]]*IFERROR(VLOOKUP(Inputs[[#This Row],[County]]&amp;Inputs[[#This Row],[Healthy Soils Practice]],'Defaults &lt;HIDE&gt;'!$C$29:$Q$1246,8,FALSE),0)</f>
        <v>0</v>
      </c>
    </row>
    <row r="461" spans="2:18" s="141" customFormat="1" x14ac:dyDescent="0.25">
      <c r="B461" s="141" t="str">
        <f>Inputs[[#This Row],['#]]</f>
        <v/>
      </c>
      <c r="C461" s="61"/>
      <c r="D461" s="63" t="str">
        <f t="shared" si="37"/>
        <v>Optional</v>
      </c>
      <c r="E461" s="143" t="str">
        <f>IF(ISBLANK(Inputs[[#This Row],[Applicant ID]]),"",IFERROR(VLOOKUP(Inputs[[#This Row],[Applicant ID]],$C$15:$E460,3,FALSE),MAX($E$15:$E460)+1))</f>
        <v/>
      </c>
      <c r="F461" s="61"/>
      <c r="G461" s="63" t="str">
        <f t="shared" si="38"/>
        <v>Optional</v>
      </c>
      <c r="H461" s="61"/>
      <c r="I461" s="65" t="str">
        <f t="shared" si="39"/>
        <v>Optional</v>
      </c>
      <c r="J461" s="148"/>
      <c r="K461" s="163" t="str">
        <f t="shared" si="40"/>
        <v>Optional</v>
      </c>
      <c r="L461" s="170">
        <f t="array" ref="L461">Inputs[[#This Row],[Acres]]*IFERROR(VLOOKUP(Inputs[[#This Row],[County]]&amp;Inputs[[#This Row],[Healthy Soils Practice]],'Defaults &lt;HIDE&gt;'!$C$29:$Q$1246,2,FALSE),0)</f>
        <v>0</v>
      </c>
      <c r="M461" s="166">
        <f t="array" ref="M461">Inputs[[#This Row],[Acres]]*IFERROR(VLOOKUP(Inputs[[#This Row],[County]]&amp;Inputs[[#This Row],[Healthy Soils Practice]],'Defaults &lt;HIDE&gt;'!$C$29:$Q$1246,3,FALSE),0)</f>
        <v>0</v>
      </c>
      <c r="N461" s="166">
        <f t="array" ref="N461">Inputs[[#This Row],[Acres]]*IFERROR(VLOOKUP(Inputs[[#This Row],[County]]&amp;Inputs[[#This Row],[Healthy Soils Practice]],'Defaults &lt;HIDE&gt;'!$C$29:$Q$1246,4,FALSE),0)</f>
        <v>0</v>
      </c>
      <c r="O461" s="166">
        <f t="array" ref="O461">Inputs[[#This Row],[Acres]]*IFERROR(VLOOKUP(Inputs[[#This Row],[County]]&amp;Inputs[[#This Row],[Healthy Soils Practice]],'Defaults &lt;HIDE&gt;'!$C$29:$Q$1246,5,FALSE),0)</f>
        <v>0</v>
      </c>
      <c r="P461" s="166">
        <f t="array" ref="P461">Inputs[[#This Row],[Acres]]*IFERROR(VLOOKUP(Inputs[[#This Row],[County]]&amp;Inputs[[#This Row],[Healthy Soils Practice]],'Defaults &lt;HIDE&gt;'!$C$29:$Q$1246,6,FALSE),0)</f>
        <v>0</v>
      </c>
      <c r="Q461" s="166">
        <f t="array" ref="Q461">Inputs[[#This Row],[Acres]]*IFERROR(VLOOKUP(Inputs[[#This Row],[County]]&amp;Inputs[[#This Row],[Healthy Soils Practice]],'Defaults &lt;HIDE&gt;'!$C$29:$Q$1246,7,FALSE),0)</f>
        <v>0</v>
      </c>
      <c r="R461" s="171">
        <f t="array" ref="R461">Inputs[[#This Row],[Acres]]*IFERROR(VLOOKUP(Inputs[[#This Row],[County]]&amp;Inputs[[#This Row],[Healthy Soils Practice]],'Defaults &lt;HIDE&gt;'!$C$29:$Q$1246,8,FALSE),0)</f>
        <v>0</v>
      </c>
    </row>
    <row r="462" spans="2:18" s="141" customFormat="1" x14ac:dyDescent="0.25">
      <c r="B462" s="141" t="str">
        <f>Inputs[[#This Row],['#]]</f>
        <v/>
      </c>
      <c r="C462" s="61"/>
      <c r="D462" s="63" t="str">
        <f t="shared" si="37"/>
        <v>Optional</v>
      </c>
      <c r="E462" s="143" t="str">
        <f>IF(ISBLANK(Inputs[[#This Row],[Applicant ID]]),"",IFERROR(VLOOKUP(Inputs[[#This Row],[Applicant ID]],$C$15:$E461,3,FALSE),MAX($E$15:$E461)+1))</f>
        <v/>
      </c>
      <c r="F462" s="61"/>
      <c r="G462" s="63" t="str">
        <f t="shared" si="38"/>
        <v>Optional</v>
      </c>
      <c r="H462" s="61"/>
      <c r="I462" s="65" t="str">
        <f t="shared" si="39"/>
        <v>Optional</v>
      </c>
      <c r="J462" s="148"/>
      <c r="K462" s="163" t="str">
        <f t="shared" si="40"/>
        <v>Optional</v>
      </c>
      <c r="L462" s="170">
        <f t="array" ref="L462">Inputs[[#This Row],[Acres]]*IFERROR(VLOOKUP(Inputs[[#This Row],[County]]&amp;Inputs[[#This Row],[Healthy Soils Practice]],'Defaults &lt;HIDE&gt;'!$C$29:$Q$1246,2,FALSE),0)</f>
        <v>0</v>
      </c>
      <c r="M462" s="166">
        <f t="array" ref="M462">Inputs[[#This Row],[Acres]]*IFERROR(VLOOKUP(Inputs[[#This Row],[County]]&amp;Inputs[[#This Row],[Healthy Soils Practice]],'Defaults &lt;HIDE&gt;'!$C$29:$Q$1246,3,FALSE),0)</f>
        <v>0</v>
      </c>
      <c r="N462" s="166">
        <f t="array" ref="N462">Inputs[[#This Row],[Acres]]*IFERROR(VLOOKUP(Inputs[[#This Row],[County]]&amp;Inputs[[#This Row],[Healthy Soils Practice]],'Defaults &lt;HIDE&gt;'!$C$29:$Q$1246,4,FALSE),0)</f>
        <v>0</v>
      </c>
      <c r="O462" s="166">
        <f t="array" ref="O462">Inputs[[#This Row],[Acres]]*IFERROR(VLOOKUP(Inputs[[#This Row],[County]]&amp;Inputs[[#This Row],[Healthy Soils Practice]],'Defaults &lt;HIDE&gt;'!$C$29:$Q$1246,5,FALSE),0)</f>
        <v>0</v>
      </c>
      <c r="P462" s="166">
        <f t="array" ref="P462">Inputs[[#This Row],[Acres]]*IFERROR(VLOOKUP(Inputs[[#This Row],[County]]&amp;Inputs[[#This Row],[Healthy Soils Practice]],'Defaults &lt;HIDE&gt;'!$C$29:$Q$1246,6,FALSE),0)</f>
        <v>0</v>
      </c>
      <c r="Q462" s="166">
        <f t="array" ref="Q462">Inputs[[#This Row],[Acres]]*IFERROR(VLOOKUP(Inputs[[#This Row],[County]]&amp;Inputs[[#This Row],[Healthy Soils Practice]],'Defaults &lt;HIDE&gt;'!$C$29:$Q$1246,7,FALSE),0)</f>
        <v>0</v>
      </c>
      <c r="R462" s="171">
        <f t="array" ref="R462">Inputs[[#This Row],[Acres]]*IFERROR(VLOOKUP(Inputs[[#This Row],[County]]&amp;Inputs[[#This Row],[Healthy Soils Practice]],'Defaults &lt;HIDE&gt;'!$C$29:$Q$1246,8,FALSE),0)</f>
        <v>0</v>
      </c>
    </row>
    <row r="463" spans="2:18" s="141" customFormat="1" x14ac:dyDescent="0.25">
      <c r="B463" s="141" t="str">
        <f>Inputs[[#This Row],['#]]</f>
        <v/>
      </c>
      <c r="C463" s="61"/>
      <c r="D463" s="63" t="str">
        <f t="shared" si="37"/>
        <v>Optional</v>
      </c>
      <c r="E463" s="143" t="str">
        <f>IF(ISBLANK(Inputs[[#This Row],[Applicant ID]]),"",IFERROR(VLOOKUP(Inputs[[#This Row],[Applicant ID]],$C$15:$E462,3,FALSE),MAX($E$15:$E462)+1))</f>
        <v/>
      </c>
      <c r="F463" s="61"/>
      <c r="G463" s="63" t="str">
        <f t="shared" si="38"/>
        <v>Optional</v>
      </c>
      <c r="H463" s="61"/>
      <c r="I463" s="65" t="str">
        <f t="shared" si="39"/>
        <v>Optional</v>
      </c>
      <c r="J463" s="148"/>
      <c r="K463" s="163" t="str">
        <f t="shared" si="40"/>
        <v>Optional</v>
      </c>
      <c r="L463" s="170">
        <f t="array" ref="L463">Inputs[[#This Row],[Acres]]*IFERROR(VLOOKUP(Inputs[[#This Row],[County]]&amp;Inputs[[#This Row],[Healthy Soils Practice]],'Defaults &lt;HIDE&gt;'!$C$29:$Q$1246,2,FALSE),0)</f>
        <v>0</v>
      </c>
      <c r="M463" s="166">
        <f t="array" ref="M463">Inputs[[#This Row],[Acres]]*IFERROR(VLOOKUP(Inputs[[#This Row],[County]]&amp;Inputs[[#This Row],[Healthy Soils Practice]],'Defaults &lt;HIDE&gt;'!$C$29:$Q$1246,3,FALSE),0)</f>
        <v>0</v>
      </c>
      <c r="N463" s="166">
        <f t="array" ref="N463">Inputs[[#This Row],[Acres]]*IFERROR(VLOOKUP(Inputs[[#This Row],[County]]&amp;Inputs[[#This Row],[Healthy Soils Practice]],'Defaults &lt;HIDE&gt;'!$C$29:$Q$1246,4,FALSE),0)</f>
        <v>0</v>
      </c>
      <c r="O463" s="166">
        <f t="array" ref="O463">Inputs[[#This Row],[Acres]]*IFERROR(VLOOKUP(Inputs[[#This Row],[County]]&amp;Inputs[[#This Row],[Healthy Soils Practice]],'Defaults &lt;HIDE&gt;'!$C$29:$Q$1246,5,FALSE),0)</f>
        <v>0</v>
      </c>
      <c r="P463" s="166">
        <f t="array" ref="P463">Inputs[[#This Row],[Acres]]*IFERROR(VLOOKUP(Inputs[[#This Row],[County]]&amp;Inputs[[#This Row],[Healthy Soils Practice]],'Defaults &lt;HIDE&gt;'!$C$29:$Q$1246,6,FALSE),0)</f>
        <v>0</v>
      </c>
      <c r="Q463" s="166">
        <f t="array" ref="Q463">Inputs[[#This Row],[Acres]]*IFERROR(VLOOKUP(Inputs[[#This Row],[County]]&amp;Inputs[[#This Row],[Healthy Soils Practice]],'Defaults &lt;HIDE&gt;'!$C$29:$Q$1246,7,FALSE),0)</f>
        <v>0</v>
      </c>
      <c r="R463" s="171">
        <f t="array" ref="R463">Inputs[[#This Row],[Acres]]*IFERROR(VLOOKUP(Inputs[[#This Row],[County]]&amp;Inputs[[#This Row],[Healthy Soils Practice]],'Defaults &lt;HIDE&gt;'!$C$29:$Q$1246,8,FALSE),0)</f>
        <v>0</v>
      </c>
    </row>
    <row r="464" spans="2:18" s="141" customFormat="1" x14ac:dyDescent="0.25">
      <c r="B464" s="141" t="str">
        <f>Inputs[[#This Row],['#]]</f>
        <v/>
      </c>
      <c r="C464" s="61"/>
      <c r="D464" s="63" t="str">
        <f t="shared" si="37"/>
        <v>Optional</v>
      </c>
      <c r="E464" s="143" t="str">
        <f>IF(ISBLANK(Inputs[[#This Row],[Applicant ID]]),"",IFERROR(VLOOKUP(Inputs[[#This Row],[Applicant ID]],$C$15:$E463,3,FALSE),MAX($E$15:$E463)+1))</f>
        <v/>
      </c>
      <c r="F464" s="61"/>
      <c r="G464" s="63" t="str">
        <f t="shared" si="38"/>
        <v>Optional</v>
      </c>
      <c r="H464" s="61"/>
      <c r="I464" s="65" t="str">
        <f t="shared" si="39"/>
        <v>Optional</v>
      </c>
      <c r="J464" s="148"/>
      <c r="K464" s="163" t="str">
        <f t="shared" si="40"/>
        <v>Optional</v>
      </c>
      <c r="L464" s="170">
        <f t="array" ref="L464">Inputs[[#This Row],[Acres]]*IFERROR(VLOOKUP(Inputs[[#This Row],[County]]&amp;Inputs[[#This Row],[Healthy Soils Practice]],'Defaults &lt;HIDE&gt;'!$C$29:$Q$1246,2,FALSE),0)</f>
        <v>0</v>
      </c>
      <c r="M464" s="166">
        <f t="array" ref="M464">Inputs[[#This Row],[Acres]]*IFERROR(VLOOKUP(Inputs[[#This Row],[County]]&amp;Inputs[[#This Row],[Healthy Soils Practice]],'Defaults &lt;HIDE&gt;'!$C$29:$Q$1246,3,FALSE),0)</f>
        <v>0</v>
      </c>
      <c r="N464" s="166">
        <f t="array" ref="N464">Inputs[[#This Row],[Acres]]*IFERROR(VLOOKUP(Inputs[[#This Row],[County]]&amp;Inputs[[#This Row],[Healthy Soils Practice]],'Defaults &lt;HIDE&gt;'!$C$29:$Q$1246,4,FALSE),0)</f>
        <v>0</v>
      </c>
      <c r="O464" s="166">
        <f t="array" ref="O464">Inputs[[#This Row],[Acres]]*IFERROR(VLOOKUP(Inputs[[#This Row],[County]]&amp;Inputs[[#This Row],[Healthy Soils Practice]],'Defaults &lt;HIDE&gt;'!$C$29:$Q$1246,5,FALSE),0)</f>
        <v>0</v>
      </c>
      <c r="P464" s="166">
        <f t="array" ref="P464">Inputs[[#This Row],[Acres]]*IFERROR(VLOOKUP(Inputs[[#This Row],[County]]&amp;Inputs[[#This Row],[Healthy Soils Practice]],'Defaults &lt;HIDE&gt;'!$C$29:$Q$1246,6,FALSE),0)</f>
        <v>0</v>
      </c>
      <c r="Q464" s="166">
        <f t="array" ref="Q464">Inputs[[#This Row],[Acres]]*IFERROR(VLOOKUP(Inputs[[#This Row],[County]]&amp;Inputs[[#This Row],[Healthy Soils Practice]],'Defaults &lt;HIDE&gt;'!$C$29:$Q$1246,7,FALSE),0)</f>
        <v>0</v>
      </c>
      <c r="R464" s="171">
        <f t="array" ref="R464">Inputs[[#This Row],[Acres]]*IFERROR(VLOOKUP(Inputs[[#This Row],[County]]&amp;Inputs[[#This Row],[Healthy Soils Practice]],'Defaults &lt;HIDE&gt;'!$C$29:$Q$1246,8,FALSE),0)</f>
        <v>0</v>
      </c>
    </row>
    <row r="465" spans="2:18" s="141" customFormat="1" x14ac:dyDescent="0.25">
      <c r="B465" s="141" t="str">
        <f>Inputs[[#This Row],['#]]</f>
        <v/>
      </c>
      <c r="C465" s="61"/>
      <c r="D465" s="63" t="str">
        <f t="shared" si="37"/>
        <v>Optional</v>
      </c>
      <c r="E465" s="143" t="str">
        <f>IF(ISBLANK(Inputs[[#This Row],[Applicant ID]]),"",IFERROR(VLOOKUP(Inputs[[#This Row],[Applicant ID]],$C$15:$E464,3,FALSE),MAX($E$15:$E464)+1))</f>
        <v/>
      </c>
      <c r="F465" s="61"/>
      <c r="G465" s="63" t="str">
        <f t="shared" si="38"/>
        <v>Optional</v>
      </c>
      <c r="H465" s="61"/>
      <c r="I465" s="65" t="str">
        <f t="shared" si="39"/>
        <v>Optional</v>
      </c>
      <c r="J465" s="148"/>
      <c r="K465" s="163" t="str">
        <f t="shared" si="40"/>
        <v>Optional</v>
      </c>
      <c r="L465" s="170">
        <f t="array" ref="L465">Inputs[[#This Row],[Acres]]*IFERROR(VLOOKUP(Inputs[[#This Row],[County]]&amp;Inputs[[#This Row],[Healthy Soils Practice]],'Defaults &lt;HIDE&gt;'!$C$29:$Q$1246,2,FALSE),0)</f>
        <v>0</v>
      </c>
      <c r="M465" s="166">
        <f t="array" ref="M465">Inputs[[#This Row],[Acres]]*IFERROR(VLOOKUP(Inputs[[#This Row],[County]]&amp;Inputs[[#This Row],[Healthy Soils Practice]],'Defaults &lt;HIDE&gt;'!$C$29:$Q$1246,3,FALSE),0)</f>
        <v>0</v>
      </c>
      <c r="N465" s="166">
        <f t="array" ref="N465">Inputs[[#This Row],[Acres]]*IFERROR(VLOOKUP(Inputs[[#This Row],[County]]&amp;Inputs[[#This Row],[Healthy Soils Practice]],'Defaults &lt;HIDE&gt;'!$C$29:$Q$1246,4,FALSE),0)</f>
        <v>0</v>
      </c>
      <c r="O465" s="166">
        <f t="array" ref="O465">Inputs[[#This Row],[Acres]]*IFERROR(VLOOKUP(Inputs[[#This Row],[County]]&amp;Inputs[[#This Row],[Healthy Soils Practice]],'Defaults &lt;HIDE&gt;'!$C$29:$Q$1246,5,FALSE),0)</f>
        <v>0</v>
      </c>
      <c r="P465" s="166">
        <f t="array" ref="P465">Inputs[[#This Row],[Acres]]*IFERROR(VLOOKUP(Inputs[[#This Row],[County]]&amp;Inputs[[#This Row],[Healthy Soils Practice]],'Defaults &lt;HIDE&gt;'!$C$29:$Q$1246,6,FALSE),0)</f>
        <v>0</v>
      </c>
      <c r="Q465" s="166">
        <f t="array" ref="Q465">Inputs[[#This Row],[Acres]]*IFERROR(VLOOKUP(Inputs[[#This Row],[County]]&amp;Inputs[[#This Row],[Healthy Soils Practice]],'Defaults &lt;HIDE&gt;'!$C$29:$Q$1246,7,FALSE),0)</f>
        <v>0</v>
      </c>
      <c r="R465" s="171">
        <f t="array" ref="R465">Inputs[[#This Row],[Acres]]*IFERROR(VLOOKUP(Inputs[[#This Row],[County]]&amp;Inputs[[#This Row],[Healthy Soils Practice]],'Defaults &lt;HIDE&gt;'!$C$29:$Q$1246,8,FALSE),0)</f>
        <v>0</v>
      </c>
    </row>
    <row r="466" spans="2:18" s="141" customFormat="1" x14ac:dyDescent="0.25">
      <c r="B466" s="141" t="str">
        <f>Inputs[[#This Row],['#]]</f>
        <v/>
      </c>
      <c r="C466" s="61"/>
      <c r="D466" s="63" t="str">
        <f t="shared" si="37"/>
        <v>Optional</v>
      </c>
      <c r="E466" s="143" t="str">
        <f>IF(ISBLANK(Inputs[[#This Row],[Applicant ID]]),"",IFERROR(VLOOKUP(Inputs[[#This Row],[Applicant ID]],$C$15:$E465,3,FALSE),MAX($E$15:$E465)+1))</f>
        <v/>
      </c>
      <c r="F466" s="61"/>
      <c r="G466" s="63" t="str">
        <f t="shared" si="38"/>
        <v>Optional</v>
      </c>
      <c r="H466" s="61"/>
      <c r="I466" s="65" t="str">
        <f t="shared" si="39"/>
        <v>Optional</v>
      </c>
      <c r="J466" s="148"/>
      <c r="K466" s="163" t="str">
        <f t="shared" si="40"/>
        <v>Optional</v>
      </c>
      <c r="L466" s="170">
        <f t="array" ref="L466">Inputs[[#This Row],[Acres]]*IFERROR(VLOOKUP(Inputs[[#This Row],[County]]&amp;Inputs[[#This Row],[Healthy Soils Practice]],'Defaults &lt;HIDE&gt;'!$C$29:$Q$1246,2,FALSE),0)</f>
        <v>0</v>
      </c>
      <c r="M466" s="166">
        <f t="array" ref="M466">Inputs[[#This Row],[Acres]]*IFERROR(VLOOKUP(Inputs[[#This Row],[County]]&amp;Inputs[[#This Row],[Healthy Soils Practice]],'Defaults &lt;HIDE&gt;'!$C$29:$Q$1246,3,FALSE),0)</f>
        <v>0</v>
      </c>
      <c r="N466" s="166">
        <f t="array" ref="N466">Inputs[[#This Row],[Acres]]*IFERROR(VLOOKUP(Inputs[[#This Row],[County]]&amp;Inputs[[#This Row],[Healthy Soils Practice]],'Defaults &lt;HIDE&gt;'!$C$29:$Q$1246,4,FALSE),0)</f>
        <v>0</v>
      </c>
      <c r="O466" s="166">
        <f t="array" ref="O466">Inputs[[#This Row],[Acres]]*IFERROR(VLOOKUP(Inputs[[#This Row],[County]]&amp;Inputs[[#This Row],[Healthy Soils Practice]],'Defaults &lt;HIDE&gt;'!$C$29:$Q$1246,5,FALSE),0)</f>
        <v>0</v>
      </c>
      <c r="P466" s="166">
        <f t="array" ref="P466">Inputs[[#This Row],[Acres]]*IFERROR(VLOOKUP(Inputs[[#This Row],[County]]&amp;Inputs[[#This Row],[Healthy Soils Practice]],'Defaults &lt;HIDE&gt;'!$C$29:$Q$1246,6,FALSE),0)</f>
        <v>0</v>
      </c>
      <c r="Q466" s="166">
        <f t="array" ref="Q466">Inputs[[#This Row],[Acres]]*IFERROR(VLOOKUP(Inputs[[#This Row],[County]]&amp;Inputs[[#This Row],[Healthy Soils Practice]],'Defaults &lt;HIDE&gt;'!$C$29:$Q$1246,7,FALSE),0)</f>
        <v>0</v>
      </c>
      <c r="R466" s="171">
        <f t="array" ref="R466">Inputs[[#This Row],[Acres]]*IFERROR(VLOOKUP(Inputs[[#This Row],[County]]&amp;Inputs[[#This Row],[Healthy Soils Practice]],'Defaults &lt;HIDE&gt;'!$C$29:$Q$1246,8,FALSE),0)</f>
        <v>0</v>
      </c>
    </row>
    <row r="467" spans="2:18" s="141" customFormat="1" x14ac:dyDescent="0.25">
      <c r="B467" s="141" t="str">
        <f>Inputs[[#This Row],['#]]</f>
        <v/>
      </c>
      <c r="C467" s="61"/>
      <c r="D467" s="63" t="str">
        <f t="shared" si="37"/>
        <v>Optional</v>
      </c>
      <c r="E467" s="143" t="str">
        <f>IF(ISBLANK(Inputs[[#This Row],[Applicant ID]]),"",IFERROR(VLOOKUP(Inputs[[#This Row],[Applicant ID]],$C$15:$E466,3,FALSE),MAX($E$15:$E466)+1))</f>
        <v/>
      </c>
      <c r="F467" s="61"/>
      <c r="G467" s="63" t="str">
        <f t="shared" si="38"/>
        <v>Optional</v>
      </c>
      <c r="H467" s="61"/>
      <c r="I467" s="65" t="str">
        <f t="shared" si="39"/>
        <v>Optional</v>
      </c>
      <c r="J467" s="148"/>
      <c r="K467" s="163" t="str">
        <f t="shared" si="40"/>
        <v>Optional</v>
      </c>
      <c r="L467" s="170">
        <f t="array" ref="L467">Inputs[[#This Row],[Acres]]*IFERROR(VLOOKUP(Inputs[[#This Row],[County]]&amp;Inputs[[#This Row],[Healthy Soils Practice]],'Defaults &lt;HIDE&gt;'!$C$29:$Q$1246,2,FALSE),0)</f>
        <v>0</v>
      </c>
      <c r="M467" s="166">
        <f t="array" ref="M467">Inputs[[#This Row],[Acres]]*IFERROR(VLOOKUP(Inputs[[#This Row],[County]]&amp;Inputs[[#This Row],[Healthy Soils Practice]],'Defaults &lt;HIDE&gt;'!$C$29:$Q$1246,3,FALSE),0)</f>
        <v>0</v>
      </c>
      <c r="N467" s="166">
        <f t="array" ref="N467">Inputs[[#This Row],[Acres]]*IFERROR(VLOOKUP(Inputs[[#This Row],[County]]&amp;Inputs[[#This Row],[Healthy Soils Practice]],'Defaults &lt;HIDE&gt;'!$C$29:$Q$1246,4,FALSE),0)</f>
        <v>0</v>
      </c>
      <c r="O467" s="166">
        <f t="array" ref="O467">Inputs[[#This Row],[Acres]]*IFERROR(VLOOKUP(Inputs[[#This Row],[County]]&amp;Inputs[[#This Row],[Healthy Soils Practice]],'Defaults &lt;HIDE&gt;'!$C$29:$Q$1246,5,FALSE),0)</f>
        <v>0</v>
      </c>
      <c r="P467" s="166">
        <f t="array" ref="P467">Inputs[[#This Row],[Acres]]*IFERROR(VLOOKUP(Inputs[[#This Row],[County]]&amp;Inputs[[#This Row],[Healthy Soils Practice]],'Defaults &lt;HIDE&gt;'!$C$29:$Q$1246,6,FALSE),0)</f>
        <v>0</v>
      </c>
      <c r="Q467" s="166">
        <f t="array" ref="Q467">Inputs[[#This Row],[Acres]]*IFERROR(VLOOKUP(Inputs[[#This Row],[County]]&amp;Inputs[[#This Row],[Healthy Soils Practice]],'Defaults &lt;HIDE&gt;'!$C$29:$Q$1246,7,FALSE),0)</f>
        <v>0</v>
      </c>
      <c r="R467" s="171">
        <f t="array" ref="R467">Inputs[[#This Row],[Acres]]*IFERROR(VLOOKUP(Inputs[[#This Row],[County]]&amp;Inputs[[#This Row],[Healthy Soils Practice]],'Defaults &lt;HIDE&gt;'!$C$29:$Q$1246,8,FALSE),0)</f>
        <v>0</v>
      </c>
    </row>
    <row r="468" spans="2:18" s="141" customFormat="1" x14ac:dyDescent="0.25">
      <c r="B468" s="141" t="str">
        <f>Inputs[[#This Row],['#]]</f>
        <v/>
      </c>
      <c r="C468" s="61"/>
      <c r="D468" s="63" t="str">
        <f t="shared" si="37"/>
        <v>Optional</v>
      </c>
      <c r="E468" s="143" t="str">
        <f>IF(ISBLANK(Inputs[[#This Row],[Applicant ID]]),"",IFERROR(VLOOKUP(Inputs[[#This Row],[Applicant ID]],$C$15:$E467,3,FALSE),MAX($E$15:$E467)+1))</f>
        <v/>
      </c>
      <c r="F468" s="61"/>
      <c r="G468" s="63" t="str">
        <f t="shared" si="38"/>
        <v>Optional</v>
      </c>
      <c r="H468" s="61"/>
      <c r="I468" s="65" t="str">
        <f t="shared" si="39"/>
        <v>Optional</v>
      </c>
      <c r="J468" s="148"/>
      <c r="K468" s="163" t="str">
        <f t="shared" si="40"/>
        <v>Optional</v>
      </c>
      <c r="L468" s="170">
        <f t="array" ref="L468">Inputs[[#This Row],[Acres]]*IFERROR(VLOOKUP(Inputs[[#This Row],[County]]&amp;Inputs[[#This Row],[Healthy Soils Practice]],'Defaults &lt;HIDE&gt;'!$C$29:$Q$1246,2,FALSE),0)</f>
        <v>0</v>
      </c>
      <c r="M468" s="166">
        <f t="array" ref="M468">Inputs[[#This Row],[Acres]]*IFERROR(VLOOKUP(Inputs[[#This Row],[County]]&amp;Inputs[[#This Row],[Healthy Soils Practice]],'Defaults &lt;HIDE&gt;'!$C$29:$Q$1246,3,FALSE),0)</f>
        <v>0</v>
      </c>
      <c r="N468" s="166">
        <f t="array" ref="N468">Inputs[[#This Row],[Acres]]*IFERROR(VLOOKUP(Inputs[[#This Row],[County]]&amp;Inputs[[#This Row],[Healthy Soils Practice]],'Defaults &lt;HIDE&gt;'!$C$29:$Q$1246,4,FALSE),0)</f>
        <v>0</v>
      </c>
      <c r="O468" s="166">
        <f t="array" ref="O468">Inputs[[#This Row],[Acres]]*IFERROR(VLOOKUP(Inputs[[#This Row],[County]]&amp;Inputs[[#This Row],[Healthy Soils Practice]],'Defaults &lt;HIDE&gt;'!$C$29:$Q$1246,5,FALSE),0)</f>
        <v>0</v>
      </c>
      <c r="P468" s="166">
        <f t="array" ref="P468">Inputs[[#This Row],[Acres]]*IFERROR(VLOOKUP(Inputs[[#This Row],[County]]&amp;Inputs[[#This Row],[Healthy Soils Practice]],'Defaults &lt;HIDE&gt;'!$C$29:$Q$1246,6,FALSE),0)</f>
        <v>0</v>
      </c>
      <c r="Q468" s="166">
        <f t="array" ref="Q468">Inputs[[#This Row],[Acres]]*IFERROR(VLOOKUP(Inputs[[#This Row],[County]]&amp;Inputs[[#This Row],[Healthy Soils Practice]],'Defaults &lt;HIDE&gt;'!$C$29:$Q$1246,7,FALSE),0)</f>
        <v>0</v>
      </c>
      <c r="R468" s="171">
        <f t="array" ref="R468">Inputs[[#This Row],[Acres]]*IFERROR(VLOOKUP(Inputs[[#This Row],[County]]&amp;Inputs[[#This Row],[Healthy Soils Practice]],'Defaults &lt;HIDE&gt;'!$C$29:$Q$1246,8,FALSE),0)</f>
        <v>0</v>
      </c>
    </row>
    <row r="469" spans="2:18" s="141" customFormat="1" x14ac:dyDescent="0.25">
      <c r="B469" s="141" t="str">
        <f>Inputs[[#This Row],['#]]</f>
        <v/>
      </c>
      <c r="C469" s="61"/>
      <c r="D469" s="63" t="str">
        <f t="shared" si="37"/>
        <v>Optional</v>
      </c>
      <c r="E469" s="143" t="str">
        <f>IF(ISBLANK(Inputs[[#This Row],[Applicant ID]]),"",IFERROR(VLOOKUP(Inputs[[#This Row],[Applicant ID]],$C$15:$E468,3,FALSE),MAX($E$15:$E468)+1))</f>
        <v/>
      </c>
      <c r="F469" s="61"/>
      <c r="G469" s="63" t="str">
        <f t="shared" si="38"/>
        <v>Optional</v>
      </c>
      <c r="H469" s="61"/>
      <c r="I469" s="65" t="str">
        <f t="shared" si="39"/>
        <v>Optional</v>
      </c>
      <c r="J469" s="148"/>
      <c r="K469" s="163" t="str">
        <f t="shared" si="40"/>
        <v>Optional</v>
      </c>
      <c r="L469" s="170">
        <f t="array" ref="L469">Inputs[[#This Row],[Acres]]*IFERROR(VLOOKUP(Inputs[[#This Row],[County]]&amp;Inputs[[#This Row],[Healthy Soils Practice]],'Defaults &lt;HIDE&gt;'!$C$29:$Q$1246,2,FALSE),0)</f>
        <v>0</v>
      </c>
      <c r="M469" s="166">
        <f t="array" ref="M469">Inputs[[#This Row],[Acres]]*IFERROR(VLOOKUP(Inputs[[#This Row],[County]]&amp;Inputs[[#This Row],[Healthy Soils Practice]],'Defaults &lt;HIDE&gt;'!$C$29:$Q$1246,3,FALSE),0)</f>
        <v>0</v>
      </c>
      <c r="N469" s="166">
        <f t="array" ref="N469">Inputs[[#This Row],[Acres]]*IFERROR(VLOOKUP(Inputs[[#This Row],[County]]&amp;Inputs[[#This Row],[Healthy Soils Practice]],'Defaults &lt;HIDE&gt;'!$C$29:$Q$1246,4,FALSE),0)</f>
        <v>0</v>
      </c>
      <c r="O469" s="166">
        <f t="array" ref="O469">Inputs[[#This Row],[Acres]]*IFERROR(VLOOKUP(Inputs[[#This Row],[County]]&amp;Inputs[[#This Row],[Healthy Soils Practice]],'Defaults &lt;HIDE&gt;'!$C$29:$Q$1246,5,FALSE),0)</f>
        <v>0</v>
      </c>
      <c r="P469" s="166">
        <f t="array" ref="P469">Inputs[[#This Row],[Acres]]*IFERROR(VLOOKUP(Inputs[[#This Row],[County]]&amp;Inputs[[#This Row],[Healthy Soils Practice]],'Defaults &lt;HIDE&gt;'!$C$29:$Q$1246,6,FALSE),0)</f>
        <v>0</v>
      </c>
      <c r="Q469" s="166">
        <f t="array" ref="Q469">Inputs[[#This Row],[Acres]]*IFERROR(VLOOKUP(Inputs[[#This Row],[County]]&amp;Inputs[[#This Row],[Healthy Soils Practice]],'Defaults &lt;HIDE&gt;'!$C$29:$Q$1246,7,FALSE),0)</f>
        <v>0</v>
      </c>
      <c r="R469" s="171">
        <f t="array" ref="R469">Inputs[[#This Row],[Acres]]*IFERROR(VLOOKUP(Inputs[[#This Row],[County]]&amp;Inputs[[#This Row],[Healthy Soils Practice]],'Defaults &lt;HIDE&gt;'!$C$29:$Q$1246,8,FALSE),0)</f>
        <v>0</v>
      </c>
    </row>
    <row r="470" spans="2:18" s="141" customFormat="1" x14ac:dyDescent="0.25">
      <c r="B470" s="141" t="str">
        <f>Inputs[[#This Row],['#]]</f>
        <v/>
      </c>
      <c r="C470" s="61"/>
      <c r="D470" s="63" t="str">
        <f t="shared" si="37"/>
        <v>Optional</v>
      </c>
      <c r="E470" s="143" t="str">
        <f>IF(ISBLANK(Inputs[[#This Row],[Applicant ID]]),"",IFERROR(VLOOKUP(Inputs[[#This Row],[Applicant ID]],$C$15:$E469,3,FALSE),MAX($E$15:$E469)+1))</f>
        <v/>
      </c>
      <c r="F470" s="61"/>
      <c r="G470" s="63" t="str">
        <f t="shared" si="38"/>
        <v>Optional</v>
      </c>
      <c r="H470" s="61"/>
      <c r="I470" s="65" t="str">
        <f t="shared" si="39"/>
        <v>Optional</v>
      </c>
      <c r="J470" s="148"/>
      <c r="K470" s="163" t="str">
        <f t="shared" si="40"/>
        <v>Optional</v>
      </c>
      <c r="L470" s="170">
        <f t="array" ref="L470">Inputs[[#This Row],[Acres]]*IFERROR(VLOOKUP(Inputs[[#This Row],[County]]&amp;Inputs[[#This Row],[Healthy Soils Practice]],'Defaults &lt;HIDE&gt;'!$C$29:$Q$1246,2,FALSE),0)</f>
        <v>0</v>
      </c>
      <c r="M470" s="166">
        <f t="array" ref="M470">Inputs[[#This Row],[Acres]]*IFERROR(VLOOKUP(Inputs[[#This Row],[County]]&amp;Inputs[[#This Row],[Healthy Soils Practice]],'Defaults &lt;HIDE&gt;'!$C$29:$Q$1246,3,FALSE),0)</f>
        <v>0</v>
      </c>
      <c r="N470" s="166">
        <f t="array" ref="N470">Inputs[[#This Row],[Acres]]*IFERROR(VLOOKUP(Inputs[[#This Row],[County]]&amp;Inputs[[#This Row],[Healthy Soils Practice]],'Defaults &lt;HIDE&gt;'!$C$29:$Q$1246,4,FALSE),0)</f>
        <v>0</v>
      </c>
      <c r="O470" s="166">
        <f t="array" ref="O470">Inputs[[#This Row],[Acres]]*IFERROR(VLOOKUP(Inputs[[#This Row],[County]]&amp;Inputs[[#This Row],[Healthy Soils Practice]],'Defaults &lt;HIDE&gt;'!$C$29:$Q$1246,5,FALSE),0)</f>
        <v>0</v>
      </c>
      <c r="P470" s="166">
        <f t="array" ref="P470">Inputs[[#This Row],[Acres]]*IFERROR(VLOOKUP(Inputs[[#This Row],[County]]&amp;Inputs[[#This Row],[Healthy Soils Practice]],'Defaults &lt;HIDE&gt;'!$C$29:$Q$1246,6,FALSE),0)</f>
        <v>0</v>
      </c>
      <c r="Q470" s="166">
        <f t="array" ref="Q470">Inputs[[#This Row],[Acres]]*IFERROR(VLOOKUP(Inputs[[#This Row],[County]]&amp;Inputs[[#This Row],[Healthy Soils Practice]],'Defaults &lt;HIDE&gt;'!$C$29:$Q$1246,7,FALSE),0)</f>
        <v>0</v>
      </c>
      <c r="R470" s="171">
        <f t="array" ref="R470">Inputs[[#This Row],[Acres]]*IFERROR(VLOOKUP(Inputs[[#This Row],[County]]&amp;Inputs[[#This Row],[Healthy Soils Practice]],'Defaults &lt;HIDE&gt;'!$C$29:$Q$1246,8,FALSE),0)</f>
        <v>0</v>
      </c>
    </row>
    <row r="471" spans="2:18" s="141" customFormat="1" x14ac:dyDescent="0.25">
      <c r="B471" s="141" t="str">
        <f>Inputs[[#This Row],['#]]</f>
        <v/>
      </c>
      <c r="C471" s="61"/>
      <c r="D471" s="63" t="str">
        <f t="shared" si="37"/>
        <v>Optional</v>
      </c>
      <c r="E471" s="143" t="str">
        <f>IF(ISBLANK(Inputs[[#This Row],[Applicant ID]]),"",IFERROR(VLOOKUP(Inputs[[#This Row],[Applicant ID]],$C$15:$E470,3,FALSE),MAX($E$15:$E470)+1))</f>
        <v/>
      </c>
      <c r="F471" s="61"/>
      <c r="G471" s="63" t="str">
        <f t="shared" si="38"/>
        <v>Optional</v>
      </c>
      <c r="H471" s="61"/>
      <c r="I471" s="65" t="str">
        <f t="shared" si="39"/>
        <v>Optional</v>
      </c>
      <c r="J471" s="148"/>
      <c r="K471" s="163" t="str">
        <f t="shared" si="40"/>
        <v>Optional</v>
      </c>
      <c r="L471" s="170">
        <f t="array" ref="L471">Inputs[[#This Row],[Acres]]*IFERROR(VLOOKUP(Inputs[[#This Row],[County]]&amp;Inputs[[#This Row],[Healthy Soils Practice]],'Defaults &lt;HIDE&gt;'!$C$29:$Q$1246,2,FALSE),0)</f>
        <v>0</v>
      </c>
      <c r="M471" s="166">
        <f t="array" ref="M471">Inputs[[#This Row],[Acres]]*IFERROR(VLOOKUP(Inputs[[#This Row],[County]]&amp;Inputs[[#This Row],[Healthy Soils Practice]],'Defaults &lt;HIDE&gt;'!$C$29:$Q$1246,3,FALSE),0)</f>
        <v>0</v>
      </c>
      <c r="N471" s="166">
        <f t="array" ref="N471">Inputs[[#This Row],[Acres]]*IFERROR(VLOOKUP(Inputs[[#This Row],[County]]&amp;Inputs[[#This Row],[Healthy Soils Practice]],'Defaults &lt;HIDE&gt;'!$C$29:$Q$1246,4,FALSE),0)</f>
        <v>0</v>
      </c>
      <c r="O471" s="166">
        <f t="array" ref="O471">Inputs[[#This Row],[Acres]]*IFERROR(VLOOKUP(Inputs[[#This Row],[County]]&amp;Inputs[[#This Row],[Healthy Soils Practice]],'Defaults &lt;HIDE&gt;'!$C$29:$Q$1246,5,FALSE),0)</f>
        <v>0</v>
      </c>
      <c r="P471" s="166">
        <f t="array" ref="P471">Inputs[[#This Row],[Acres]]*IFERROR(VLOOKUP(Inputs[[#This Row],[County]]&amp;Inputs[[#This Row],[Healthy Soils Practice]],'Defaults &lt;HIDE&gt;'!$C$29:$Q$1246,6,FALSE),0)</f>
        <v>0</v>
      </c>
      <c r="Q471" s="166">
        <f t="array" ref="Q471">Inputs[[#This Row],[Acres]]*IFERROR(VLOOKUP(Inputs[[#This Row],[County]]&amp;Inputs[[#This Row],[Healthy Soils Practice]],'Defaults &lt;HIDE&gt;'!$C$29:$Q$1246,7,FALSE),0)</f>
        <v>0</v>
      </c>
      <c r="R471" s="171">
        <f t="array" ref="R471">Inputs[[#This Row],[Acres]]*IFERROR(VLOOKUP(Inputs[[#This Row],[County]]&amp;Inputs[[#This Row],[Healthy Soils Practice]],'Defaults &lt;HIDE&gt;'!$C$29:$Q$1246,8,FALSE),0)</f>
        <v>0</v>
      </c>
    </row>
    <row r="472" spans="2:18" x14ac:dyDescent="0.25">
      <c r="B472" s="141" t="str">
        <f>Inputs[[#This Row],['#]]</f>
        <v/>
      </c>
      <c r="C472" s="61"/>
      <c r="D472" s="63" t="str">
        <f t="shared" si="37"/>
        <v>Optional</v>
      </c>
      <c r="E472" s="143" t="str">
        <f>IF(ISBLANK(Inputs[[#This Row],[Applicant ID]]),"",IFERROR(VLOOKUP(Inputs[[#This Row],[Applicant ID]],$C$15:$E471,3,FALSE),MAX($E$15:$E471)+1))</f>
        <v/>
      </c>
      <c r="F472" s="61"/>
      <c r="G472" s="63" t="str">
        <f t="shared" si="38"/>
        <v>Optional</v>
      </c>
      <c r="H472" s="61"/>
      <c r="I472" s="65" t="str">
        <f t="shared" si="39"/>
        <v>Optional</v>
      </c>
      <c r="J472" s="148"/>
      <c r="K472" s="163" t="str">
        <f t="shared" si="40"/>
        <v>Optional</v>
      </c>
      <c r="L472" s="170">
        <f t="array" ref="L472">Inputs[[#This Row],[Acres]]*IFERROR(VLOOKUP(Inputs[[#This Row],[County]]&amp;Inputs[[#This Row],[Healthy Soils Practice]],'Defaults &lt;HIDE&gt;'!$C$29:$Q$1246,2,FALSE),0)</f>
        <v>0</v>
      </c>
      <c r="M472" s="166">
        <f t="array" ref="M472">Inputs[[#This Row],[Acres]]*IFERROR(VLOOKUP(Inputs[[#This Row],[County]]&amp;Inputs[[#This Row],[Healthy Soils Practice]],'Defaults &lt;HIDE&gt;'!$C$29:$Q$1246,3,FALSE),0)</f>
        <v>0</v>
      </c>
      <c r="N472" s="166">
        <f t="array" ref="N472">Inputs[[#This Row],[Acres]]*IFERROR(VLOOKUP(Inputs[[#This Row],[County]]&amp;Inputs[[#This Row],[Healthy Soils Practice]],'Defaults &lt;HIDE&gt;'!$C$29:$Q$1246,4,FALSE),0)</f>
        <v>0</v>
      </c>
      <c r="O472" s="166">
        <f t="array" ref="O472">Inputs[[#This Row],[Acres]]*IFERROR(VLOOKUP(Inputs[[#This Row],[County]]&amp;Inputs[[#This Row],[Healthy Soils Practice]],'Defaults &lt;HIDE&gt;'!$C$29:$Q$1246,5,FALSE),0)</f>
        <v>0</v>
      </c>
      <c r="P472" s="166">
        <f t="array" ref="P472">Inputs[[#This Row],[Acres]]*IFERROR(VLOOKUP(Inputs[[#This Row],[County]]&amp;Inputs[[#This Row],[Healthy Soils Practice]],'Defaults &lt;HIDE&gt;'!$C$29:$Q$1246,6,FALSE),0)</f>
        <v>0</v>
      </c>
      <c r="Q472" s="166">
        <f t="array" ref="Q472">Inputs[[#This Row],[Acres]]*IFERROR(VLOOKUP(Inputs[[#This Row],[County]]&amp;Inputs[[#This Row],[Healthy Soils Practice]],'Defaults &lt;HIDE&gt;'!$C$29:$Q$1246,7,FALSE),0)</f>
        <v>0</v>
      </c>
      <c r="R472" s="171">
        <f t="array" ref="R472">Inputs[[#This Row],[Acres]]*IFERROR(VLOOKUP(Inputs[[#This Row],[County]]&amp;Inputs[[#This Row],[Healthy Soils Practice]],'Defaults &lt;HIDE&gt;'!$C$29:$Q$1246,8,FALSE),0)</f>
        <v>0</v>
      </c>
    </row>
    <row r="473" spans="2:18" x14ac:dyDescent="0.25">
      <c r="B473" s="141" t="str">
        <f>Inputs[[#This Row],['#]]</f>
        <v/>
      </c>
      <c r="C473" s="61"/>
      <c r="D473" s="63" t="str">
        <f t="shared" si="37"/>
        <v>Optional</v>
      </c>
      <c r="E473" s="143" t="str">
        <f>IF(ISBLANK(Inputs[[#This Row],[Applicant ID]]),"",IFERROR(VLOOKUP(Inputs[[#This Row],[Applicant ID]],$C$15:$E472,3,FALSE),MAX($E$15:$E472)+1))</f>
        <v/>
      </c>
      <c r="F473" s="61"/>
      <c r="G473" s="63" t="str">
        <f t="shared" si="38"/>
        <v>Optional</v>
      </c>
      <c r="H473" s="61"/>
      <c r="I473" s="65" t="str">
        <f t="shared" si="39"/>
        <v>Optional</v>
      </c>
      <c r="J473" s="148"/>
      <c r="K473" s="163" t="str">
        <f t="shared" si="40"/>
        <v>Optional</v>
      </c>
      <c r="L473" s="170">
        <f t="array" ref="L473">Inputs[[#This Row],[Acres]]*IFERROR(VLOOKUP(Inputs[[#This Row],[County]]&amp;Inputs[[#This Row],[Healthy Soils Practice]],'Defaults &lt;HIDE&gt;'!$C$29:$Q$1246,2,FALSE),0)</f>
        <v>0</v>
      </c>
      <c r="M473" s="166">
        <f t="array" ref="M473">Inputs[[#This Row],[Acres]]*IFERROR(VLOOKUP(Inputs[[#This Row],[County]]&amp;Inputs[[#This Row],[Healthy Soils Practice]],'Defaults &lt;HIDE&gt;'!$C$29:$Q$1246,3,FALSE),0)</f>
        <v>0</v>
      </c>
      <c r="N473" s="166">
        <f t="array" ref="N473">Inputs[[#This Row],[Acres]]*IFERROR(VLOOKUP(Inputs[[#This Row],[County]]&amp;Inputs[[#This Row],[Healthy Soils Practice]],'Defaults &lt;HIDE&gt;'!$C$29:$Q$1246,4,FALSE),0)</f>
        <v>0</v>
      </c>
      <c r="O473" s="166">
        <f t="array" ref="O473">Inputs[[#This Row],[Acres]]*IFERROR(VLOOKUP(Inputs[[#This Row],[County]]&amp;Inputs[[#This Row],[Healthy Soils Practice]],'Defaults &lt;HIDE&gt;'!$C$29:$Q$1246,5,FALSE),0)</f>
        <v>0</v>
      </c>
      <c r="P473" s="166">
        <f t="array" ref="P473">Inputs[[#This Row],[Acres]]*IFERROR(VLOOKUP(Inputs[[#This Row],[County]]&amp;Inputs[[#This Row],[Healthy Soils Practice]],'Defaults &lt;HIDE&gt;'!$C$29:$Q$1246,6,FALSE),0)</f>
        <v>0</v>
      </c>
      <c r="Q473" s="166">
        <f t="array" ref="Q473">Inputs[[#This Row],[Acres]]*IFERROR(VLOOKUP(Inputs[[#This Row],[County]]&amp;Inputs[[#This Row],[Healthy Soils Practice]],'Defaults &lt;HIDE&gt;'!$C$29:$Q$1246,7,FALSE),0)</f>
        <v>0</v>
      </c>
      <c r="R473" s="171">
        <f t="array" ref="R473">Inputs[[#This Row],[Acres]]*IFERROR(VLOOKUP(Inputs[[#This Row],[County]]&amp;Inputs[[#This Row],[Healthy Soils Practice]],'Defaults &lt;HIDE&gt;'!$C$29:$Q$1246,8,FALSE),0)</f>
        <v>0</v>
      </c>
    </row>
    <row r="474" spans="2:18" x14ac:dyDescent="0.25">
      <c r="B474" s="141" t="str">
        <f>Inputs[[#This Row],['#]]</f>
        <v/>
      </c>
      <c r="C474" s="61"/>
      <c r="D474" s="63" t="str">
        <f t="shared" si="37"/>
        <v>Optional</v>
      </c>
      <c r="E474" s="143" t="str">
        <f>IF(ISBLANK(Inputs[[#This Row],[Applicant ID]]),"",IFERROR(VLOOKUP(Inputs[[#This Row],[Applicant ID]],$C$15:$E473,3,FALSE),MAX($E$15:$E473)+1))</f>
        <v/>
      </c>
      <c r="F474" s="61"/>
      <c r="G474" s="63" t="str">
        <f t="shared" si="38"/>
        <v>Optional</v>
      </c>
      <c r="H474" s="61"/>
      <c r="I474" s="65" t="str">
        <f t="shared" si="39"/>
        <v>Optional</v>
      </c>
      <c r="J474" s="148"/>
      <c r="K474" s="163" t="str">
        <f t="shared" si="40"/>
        <v>Optional</v>
      </c>
      <c r="L474" s="170">
        <f t="array" ref="L474">Inputs[[#This Row],[Acres]]*IFERROR(VLOOKUP(Inputs[[#This Row],[County]]&amp;Inputs[[#This Row],[Healthy Soils Practice]],'Defaults &lt;HIDE&gt;'!$C$29:$Q$1246,2,FALSE),0)</f>
        <v>0</v>
      </c>
      <c r="M474" s="166">
        <f t="array" ref="M474">Inputs[[#This Row],[Acres]]*IFERROR(VLOOKUP(Inputs[[#This Row],[County]]&amp;Inputs[[#This Row],[Healthy Soils Practice]],'Defaults &lt;HIDE&gt;'!$C$29:$Q$1246,3,FALSE),0)</f>
        <v>0</v>
      </c>
      <c r="N474" s="166">
        <f t="array" ref="N474">Inputs[[#This Row],[Acres]]*IFERROR(VLOOKUP(Inputs[[#This Row],[County]]&amp;Inputs[[#This Row],[Healthy Soils Practice]],'Defaults &lt;HIDE&gt;'!$C$29:$Q$1246,4,FALSE),0)</f>
        <v>0</v>
      </c>
      <c r="O474" s="166">
        <f t="array" ref="O474">Inputs[[#This Row],[Acres]]*IFERROR(VLOOKUP(Inputs[[#This Row],[County]]&amp;Inputs[[#This Row],[Healthy Soils Practice]],'Defaults &lt;HIDE&gt;'!$C$29:$Q$1246,5,FALSE),0)</f>
        <v>0</v>
      </c>
      <c r="P474" s="166">
        <f t="array" ref="P474">Inputs[[#This Row],[Acres]]*IFERROR(VLOOKUP(Inputs[[#This Row],[County]]&amp;Inputs[[#This Row],[Healthy Soils Practice]],'Defaults &lt;HIDE&gt;'!$C$29:$Q$1246,6,FALSE),0)</f>
        <v>0</v>
      </c>
      <c r="Q474" s="166">
        <f t="array" ref="Q474">Inputs[[#This Row],[Acres]]*IFERROR(VLOOKUP(Inputs[[#This Row],[County]]&amp;Inputs[[#This Row],[Healthy Soils Practice]],'Defaults &lt;HIDE&gt;'!$C$29:$Q$1246,7,FALSE),0)</f>
        <v>0</v>
      </c>
      <c r="R474" s="171">
        <f t="array" ref="R474">Inputs[[#This Row],[Acres]]*IFERROR(VLOOKUP(Inputs[[#This Row],[County]]&amp;Inputs[[#This Row],[Healthy Soils Practice]],'Defaults &lt;HIDE&gt;'!$C$29:$Q$1246,8,FALSE),0)</f>
        <v>0</v>
      </c>
    </row>
    <row r="475" spans="2:18" x14ac:dyDescent="0.25">
      <c r="B475" s="141" t="str">
        <f>Inputs[[#This Row],['#]]</f>
        <v/>
      </c>
      <c r="C475" s="61"/>
      <c r="D475" s="63" t="str">
        <f t="shared" si="37"/>
        <v>Optional</v>
      </c>
      <c r="E475" s="143" t="str">
        <f>IF(ISBLANK(Inputs[[#This Row],[Applicant ID]]),"",IFERROR(VLOOKUP(Inputs[[#This Row],[Applicant ID]],$C$15:$E474,3,FALSE),MAX($E$15:$E474)+1))</f>
        <v/>
      </c>
      <c r="F475" s="61"/>
      <c r="G475" s="63" t="str">
        <f t="shared" si="38"/>
        <v>Optional</v>
      </c>
      <c r="H475" s="61"/>
      <c r="I475" s="65" t="str">
        <f t="shared" si="39"/>
        <v>Optional</v>
      </c>
      <c r="J475" s="148"/>
      <c r="K475" s="163" t="str">
        <f t="shared" si="40"/>
        <v>Optional</v>
      </c>
      <c r="L475" s="170">
        <f t="array" ref="L475">Inputs[[#This Row],[Acres]]*IFERROR(VLOOKUP(Inputs[[#This Row],[County]]&amp;Inputs[[#This Row],[Healthy Soils Practice]],'Defaults &lt;HIDE&gt;'!$C$29:$Q$1246,2,FALSE),0)</f>
        <v>0</v>
      </c>
      <c r="M475" s="166">
        <f t="array" ref="M475">Inputs[[#This Row],[Acres]]*IFERROR(VLOOKUP(Inputs[[#This Row],[County]]&amp;Inputs[[#This Row],[Healthy Soils Practice]],'Defaults &lt;HIDE&gt;'!$C$29:$Q$1246,3,FALSE),0)</f>
        <v>0</v>
      </c>
      <c r="N475" s="166">
        <f t="array" ref="N475">Inputs[[#This Row],[Acres]]*IFERROR(VLOOKUP(Inputs[[#This Row],[County]]&amp;Inputs[[#This Row],[Healthy Soils Practice]],'Defaults &lt;HIDE&gt;'!$C$29:$Q$1246,4,FALSE),0)</f>
        <v>0</v>
      </c>
      <c r="O475" s="166">
        <f t="array" ref="O475">Inputs[[#This Row],[Acres]]*IFERROR(VLOOKUP(Inputs[[#This Row],[County]]&amp;Inputs[[#This Row],[Healthy Soils Practice]],'Defaults &lt;HIDE&gt;'!$C$29:$Q$1246,5,FALSE),0)</f>
        <v>0</v>
      </c>
      <c r="P475" s="166">
        <f t="array" ref="P475">Inputs[[#This Row],[Acres]]*IFERROR(VLOOKUP(Inputs[[#This Row],[County]]&amp;Inputs[[#This Row],[Healthy Soils Practice]],'Defaults &lt;HIDE&gt;'!$C$29:$Q$1246,6,FALSE),0)</f>
        <v>0</v>
      </c>
      <c r="Q475" s="166">
        <f t="array" ref="Q475">Inputs[[#This Row],[Acres]]*IFERROR(VLOOKUP(Inputs[[#This Row],[County]]&amp;Inputs[[#This Row],[Healthy Soils Practice]],'Defaults &lt;HIDE&gt;'!$C$29:$Q$1246,7,FALSE),0)</f>
        <v>0</v>
      </c>
      <c r="R475" s="171">
        <f t="array" ref="R475">Inputs[[#This Row],[Acres]]*IFERROR(VLOOKUP(Inputs[[#This Row],[County]]&amp;Inputs[[#This Row],[Healthy Soils Practice]],'Defaults &lt;HIDE&gt;'!$C$29:$Q$1246,8,FALSE),0)</f>
        <v>0</v>
      </c>
    </row>
    <row r="476" spans="2:18" x14ac:dyDescent="0.25">
      <c r="B476" s="141" t="str">
        <f>Inputs[[#This Row],['#]]</f>
        <v/>
      </c>
      <c r="C476" s="61"/>
      <c r="D476" s="63" t="str">
        <f t="shared" si="37"/>
        <v>Optional</v>
      </c>
      <c r="E476" s="143" t="str">
        <f>IF(ISBLANK(Inputs[[#This Row],[Applicant ID]]),"",IFERROR(VLOOKUP(Inputs[[#This Row],[Applicant ID]],$C$15:$E475,3,FALSE),MAX($E$15:$E475)+1))</f>
        <v/>
      </c>
      <c r="F476" s="61"/>
      <c r="G476" s="63" t="str">
        <f t="shared" si="38"/>
        <v>Optional</v>
      </c>
      <c r="H476" s="61"/>
      <c r="I476" s="65" t="str">
        <f t="shared" si="39"/>
        <v>Optional</v>
      </c>
      <c r="J476" s="148"/>
      <c r="K476" s="163" t="str">
        <f t="shared" si="40"/>
        <v>Optional</v>
      </c>
      <c r="L476" s="170">
        <f t="array" ref="L476">Inputs[[#This Row],[Acres]]*IFERROR(VLOOKUP(Inputs[[#This Row],[County]]&amp;Inputs[[#This Row],[Healthy Soils Practice]],'Defaults &lt;HIDE&gt;'!$C$29:$Q$1246,2,FALSE),0)</f>
        <v>0</v>
      </c>
      <c r="M476" s="166">
        <f t="array" ref="M476">Inputs[[#This Row],[Acres]]*IFERROR(VLOOKUP(Inputs[[#This Row],[County]]&amp;Inputs[[#This Row],[Healthy Soils Practice]],'Defaults &lt;HIDE&gt;'!$C$29:$Q$1246,3,FALSE),0)</f>
        <v>0</v>
      </c>
      <c r="N476" s="166">
        <f t="array" ref="N476">Inputs[[#This Row],[Acres]]*IFERROR(VLOOKUP(Inputs[[#This Row],[County]]&amp;Inputs[[#This Row],[Healthy Soils Practice]],'Defaults &lt;HIDE&gt;'!$C$29:$Q$1246,4,FALSE),0)</f>
        <v>0</v>
      </c>
      <c r="O476" s="166">
        <f t="array" ref="O476">Inputs[[#This Row],[Acres]]*IFERROR(VLOOKUP(Inputs[[#This Row],[County]]&amp;Inputs[[#This Row],[Healthy Soils Practice]],'Defaults &lt;HIDE&gt;'!$C$29:$Q$1246,5,FALSE),0)</f>
        <v>0</v>
      </c>
      <c r="P476" s="166">
        <f t="array" ref="P476">Inputs[[#This Row],[Acres]]*IFERROR(VLOOKUP(Inputs[[#This Row],[County]]&amp;Inputs[[#This Row],[Healthy Soils Practice]],'Defaults &lt;HIDE&gt;'!$C$29:$Q$1246,6,FALSE),0)</f>
        <v>0</v>
      </c>
      <c r="Q476" s="166">
        <f t="array" ref="Q476">Inputs[[#This Row],[Acres]]*IFERROR(VLOOKUP(Inputs[[#This Row],[County]]&amp;Inputs[[#This Row],[Healthy Soils Practice]],'Defaults &lt;HIDE&gt;'!$C$29:$Q$1246,7,FALSE),0)</f>
        <v>0</v>
      </c>
      <c r="R476" s="171">
        <f t="array" ref="R476">Inputs[[#This Row],[Acres]]*IFERROR(VLOOKUP(Inputs[[#This Row],[County]]&amp;Inputs[[#This Row],[Healthy Soils Practice]],'Defaults &lt;HIDE&gt;'!$C$29:$Q$1246,8,FALSE),0)</f>
        <v>0</v>
      </c>
    </row>
    <row r="477" spans="2:18" x14ac:dyDescent="0.25">
      <c r="B477" s="141" t="str">
        <f>Inputs[[#This Row],['#]]</f>
        <v/>
      </c>
      <c r="C477" s="61"/>
      <c r="D477" s="63" t="str">
        <f t="shared" si="37"/>
        <v>Optional</v>
      </c>
      <c r="E477" s="143" t="str">
        <f>IF(ISBLANK(Inputs[[#This Row],[Applicant ID]]),"",IFERROR(VLOOKUP(Inputs[[#This Row],[Applicant ID]],$C$15:$E476,3,FALSE),MAX($E$15:$E476)+1))</f>
        <v/>
      </c>
      <c r="F477" s="61"/>
      <c r="G477" s="63" t="str">
        <f t="shared" si="38"/>
        <v>Optional</v>
      </c>
      <c r="H477" s="61"/>
      <c r="I477" s="65" t="str">
        <f t="shared" si="39"/>
        <v>Optional</v>
      </c>
      <c r="J477" s="148"/>
      <c r="K477" s="163" t="str">
        <f t="shared" si="40"/>
        <v>Optional</v>
      </c>
      <c r="L477" s="170">
        <f t="array" ref="L477">Inputs[[#This Row],[Acres]]*IFERROR(VLOOKUP(Inputs[[#This Row],[County]]&amp;Inputs[[#This Row],[Healthy Soils Practice]],'Defaults &lt;HIDE&gt;'!$C$29:$Q$1246,2,FALSE),0)</f>
        <v>0</v>
      </c>
      <c r="M477" s="166">
        <f t="array" ref="M477">Inputs[[#This Row],[Acres]]*IFERROR(VLOOKUP(Inputs[[#This Row],[County]]&amp;Inputs[[#This Row],[Healthy Soils Practice]],'Defaults &lt;HIDE&gt;'!$C$29:$Q$1246,3,FALSE),0)</f>
        <v>0</v>
      </c>
      <c r="N477" s="166">
        <f t="array" ref="N477">Inputs[[#This Row],[Acres]]*IFERROR(VLOOKUP(Inputs[[#This Row],[County]]&amp;Inputs[[#This Row],[Healthy Soils Practice]],'Defaults &lt;HIDE&gt;'!$C$29:$Q$1246,4,FALSE),0)</f>
        <v>0</v>
      </c>
      <c r="O477" s="166">
        <f t="array" ref="O477">Inputs[[#This Row],[Acres]]*IFERROR(VLOOKUP(Inputs[[#This Row],[County]]&amp;Inputs[[#This Row],[Healthy Soils Practice]],'Defaults &lt;HIDE&gt;'!$C$29:$Q$1246,5,FALSE),0)</f>
        <v>0</v>
      </c>
      <c r="P477" s="166">
        <f t="array" ref="P477">Inputs[[#This Row],[Acres]]*IFERROR(VLOOKUP(Inputs[[#This Row],[County]]&amp;Inputs[[#This Row],[Healthy Soils Practice]],'Defaults &lt;HIDE&gt;'!$C$29:$Q$1246,6,FALSE),0)</f>
        <v>0</v>
      </c>
      <c r="Q477" s="166">
        <f t="array" ref="Q477">Inputs[[#This Row],[Acres]]*IFERROR(VLOOKUP(Inputs[[#This Row],[County]]&amp;Inputs[[#This Row],[Healthy Soils Practice]],'Defaults &lt;HIDE&gt;'!$C$29:$Q$1246,7,FALSE),0)</f>
        <v>0</v>
      </c>
      <c r="R477" s="171">
        <f t="array" ref="R477">Inputs[[#This Row],[Acres]]*IFERROR(VLOOKUP(Inputs[[#This Row],[County]]&amp;Inputs[[#This Row],[Healthy Soils Practice]],'Defaults &lt;HIDE&gt;'!$C$29:$Q$1246,8,FALSE),0)</f>
        <v>0</v>
      </c>
    </row>
    <row r="478" spans="2:18" x14ac:dyDescent="0.25">
      <c r="B478" s="141" t="str">
        <f>Inputs[[#This Row],['#]]</f>
        <v/>
      </c>
      <c r="C478" s="61"/>
      <c r="D478" s="63" t="str">
        <f t="shared" si="37"/>
        <v>Optional</v>
      </c>
      <c r="E478" s="143" t="str">
        <f>IF(ISBLANK(Inputs[[#This Row],[Applicant ID]]),"",IFERROR(VLOOKUP(Inputs[[#This Row],[Applicant ID]],$C$15:$E477,3,FALSE),MAX($E$15:$E477)+1))</f>
        <v/>
      </c>
      <c r="F478" s="61"/>
      <c r="G478" s="63" t="str">
        <f t="shared" si="38"/>
        <v>Optional</v>
      </c>
      <c r="H478" s="61"/>
      <c r="I478" s="65" t="str">
        <f t="shared" si="39"/>
        <v>Optional</v>
      </c>
      <c r="J478" s="148"/>
      <c r="K478" s="163" t="str">
        <f t="shared" si="40"/>
        <v>Optional</v>
      </c>
      <c r="L478" s="170">
        <f t="array" ref="L478">Inputs[[#This Row],[Acres]]*IFERROR(VLOOKUP(Inputs[[#This Row],[County]]&amp;Inputs[[#This Row],[Healthy Soils Practice]],'Defaults &lt;HIDE&gt;'!$C$29:$Q$1246,2,FALSE),0)</f>
        <v>0</v>
      </c>
      <c r="M478" s="166">
        <f t="array" ref="M478">Inputs[[#This Row],[Acres]]*IFERROR(VLOOKUP(Inputs[[#This Row],[County]]&amp;Inputs[[#This Row],[Healthy Soils Practice]],'Defaults &lt;HIDE&gt;'!$C$29:$Q$1246,3,FALSE),0)</f>
        <v>0</v>
      </c>
      <c r="N478" s="166">
        <f t="array" ref="N478">Inputs[[#This Row],[Acres]]*IFERROR(VLOOKUP(Inputs[[#This Row],[County]]&amp;Inputs[[#This Row],[Healthy Soils Practice]],'Defaults &lt;HIDE&gt;'!$C$29:$Q$1246,4,FALSE),0)</f>
        <v>0</v>
      </c>
      <c r="O478" s="166">
        <f t="array" ref="O478">Inputs[[#This Row],[Acres]]*IFERROR(VLOOKUP(Inputs[[#This Row],[County]]&amp;Inputs[[#This Row],[Healthy Soils Practice]],'Defaults &lt;HIDE&gt;'!$C$29:$Q$1246,5,FALSE),0)</f>
        <v>0</v>
      </c>
      <c r="P478" s="166">
        <f t="array" ref="P478">Inputs[[#This Row],[Acres]]*IFERROR(VLOOKUP(Inputs[[#This Row],[County]]&amp;Inputs[[#This Row],[Healthy Soils Practice]],'Defaults &lt;HIDE&gt;'!$C$29:$Q$1246,6,FALSE),0)</f>
        <v>0</v>
      </c>
      <c r="Q478" s="166">
        <f t="array" ref="Q478">Inputs[[#This Row],[Acres]]*IFERROR(VLOOKUP(Inputs[[#This Row],[County]]&amp;Inputs[[#This Row],[Healthy Soils Practice]],'Defaults &lt;HIDE&gt;'!$C$29:$Q$1246,7,FALSE),0)</f>
        <v>0</v>
      </c>
      <c r="R478" s="171">
        <f t="array" ref="R478">Inputs[[#This Row],[Acres]]*IFERROR(VLOOKUP(Inputs[[#This Row],[County]]&amp;Inputs[[#This Row],[Healthy Soils Practice]],'Defaults &lt;HIDE&gt;'!$C$29:$Q$1246,8,FALSE),0)</f>
        <v>0</v>
      </c>
    </row>
    <row r="479" spans="2:18" x14ac:dyDescent="0.25">
      <c r="B479" s="141" t="str">
        <f>Inputs[[#This Row],['#]]</f>
        <v/>
      </c>
      <c r="C479" s="61"/>
      <c r="D479" s="63" t="str">
        <f t="shared" si="37"/>
        <v>Optional</v>
      </c>
      <c r="E479" s="143" t="str">
        <f>IF(ISBLANK(Inputs[[#This Row],[Applicant ID]]),"",IFERROR(VLOOKUP(Inputs[[#This Row],[Applicant ID]],$C$15:$E478,3,FALSE),MAX($E$15:$E478)+1))</f>
        <v/>
      </c>
      <c r="F479" s="61"/>
      <c r="G479" s="63" t="str">
        <f t="shared" si="38"/>
        <v>Optional</v>
      </c>
      <c r="H479" s="61"/>
      <c r="I479" s="65" t="str">
        <f t="shared" si="39"/>
        <v>Optional</v>
      </c>
      <c r="J479" s="148"/>
      <c r="K479" s="163" t="str">
        <f t="shared" si="40"/>
        <v>Optional</v>
      </c>
      <c r="L479" s="170">
        <f t="array" ref="L479">Inputs[[#This Row],[Acres]]*IFERROR(VLOOKUP(Inputs[[#This Row],[County]]&amp;Inputs[[#This Row],[Healthy Soils Practice]],'Defaults &lt;HIDE&gt;'!$C$29:$Q$1246,2,FALSE),0)</f>
        <v>0</v>
      </c>
      <c r="M479" s="166">
        <f t="array" ref="M479">Inputs[[#This Row],[Acres]]*IFERROR(VLOOKUP(Inputs[[#This Row],[County]]&amp;Inputs[[#This Row],[Healthy Soils Practice]],'Defaults &lt;HIDE&gt;'!$C$29:$Q$1246,3,FALSE),0)</f>
        <v>0</v>
      </c>
      <c r="N479" s="166">
        <f t="array" ref="N479">Inputs[[#This Row],[Acres]]*IFERROR(VLOOKUP(Inputs[[#This Row],[County]]&amp;Inputs[[#This Row],[Healthy Soils Practice]],'Defaults &lt;HIDE&gt;'!$C$29:$Q$1246,4,FALSE),0)</f>
        <v>0</v>
      </c>
      <c r="O479" s="166">
        <f t="array" ref="O479">Inputs[[#This Row],[Acres]]*IFERROR(VLOOKUP(Inputs[[#This Row],[County]]&amp;Inputs[[#This Row],[Healthy Soils Practice]],'Defaults &lt;HIDE&gt;'!$C$29:$Q$1246,5,FALSE),0)</f>
        <v>0</v>
      </c>
      <c r="P479" s="166">
        <f t="array" ref="P479">Inputs[[#This Row],[Acres]]*IFERROR(VLOOKUP(Inputs[[#This Row],[County]]&amp;Inputs[[#This Row],[Healthy Soils Practice]],'Defaults &lt;HIDE&gt;'!$C$29:$Q$1246,6,FALSE),0)</f>
        <v>0</v>
      </c>
      <c r="Q479" s="166">
        <f t="array" ref="Q479">Inputs[[#This Row],[Acres]]*IFERROR(VLOOKUP(Inputs[[#This Row],[County]]&amp;Inputs[[#This Row],[Healthy Soils Practice]],'Defaults &lt;HIDE&gt;'!$C$29:$Q$1246,7,FALSE),0)</f>
        <v>0</v>
      </c>
      <c r="R479" s="171">
        <f t="array" ref="R479">Inputs[[#This Row],[Acres]]*IFERROR(VLOOKUP(Inputs[[#This Row],[County]]&amp;Inputs[[#This Row],[Healthy Soils Practice]],'Defaults &lt;HIDE&gt;'!$C$29:$Q$1246,8,FALSE),0)</f>
        <v>0</v>
      </c>
    </row>
    <row r="480" spans="2:18" x14ac:dyDescent="0.25">
      <c r="B480" s="141" t="str">
        <f>Inputs[[#This Row],['#]]</f>
        <v/>
      </c>
      <c r="C480" s="61"/>
      <c r="D480" s="63" t="str">
        <f t="shared" si="37"/>
        <v>Optional</v>
      </c>
      <c r="E480" s="143" t="str">
        <f>IF(ISBLANK(Inputs[[#This Row],[Applicant ID]]),"",IFERROR(VLOOKUP(Inputs[[#This Row],[Applicant ID]],$C$15:$E479,3,FALSE),MAX($E$15:$E479)+1))</f>
        <v/>
      </c>
      <c r="F480" s="61"/>
      <c r="G480" s="63" t="str">
        <f t="shared" si="38"/>
        <v>Optional</v>
      </c>
      <c r="H480" s="61"/>
      <c r="I480" s="65" t="str">
        <f t="shared" si="39"/>
        <v>Optional</v>
      </c>
      <c r="J480" s="148"/>
      <c r="K480" s="163" t="str">
        <f t="shared" si="40"/>
        <v>Optional</v>
      </c>
      <c r="L480" s="170">
        <f t="array" ref="L480">Inputs[[#This Row],[Acres]]*IFERROR(VLOOKUP(Inputs[[#This Row],[County]]&amp;Inputs[[#This Row],[Healthy Soils Practice]],'Defaults &lt;HIDE&gt;'!$C$29:$Q$1246,2,FALSE),0)</f>
        <v>0</v>
      </c>
      <c r="M480" s="166">
        <f t="array" ref="M480">Inputs[[#This Row],[Acres]]*IFERROR(VLOOKUP(Inputs[[#This Row],[County]]&amp;Inputs[[#This Row],[Healthy Soils Practice]],'Defaults &lt;HIDE&gt;'!$C$29:$Q$1246,3,FALSE),0)</f>
        <v>0</v>
      </c>
      <c r="N480" s="166">
        <f t="array" ref="N480">Inputs[[#This Row],[Acres]]*IFERROR(VLOOKUP(Inputs[[#This Row],[County]]&amp;Inputs[[#This Row],[Healthy Soils Practice]],'Defaults &lt;HIDE&gt;'!$C$29:$Q$1246,4,FALSE),0)</f>
        <v>0</v>
      </c>
      <c r="O480" s="166">
        <f t="array" ref="O480">Inputs[[#This Row],[Acres]]*IFERROR(VLOOKUP(Inputs[[#This Row],[County]]&amp;Inputs[[#This Row],[Healthy Soils Practice]],'Defaults &lt;HIDE&gt;'!$C$29:$Q$1246,5,FALSE),0)</f>
        <v>0</v>
      </c>
      <c r="P480" s="166">
        <f t="array" ref="P480">Inputs[[#This Row],[Acres]]*IFERROR(VLOOKUP(Inputs[[#This Row],[County]]&amp;Inputs[[#This Row],[Healthy Soils Practice]],'Defaults &lt;HIDE&gt;'!$C$29:$Q$1246,6,FALSE),0)</f>
        <v>0</v>
      </c>
      <c r="Q480" s="166">
        <f t="array" ref="Q480">Inputs[[#This Row],[Acres]]*IFERROR(VLOOKUP(Inputs[[#This Row],[County]]&amp;Inputs[[#This Row],[Healthy Soils Practice]],'Defaults &lt;HIDE&gt;'!$C$29:$Q$1246,7,FALSE),0)</f>
        <v>0</v>
      </c>
      <c r="R480" s="171">
        <f t="array" ref="R480">Inputs[[#This Row],[Acres]]*IFERROR(VLOOKUP(Inputs[[#This Row],[County]]&amp;Inputs[[#This Row],[Healthy Soils Practice]],'Defaults &lt;HIDE&gt;'!$C$29:$Q$1246,8,FALSE),0)</f>
        <v>0</v>
      </c>
    </row>
    <row r="481" spans="2:24" x14ac:dyDescent="0.25">
      <c r="B481" s="141" t="str">
        <f>Inputs[[#This Row],['#]]</f>
        <v/>
      </c>
      <c r="C481" s="61"/>
      <c r="D481" s="63" t="str">
        <f t="shared" si="25"/>
        <v>Optional</v>
      </c>
      <c r="E481" s="42" t="str">
        <f>IF(ISBLANK(Inputs[[#This Row],[Applicant ID]]),"",IFERROR(VLOOKUP(Inputs[[#This Row],[Applicant ID]],$C$15:$E480,3,FALSE),MAX($E$15:$E480)+1))</f>
        <v/>
      </c>
      <c r="F481" s="61"/>
      <c r="G481" s="63" t="str">
        <f t="shared" ref="G481:G515" si="41">IF(NOT(ISBLANK(F481)),"",IF(OR(NOT(ISBLANK(C481)),NOT(ISBLANK(F481)),NOT(ISBLANK(H481)),NOT(ISBLANK(J481))),"Required","Optional"))</f>
        <v>Optional</v>
      </c>
      <c r="H481" s="61"/>
      <c r="I481" s="65" t="str">
        <f t="shared" ref="I481:I515" si="42">IF(NOT(ISBLANK(H481)),"",IF(OR(NOT(ISBLANK(C481)),NOT(ISBLANK(F481)),NOT(ISBLANK(H481)),NOT(ISBLANK(J481))),"Required","Optional"))</f>
        <v>Optional</v>
      </c>
      <c r="J481" s="148"/>
      <c r="K481" s="163" t="str">
        <f t="shared" ref="K481:K515" si="43">IF(NOT(ISBLANK(J481)),"",IF(OR(NOT(ISBLANK(C481)),NOT(ISBLANK(F481)),NOT(ISBLANK(H481)),NOT(ISBLANK(J481))),"Required","Optional"))</f>
        <v>Optional</v>
      </c>
      <c r="L481" s="170">
        <f t="array" ref="L481">Inputs[[#This Row],[Acres]]*IFERROR(VLOOKUP(Inputs[[#This Row],[County]]&amp;Inputs[[#This Row],[Healthy Soils Practice]],'Defaults &lt;HIDE&gt;'!$C$29:$Q$1246,2,FALSE),0)</f>
        <v>0</v>
      </c>
      <c r="M481" s="166">
        <f t="array" ref="M481">Inputs[[#This Row],[Acres]]*IFERROR(VLOOKUP(Inputs[[#This Row],[County]]&amp;Inputs[[#This Row],[Healthy Soils Practice]],'Defaults &lt;HIDE&gt;'!$C$29:$Q$1246,3,FALSE),0)</f>
        <v>0</v>
      </c>
      <c r="N481" s="166">
        <f t="array" ref="N481">Inputs[[#This Row],[Acres]]*IFERROR(VLOOKUP(Inputs[[#This Row],[County]]&amp;Inputs[[#This Row],[Healthy Soils Practice]],'Defaults &lt;HIDE&gt;'!$C$29:$Q$1246,4,FALSE),0)</f>
        <v>0</v>
      </c>
      <c r="O481" s="166">
        <f t="array" ref="O481">Inputs[[#This Row],[Acres]]*IFERROR(VLOOKUP(Inputs[[#This Row],[County]]&amp;Inputs[[#This Row],[Healthy Soils Practice]],'Defaults &lt;HIDE&gt;'!$C$29:$Q$1246,5,FALSE),0)</f>
        <v>0</v>
      </c>
      <c r="P481" s="166">
        <f t="array" ref="P481">Inputs[[#This Row],[Acres]]*IFERROR(VLOOKUP(Inputs[[#This Row],[County]]&amp;Inputs[[#This Row],[Healthy Soils Practice]],'Defaults &lt;HIDE&gt;'!$C$29:$Q$1246,6,FALSE),0)</f>
        <v>0</v>
      </c>
      <c r="Q481" s="166">
        <f t="array" ref="Q481">Inputs[[#This Row],[Acres]]*IFERROR(VLOOKUP(Inputs[[#This Row],[County]]&amp;Inputs[[#This Row],[Healthy Soils Practice]],'Defaults &lt;HIDE&gt;'!$C$29:$Q$1246,7,FALSE),0)</f>
        <v>0</v>
      </c>
      <c r="R481" s="171">
        <f t="array" ref="R481">Inputs[[#This Row],[Acres]]*IFERROR(VLOOKUP(Inputs[[#This Row],[County]]&amp;Inputs[[#This Row],[Healthy Soils Practice]],'Defaults &lt;HIDE&gt;'!$C$29:$Q$1246,8,FALSE),0)</f>
        <v>0</v>
      </c>
    </row>
    <row r="482" spans="2:24" x14ac:dyDescent="0.25">
      <c r="B482" s="141" t="str">
        <f>Inputs[[#This Row],['#]]</f>
        <v/>
      </c>
      <c r="C482" s="61"/>
      <c r="D482" s="63" t="str">
        <f t="shared" si="25"/>
        <v>Optional</v>
      </c>
      <c r="E482" s="42" t="str">
        <f>IF(ISBLANK(Inputs[[#This Row],[Applicant ID]]),"",IFERROR(VLOOKUP(Inputs[[#This Row],[Applicant ID]],$C$15:$E481,3,FALSE),MAX($E$15:$E481)+1))</f>
        <v/>
      </c>
      <c r="F482" s="61"/>
      <c r="G482" s="63" t="str">
        <f t="shared" si="41"/>
        <v>Optional</v>
      </c>
      <c r="H482" s="61"/>
      <c r="I482" s="65" t="str">
        <f t="shared" si="42"/>
        <v>Optional</v>
      </c>
      <c r="J482" s="148"/>
      <c r="K482" s="163" t="str">
        <f t="shared" si="43"/>
        <v>Optional</v>
      </c>
      <c r="L482" s="170">
        <f t="array" ref="L482">Inputs[[#This Row],[Acres]]*IFERROR(VLOOKUP(Inputs[[#This Row],[County]]&amp;Inputs[[#This Row],[Healthy Soils Practice]],'Defaults &lt;HIDE&gt;'!$C$29:$Q$1246,2,FALSE),0)</f>
        <v>0</v>
      </c>
      <c r="M482" s="166">
        <f t="array" ref="M482">Inputs[[#This Row],[Acres]]*IFERROR(VLOOKUP(Inputs[[#This Row],[County]]&amp;Inputs[[#This Row],[Healthy Soils Practice]],'Defaults &lt;HIDE&gt;'!$C$29:$Q$1246,3,FALSE),0)</f>
        <v>0</v>
      </c>
      <c r="N482" s="166">
        <f t="array" ref="N482">Inputs[[#This Row],[Acres]]*IFERROR(VLOOKUP(Inputs[[#This Row],[County]]&amp;Inputs[[#This Row],[Healthy Soils Practice]],'Defaults &lt;HIDE&gt;'!$C$29:$Q$1246,4,FALSE),0)</f>
        <v>0</v>
      </c>
      <c r="O482" s="166">
        <f t="array" ref="O482">Inputs[[#This Row],[Acres]]*IFERROR(VLOOKUP(Inputs[[#This Row],[County]]&amp;Inputs[[#This Row],[Healthy Soils Practice]],'Defaults &lt;HIDE&gt;'!$C$29:$Q$1246,5,FALSE),0)</f>
        <v>0</v>
      </c>
      <c r="P482" s="166">
        <f t="array" ref="P482">Inputs[[#This Row],[Acres]]*IFERROR(VLOOKUP(Inputs[[#This Row],[County]]&amp;Inputs[[#This Row],[Healthy Soils Practice]],'Defaults &lt;HIDE&gt;'!$C$29:$Q$1246,6,FALSE),0)</f>
        <v>0</v>
      </c>
      <c r="Q482" s="166">
        <f t="array" ref="Q482">Inputs[[#This Row],[Acres]]*IFERROR(VLOOKUP(Inputs[[#This Row],[County]]&amp;Inputs[[#This Row],[Healthy Soils Practice]],'Defaults &lt;HIDE&gt;'!$C$29:$Q$1246,7,FALSE),0)</f>
        <v>0</v>
      </c>
      <c r="R482" s="171">
        <f t="array" ref="R482">Inputs[[#This Row],[Acres]]*IFERROR(VLOOKUP(Inputs[[#This Row],[County]]&amp;Inputs[[#This Row],[Healthy Soils Practice]],'Defaults &lt;HIDE&gt;'!$C$29:$Q$1246,8,FALSE),0)</f>
        <v>0</v>
      </c>
    </row>
    <row r="483" spans="2:24" x14ac:dyDescent="0.25">
      <c r="B483" s="141" t="str">
        <f>Inputs[[#This Row],['#]]</f>
        <v/>
      </c>
      <c r="C483" s="61"/>
      <c r="D483" s="63" t="str">
        <f t="shared" si="25"/>
        <v>Optional</v>
      </c>
      <c r="E483" s="42" t="str">
        <f>IF(ISBLANK(Inputs[[#This Row],[Applicant ID]]),"",IFERROR(VLOOKUP(Inputs[[#This Row],[Applicant ID]],$C$15:$E482,3,FALSE),MAX($E$15:$E482)+1))</f>
        <v/>
      </c>
      <c r="F483" s="61"/>
      <c r="G483" s="63" t="str">
        <f t="shared" si="41"/>
        <v>Optional</v>
      </c>
      <c r="H483" s="61"/>
      <c r="I483" s="65" t="str">
        <f t="shared" si="42"/>
        <v>Optional</v>
      </c>
      <c r="J483" s="148"/>
      <c r="K483" s="163" t="str">
        <f t="shared" si="43"/>
        <v>Optional</v>
      </c>
      <c r="L483" s="170">
        <f t="array" ref="L483">Inputs[[#This Row],[Acres]]*IFERROR(VLOOKUP(Inputs[[#This Row],[County]]&amp;Inputs[[#This Row],[Healthy Soils Practice]],'Defaults &lt;HIDE&gt;'!$C$29:$Q$1246,2,FALSE),0)</f>
        <v>0</v>
      </c>
      <c r="M483" s="166">
        <f t="array" ref="M483">Inputs[[#This Row],[Acres]]*IFERROR(VLOOKUP(Inputs[[#This Row],[County]]&amp;Inputs[[#This Row],[Healthy Soils Practice]],'Defaults &lt;HIDE&gt;'!$C$29:$Q$1246,3,FALSE),0)</f>
        <v>0</v>
      </c>
      <c r="N483" s="166">
        <f t="array" ref="N483">Inputs[[#This Row],[Acres]]*IFERROR(VLOOKUP(Inputs[[#This Row],[County]]&amp;Inputs[[#This Row],[Healthy Soils Practice]],'Defaults &lt;HIDE&gt;'!$C$29:$Q$1246,4,FALSE),0)</f>
        <v>0</v>
      </c>
      <c r="O483" s="166">
        <f t="array" ref="O483">Inputs[[#This Row],[Acres]]*IFERROR(VLOOKUP(Inputs[[#This Row],[County]]&amp;Inputs[[#This Row],[Healthy Soils Practice]],'Defaults &lt;HIDE&gt;'!$C$29:$Q$1246,5,FALSE),0)</f>
        <v>0</v>
      </c>
      <c r="P483" s="166">
        <f t="array" ref="P483">Inputs[[#This Row],[Acres]]*IFERROR(VLOOKUP(Inputs[[#This Row],[County]]&amp;Inputs[[#This Row],[Healthy Soils Practice]],'Defaults &lt;HIDE&gt;'!$C$29:$Q$1246,6,FALSE),0)</f>
        <v>0</v>
      </c>
      <c r="Q483" s="166">
        <f t="array" ref="Q483">Inputs[[#This Row],[Acres]]*IFERROR(VLOOKUP(Inputs[[#This Row],[County]]&amp;Inputs[[#This Row],[Healthy Soils Practice]],'Defaults &lt;HIDE&gt;'!$C$29:$Q$1246,7,FALSE),0)</f>
        <v>0</v>
      </c>
      <c r="R483" s="171">
        <f t="array" ref="R483">Inputs[[#This Row],[Acres]]*IFERROR(VLOOKUP(Inputs[[#This Row],[County]]&amp;Inputs[[#This Row],[Healthy Soils Practice]],'Defaults &lt;HIDE&gt;'!$C$29:$Q$1246,8,FALSE),0)</f>
        <v>0</v>
      </c>
    </row>
    <row r="484" spans="2:24" x14ac:dyDescent="0.25">
      <c r="B484" s="141" t="str">
        <f>Inputs[[#This Row],['#]]</f>
        <v/>
      </c>
      <c r="C484" s="61"/>
      <c r="D484" s="63" t="str">
        <f t="shared" si="25"/>
        <v>Optional</v>
      </c>
      <c r="E484" s="42" t="str">
        <f>IF(ISBLANK(Inputs[[#This Row],[Applicant ID]]),"",IFERROR(VLOOKUP(Inputs[[#This Row],[Applicant ID]],$C$15:$E483,3,FALSE),MAX($E$15:$E483)+1))</f>
        <v/>
      </c>
      <c r="F484" s="61"/>
      <c r="G484" s="63" t="str">
        <f t="shared" si="41"/>
        <v>Optional</v>
      </c>
      <c r="H484" s="61"/>
      <c r="I484" s="65" t="str">
        <f t="shared" si="42"/>
        <v>Optional</v>
      </c>
      <c r="J484" s="148"/>
      <c r="K484" s="163" t="str">
        <f t="shared" si="43"/>
        <v>Optional</v>
      </c>
      <c r="L484" s="170">
        <f t="array" ref="L484">Inputs[[#This Row],[Acres]]*IFERROR(VLOOKUP(Inputs[[#This Row],[County]]&amp;Inputs[[#This Row],[Healthy Soils Practice]],'Defaults &lt;HIDE&gt;'!$C$29:$Q$1246,2,FALSE),0)</f>
        <v>0</v>
      </c>
      <c r="M484" s="166">
        <f t="array" ref="M484">Inputs[[#This Row],[Acres]]*IFERROR(VLOOKUP(Inputs[[#This Row],[County]]&amp;Inputs[[#This Row],[Healthy Soils Practice]],'Defaults &lt;HIDE&gt;'!$C$29:$Q$1246,3,FALSE),0)</f>
        <v>0</v>
      </c>
      <c r="N484" s="166">
        <f t="array" ref="N484">Inputs[[#This Row],[Acres]]*IFERROR(VLOOKUP(Inputs[[#This Row],[County]]&amp;Inputs[[#This Row],[Healthy Soils Practice]],'Defaults &lt;HIDE&gt;'!$C$29:$Q$1246,4,FALSE),0)</f>
        <v>0</v>
      </c>
      <c r="O484" s="166">
        <f t="array" ref="O484">Inputs[[#This Row],[Acres]]*IFERROR(VLOOKUP(Inputs[[#This Row],[County]]&amp;Inputs[[#This Row],[Healthy Soils Practice]],'Defaults &lt;HIDE&gt;'!$C$29:$Q$1246,5,FALSE),0)</f>
        <v>0</v>
      </c>
      <c r="P484" s="166">
        <f t="array" ref="P484">Inputs[[#This Row],[Acres]]*IFERROR(VLOOKUP(Inputs[[#This Row],[County]]&amp;Inputs[[#This Row],[Healthy Soils Practice]],'Defaults &lt;HIDE&gt;'!$C$29:$Q$1246,6,FALSE),0)</f>
        <v>0</v>
      </c>
      <c r="Q484" s="166">
        <f t="array" ref="Q484">Inputs[[#This Row],[Acres]]*IFERROR(VLOOKUP(Inputs[[#This Row],[County]]&amp;Inputs[[#This Row],[Healthy Soils Practice]],'Defaults &lt;HIDE&gt;'!$C$29:$Q$1246,7,FALSE),0)</f>
        <v>0</v>
      </c>
      <c r="R484" s="171">
        <f t="array" ref="R484">Inputs[[#This Row],[Acres]]*IFERROR(VLOOKUP(Inputs[[#This Row],[County]]&amp;Inputs[[#This Row],[Healthy Soils Practice]],'Defaults &lt;HIDE&gt;'!$C$29:$Q$1246,8,FALSE),0)</f>
        <v>0</v>
      </c>
    </row>
    <row r="485" spans="2:24" x14ac:dyDescent="0.25">
      <c r="B485" s="141" t="str">
        <f>Inputs[[#This Row],['#]]</f>
        <v/>
      </c>
      <c r="C485" s="61"/>
      <c r="D485" s="63" t="str">
        <f t="shared" si="25"/>
        <v>Optional</v>
      </c>
      <c r="E485" s="42" t="str">
        <f>IF(ISBLANK(Inputs[[#This Row],[Applicant ID]]),"",IFERROR(VLOOKUP(Inputs[[#This Row],[Applicant ID]],$C$15:$E484,3,FALSE),MAX($E$15:$E484)+1))</f>
        <v/>
      </c>
      <c r="F485" s="61"/>
      <c r="G485" s="63" t="str">
        <f t="shared" si="41"/>
        <v>Optional</v>
      </c>
      <c r="H485" s="61"/>
      <c r="I485" s="65" t="str">
        <f t="shared" si="42"/>
        <v>Optional</v>
      </c>
      <c r="J485" s="148"/>
      <c r="K485" s="163" t="str">
        <f t="shared" si="43"/>
        <v>Optional</v>
      </c>
      <c r="L485" s="170">
        <f t="array" ref="L485">Inputs[[#This Row],[Acres]]*IFERROR(VLOOKUP(Inputs[[#This Row],[County]]&amp;Inputs[[#This Row],[Healthy Soils Practice]],'Defaults &lt;HIDE&gt;'!$C$29:$Q$1246,2,FALSE),0)</f>
        <v>0</v>
      </c>
      <c r="M485" s="166">
        <f t="array" ref="M485">Inputs[[#This Row],[Acres]]*IFERROR(VLOOKUP(Inputs[[#This Row],[County]]&amp;Inputs[[#This Row],[Healthy Soils Practice]],'Defaults &lt;HIDE&gt;'!$C$29:$Q$1246,3,FALSE),0)</f>
        <v>0</v>
      </c>
      <c r="N485" s="166">
        <f t="array" ref="N485">Inputs[[#This Row],[Acres]]*IFERROR(VLOOKUP(Inputs[[#This Row],[County]]&amp;Inputs[[#This Row],[Healthy Soils Practice]],'Defaults &lt;HIDE&gt;'!$C$29:$Q$1246,4,FALSE),0)</f>
        <v>0</v>
      </c>
      <c r="O485" s="166">
        <f t="array" ref="O485">Inputs[[#This Row],[Acres]]*IFERROR(VLOOKUP(Inputs[[#This Row],[County]]&amp;Inputs[[#This Row],[Healthy Soils Practice]],'Defaults &lt;HIDE&gt;'!$C$29:$Q$1246,5,FALSE),0)</f>
        <v>0</v>
      </c>
      <c r="P485" s="166">
        <f t="array" ref="P485">Inputs[[#This Row],[Acres]]*IFERROR(VLOOKUP(Inputs[[#This Row],[County]]&amp;Inputs[[#This Row],[Healthy Soils Practice]],'Defaults &lt;HIDE&gt;'!$C$29:$Q$1246,6,FALSE),0)</f>
        <v>0</v>
      </c>
      <c r="Q485" s="166">
        <f t="array" ref="Q485">Inputs[[#This Row],[Acres]]*IFERROR(VLOOKUP(Inputs[[#This Row],[County]]&amp;Inputs[[#This Row],[Healthy Soils Practice]],'Defaults &lt;HIDE&gt;'!$C$29:$Q$1246,7,FALSE),0)</f>
        <v>0</v>
      </c>
      <c r="R485" s="171">
        <f t="array" ref="R485">Inputs[[#This Row],[Acres]]*IFERROR(VLOOKUP(Inputs[[#This Row],[County]]&amp;Inputs[[#This Row],[Healthy Soils Practice]],'Defaults &lt;HIDE&gt;'!$C$29:$Q$1246,8,FALSE),0)</f>
        <v>0</v>
      </c>
    </row>
    <row r="486" spans="2:24" x14ac:dyDescent="0.25">
      <c r="B486" s="141" t="str">
        <f>Inputs[[#This Row],['#]]</f>
        <v/>
      </c>
      <c r="C486" s="61"/>
      <c r="D486" s="63" t="str">
        <f t="shared" si="25"/>
        <v>Optional</v>
      </c>
      <c r="E486" s="42" t="str">
        <f>IF(ISBLANK(Inputs[[#This Row],[Applicant ID]]),"",IFERROR(VLOOKUP(Inputs[[#This Row],[Applicant ID]],$C$15:$E485,3,FALSE),MAX($E$15:$E485)+1))</f>
        <v/>
      </c>
      <c r="F486" s="61"/>
      <c r="G486" s="63" t="str">
        <f t="shared" si="41"/>
        <v>Optional</v>
      </c>
      <c r="H486" s="61"/>
      <c r="I486" s="65" t="str">
        <f t="shared" si="42"/>
        <v>Optional</v>
      </c>
      <c r="J486" s="148"/>
      <c r="K486" s="163" t="str">
        <f t="shared" si="43"/>
        <v>Optional</v>
      </c>
      <c r="L486" s="170">
        <f t="array" ref="L486">Inputs[[#This Row],[Acres]]*IFERROR(VLOOKUP(Inputs[[#This Row],[County]]&amp;Inputs[[#This Row],[Healthy Soils Practice]],'Defaults &lt;HIDE&gt;'!$C$29:$Q$1246,2,FALSE),0)</f>
        <v>0</v>
      </c>
      <c r="M486" s="166">
        <f t="array" ref="M486">Inputs[[#This Row],[Acres]]*IFERROR(VLOOKUP(Inputs[[#This Row],[County]]&amp;Inputs[[#This Row],[Healthy Soils Practice]],'Defaults &lt;HIDE&gt;'!$C$29:$Q$1246,3,FALSE),0)</f>
        <v>0</v>
      </c>
      <c r="N486" s="166">
        <f t="array" ref="N486">Inputs[[#This Row],[Acres]]*IFERROR(VLOOKUP(Inputs[[#This Row],[County]]&amp;Inputs[[#This Row],[Healthy Soils Practice]],'Defaults &lt;HIDE&gt;'!$C$29:$Q$1246,4,FALSE),0)</f>
        <v>0</v>
      </c>
      <c r="O486" s="166">
        <f t="array" ref="O486">Inputs[[#This Row],[Acres]]*IFERROR(VLOOKUP(Inputs[[#This Row],[County]]&amp;Inputs[[#This Row],[Healthy Soils Practice]],'Defaults &lt;HIDE&gt;'!$C$29:$Q$1246,5,FALSE),0)</f>
        <v>0</v>
      </c>
      <c r="P486" s="166">
        <f t="array" ref="P486">Inputs[[#This Row],[Acres]]*IFERROR(VLOOKUP(Inputs[[#This Row],[County]]&amp;Inputs[[#This Row],[Healthy Soils Practice]],'Defaults &lt;HIDE&gt;'!$C$29:$Q$1246,6,FALSE),0)</f>
        <v>0</v>
      </c>
      <c r="Q486" s="166">
        <f t="array" ref="Q486">Inputs[[#This Row],[Acres]]*IFERROR(VLOOKUP(Inputs[[#This Row],[County]]&amp;Inputs[[#This Row],[Healthy Soils Practice]],'Defaults &lt;HIDE&gt;'!$C$29:$Q$1246,7,FALSE),0)</f>
        <v>0</v>
      </c>
      <c r="R486" s="171">
        <f t="array" ref="R486">Inputs[[#This Row],[Acres]]*IFERROR(VLOOKUP(Inputs[[#This Row],[County]]&amp;Inputs[[#This Row],[Healthy Soils Practice]],'Defaults &lt;HIDE&gt;'!$C$29:$Q$1246,8,FALSE),0)</f>
        <v>0</v>
      </c>
    </row>
    <row r="487" spans="2:24" x14ac:dyDescent="0.25">
      <c r="B487" s="141" t="str">
        <f>Inputs[[#This Row],['#]]</f>
        <v/>
      </c>
      <c r="C487" s="61"/>
      <c r="D487" s="63" t="str">
        <f t="shared" si="25"/>
        <v>Optional</v>
      </c>
      <c r="E487" s="42" t="str">
        <f>IF(ISBLANK(Inputs[[#This Row],[Applicant ID]]),"",IFERROR(VLOOKUP(Inputs[[#This Row],[Applicant ID]],$C$15:$E486,3,FALSE),MAX($E$15:$E486)+1))</f>
        <v/>
      </c>
      <c r="F487" s="61"/>
      <c r="G487" s="63" t="str">
        <f t="shared" si="41"/>
        <v>Optional</v>
      </c>
      <c r="H487" s="61"/>
      <c r="I487" s="65" t="str">
        <f t="shared" si="42"/>
        <v>Optional</v>
      </c>
      <c r="J487" s="148"/>
      <c r="K487" s="163" t="str">
        <f t="shared" si="43"/>
        <v>Optional</v>
      </c>
      <c r="L487" s="170">
        <f t="array" ref="L487">Inputs[[#This Row],[Acres]]*IFERROR(VLOOKUP(Inputs[[#This Row],[County]]&amp;Inputs[[#This Row],[Healthy Soils Practice]],'Defaults &lt;HIDE&gt;'!$C$29:$Q$1246,2,FALSE),0)</f>
        <v>0</v>
      </c>
      <c r="M487" s="166">
        <f t="array" ref="M487">Inputs[[#This Row],[Acres]]*IFERROR(VLOOKUP(Inputs[[#This Row],[County]]&amp;Inputs[[#This Row],[Healthy Soils Practice]],'Defaults &lt;HIDE&gt;'!$C$29:$Q$1246,3,FALSE),0)</f>
        <v>0</v>
      </c>
      <c r="N487" s="166">
        <f t="array" ref="N487">Inputs[[#This Row],[Acres]]*IFERROR(VLOOKUP(Inputs[[#This Row],[County]]&amp;Inputs[[#This Row],[Healthy Soils Practice]],'Defaults &lt;HIDE&gt;'!$C$29:$Q$1246,4,FALSE),0)</f>
        <v>0</v>
      </c>
      <c r="O487" s="166">
        <f t="array" ref="O487">Inputs[[#This Row],[Acres]]*IFERROR(VLOOKUP(Inputs[[#This Row],[County]]&amp;Inputs[[#This Row],[Healthy Soils Practice]],'Defaults &lt;HIDE&gt;'!$C$29:$Q$1246,5,FALSE),0)</f>
        <v>0</v>
      </c>
      <c r="P487" s="166">
        <f t="array" ref="P487">Inputs[[#This Row],[Acres]]*IFERROR(VLOOKUP(Inputs[[#This Row],[County]]&amp;Inputs[[#This Row],[Healthy Soils Practice]],'Defaults &lt;HIDE&gt;'!$C$29:$Q$1246,6,FALSE),0)</f>
        <v>0</v>
      </c>
      <c r="Q487" s="166">
        <f t="array" ref="Q487">Inputs[[#This Row],[Acres]]*IFERROR(VLOOKUP(Inputs[[#This Row],[County]]&amp;Inputs[[#This Row],[Healthy Soils Practice]],'Defaults &lt;HIDE&gt;'!$C$29:$Q$1246,7,FALSE),0)</f>
        <v>0</v>
      </c>
      <c r="R487" s="171">
        <f t="array" ref="R487">Inputs[[#This Row],[Acres]]*IFERROR(VLOOKUP(Inputs[[#This Row],[County]]&amp;Inputs[[#This Row],[Healthy Soils Practice]],'Defaults &lt;HIDE&gt;'!$C$29:$Q$1246,8,FALSE),0)</f>
        <v>0</v>
      </c>
    </row>
    <row r="488" spans="2:24" x14ac:dyDescent="0.25">
      <c r="B488" s="141" t="str">
        <f>Inputs[[#This Row],['#]]</f>
        <v/>
      </c>
      <c r="C488" s="61"/>
      <c r="D488" s="63" t="str">
        <f t="shared" si="25"/>
        <v>Optional</v>
      </c>
      <c r="E488" s="42" t="str">
        <f>IF(ISBLANK(Inputs[[#This Row],[Applicant ID]]),"",IFERROR(VLOOKUP(Inputs[[#This Row],[Applicant ID]],$C$15:$E487,3,FALSE),MAX($E$15:$E487)+1))</f>
        <v/>
      </c>
      <c r="F488" s="61"/>
      <c r="G488" s="63" t="str">
        <f t="shared" si="41"/>
        <v>Optional</v>
      </c>
      <c r="H488" s="61"/>
      <c r="I488" s="65" t="str">
        <f t="shared" si="42"/>
        <v>Optional</v>
      </c>
      <c r="J488" s="148"/>
      <c r="K488" s="163" t="str">
        <f t="shared" si="43"/>
        <v>Optional</v>
      </c>
      <c r="L488" s="170">
        <f t="array" ref="L488">Inputs[[#This Row],[Acres]]*IFERROR(VLOOKUP(Inputs[[#This Row],[County]]&amp;Inputs[[#This Row],[Healthy Soils Practice]],'Defaults &lt;HIDE&gt;'!$C$29:$Q$1246,2,FALSE),0)</f>
        <v>0</v>
      </c>
      <c r="M488" s="166">
        <f t="array" ref="M488">Inputs[[#This Row],[Acres]]*IFERROR(VLOOKUP(Inputs[[#This Row],[County]]&amp;Inputs[[#This Row],[Healthy Soils Practice]],'Defaults &lt;HIDE&gt;'!$C$29:$Q$1246,3,FALSE),0)</f>
        <v>0</v>
      </c>
      <c r="N488" s="166">
        <f t="array" ref="N488">Inputs[[#This Row],[Acres]]*IFERROR(VLOOKUP(Inputs[[#This Row],[County]]&amp;Inputs[[#This Row],[Healthy Soils Practice]],'Defaults &lt;HIDE&gt;'!$C$29:$Q$1246,4,FALSE),0)</f>
        <v>0</v>
      </c>
      <c r="O488" s="166">
        <f t="array" ref="O488">Inputs[[#This Row],[Acres]]*IFERROR(VLOOKUP(Inputs[[#This Row],[County]]&amp;Inputs[[#This Row],[Healthy Soils Practice]],'Defaults &lt;HIDE&gt;'!$C$29:$Q$1246,5,FALSE),0)</f>
        <v>0</v>
      </c>
      <c r="P488" s="166">
        <f t="array" ref="P488">Inputs[[#This Row],[Acres]]*IFERROR(VLOOKUP(Inputs[[#This Row],[County]]&amp;Inputs[[#This Row],[Healthy Soils Practice]],'Defaults &lt;HIDE&gt;'!$C$29:$Q$1246,6,FALSE),0)</f>
        <v>0</v>
      </c>
      <c r="Q488" s="166">
        <f t="array" ref="Q488">Inputs[[#This Row],[Acres]]*IFERROR(VLOOKUP(Inputs[[#This Row],[County]]&amp;Inputs[[#This Row],[Healthy Soils Practice]],'Defaults &lt;HIDE&gt;'!$C$29:$Q$1246,7,FALSE),0)</f>
        <v>0</v>
      </c>
      <c r="R488" s="171">
        <f t="array" ref="R488">Inputs[[#This Row],[Acres]]*IFERROR(VLOOKUP(Inputs[[#This Row],[County]]&amp;Inputs[[#This Row],[Healthy Soils Practice]],'Defaults &lt;HIDE&gt;'!$C$29:$Q$1246,8,FALSE),0)</f>
        <v>0</v>
      </c>
    </row>
    <row r="489" spans="2:24" x14ac:dyDescent="0.25">
      <c r="B489" s="141" t="str">
        <f>Inputs[[#This Row],['#]]</f>
        <v/>
      </c>
      <c r="C489" s="61"/>
      <c r="D489" s="63" t="str">
        <f t="shared" ref="D489:D512" si="44">IF(ISBLANK(C489),"Optional","")</f>
        <v>Optional</v>
      </c>
      <c r="E489" s="143" t="str">
        <f>IF(ISBLANK(Inputs[[#This Row],[Applicant ID]]),"",IFERROR(VLOOKUP(Inputs[[#This Row],[Applicant ID]],$C$15:$E488,3,FALSE),MAX($E$15:$E488)+1))</f>
        <v/>
      </c>
      <c r="F489" s="61"/>
      <c r="G489" s="63" t="str">
        <f t="shared" ref="G489:G512" si="45">IF(NOT(ISBLANK(F489)),"",IF(OR(NOT(ISBLANK(C489)),NOT(ISBLANK(F489)),NOT(ISBLANK(H489)),NOT(ISBLANK(J489))),"Required","Optional"))</f>
        <v>Optional</v>
      </c>
      <c r="H489" s="61"/>
      <c r="I489" s="65" t="str">
        <f t="shared" ref="I489:I512" si="46">IF(NOT(ISBLANK(H489)),"",IF(OR(NOT(ISBLANK(C489)),NOT(ISBLANK(F489)),NOT(ISBLANK(H489)),NOT(ISBLANK(J489))),"Required","Optional"))</f>
        <v>Optional</v>
      </c>
      <c r="J489" s="148"/>
      <c r="K489" s="163" t="str">
        <f t="shared" ref="K489:K512" si="47">IF(NOT(ISBLANK(J489)),"",IF(OR(NOT(ISBLANK(C489)),NOT(ISBLANK(F489)),NOT(ISBLANK(H489)),NOT(ISBLANK(J489))),"Required","Optional"))</f>
        <v>Optional</v>
      </c>
      <c r="L489" s="170">
        <f t="array" ref="L489">Inputs[[#This Row],[Acres]]*IFERROR(VLOOKUP(Inputs[[#This Row],[County]]&amp;Inputs[[#This Row],[Healthy Soils Practice]],'Defaults &lt;HIDE&gt;'!$C$29:$Q$1246,2,FALSE),0)</f>
        <v>0</v>
      </c>
      <c r="M489" s="166">
        <f t="array" ref="M489">Inputs[[#This Row],[Acres]]*IFERROR(VLOOKUP(Inputs[[#This Row],[County]]&amp;Inputs[[#This Row],[Healthy Soils Practice]],'Defaults &lt;HIDE&gt;'!$C$29:$Q$1246,3,FALSE),0)</f>
        <v>0</v>
      </c>
      <c r="N489" s="166">
        <f t="array" ref="N489">Inputs[[#This Row],[Acres]]*IFERROR(VLOOKUP(Inputs[[#This Row],[County]]&amp;Inputs[[#This Row],[Healthy Soils Practice]],'Defaults &lt;HIDE&gt;'!$C$29:$Q$1246,4,FALSE),0)</f>
        <v>0</v>
      </c>
      <c r="O489" s="166">
        <f t="array" ref="O489">Inputs[[#This Row],[Acres]]*IFERROR(VLOOKUP(Inputs[[#This Row],[County]]&amp;Inputs[[#This Row],[Healthy Soils Practice]],'Defaults &lt;HIDE&gt;'!$C$29:$Q$1246,5,FALSE),0)</f>
        <v>0</v>
      </c>
      <c r="P489" s="166">
        <f t="array" ref="P489">Inputs[[#This Row],[Acres]]*IFERROR(VLOOKUP(Inputs[[#This Row],[County]]&amp;Inputs[[#This Row],[Healthy Soils Practice]],'Defaults &lt;HIDE&gt;'!$C$29:$Q$1246,6,FALSE),0)</f>
        <v>0</v>
      </c>
      <c r="Q489" s="166">
        <f t="array" ref="Q489">Inputs[[#This Row],[Acres]]*IFERROR(VLOOKUP(Inputs[[#This Row],[County]]&amp;Inputs[[#This Row],[Healthy Soils Practice]],'Defaults &lt;HIDE&gt;'!$C$29:$Q$1246,7,FALSE),0)</f>
        <v>0</v>
      </c>
      <c r="R489" s="171">
        <f t="array" ref="R489">Inputs[[#This Row],[Acres]]*IFERROR(VLOOKUP(Inputs[[#This Row],[County]]&amp;Inputs[[#This Row],[Healthy Soils Practice]],'Defaults &lt;HIDE&gt;'!$C$29:$Q$1246,8,FALSE),0)</f>
        <v>0</v>
      </c>
    </row>
    <row r="490" spans="2:24" x14ac:dyDescent="0.25">
      <c r="B490" s="141" t="str">
        <f>Inputs[[#This Row],['#]]</f>
        <v/>
      </c>
      <c r="C490" s="61"/>
      <c r="D490" s="63" t="str">
        <f t="shared" si="44"/>
        <v>Optional</v>
      </c>
      <c r="E490" s="143" t="str">
        <f>IF(ISBLANK(Inputs[[#This Row],[Applicant ID]]),"",IFERROR(VLOOKUP(Inputs[[#This Row],[Applicant ID]],$C$15:$E489,3,FALSE),MAX($E$15:$E489)+1))</f>
        <v/>
      </c>
      <c r="F490" s="61"/>
      <c r="G490" s="63" t="str">
        <f t="shared" si="45"/>
        <v>Optional</v>
      </c>
      <c r="H490" s="61"/>
      <c r="I490" s="65" t="str">
        <f t="shared" si="46"/>
        <v>Optional</v>
      </c>
      <c r="J490" s="148"/>
      <c r="K490" s="163" t="str">
        <f t="shared" si="47"/>
        <v>Optional</v>
      </c>
      <c r="L490" s="170">
        <f t="array" ref="L490">Inputs[[#This Row],[Acres]]*IFERROR(VLOOKUP(Inputs[[#This Row],[County]]&amp;Inputs[[#This Row],[Healthy Soils Practice]],'Defaults &lt;HIDE&gt;'!$C$29:$Q$1246,2,FALSE),0)</f>
        <v>0</v>
      </c>
      <c r="M490" s="166">
        <f t="array" ref="M490">Inputs[[#This Row],[Acres]]*IFERROR(VLOOKUP(Inputs[[#This Row],[County]]&amp;Inputs[[#This Row],[Healthy Soils Practice]],'Defaults &lt;HIDE&gt;'!$C$29:$Q$1246,3,FALSE),0)</f>
        <v>0</v>
      </c>
      <c r="N490" s="166">
        <f t="array" ref="N490">Inputs[[#This Row],[Acres]]*IFERROR(VLOOKUP(Inputs[[#This Row],[County]]&amp;Inputs[[#This Row],[Healthy Soils Practice]],'Defaults &lt;HIDE&gt;'!$C$29:$Q$1246,4,FALSE),0)</f>
        <v>0</v>
      </c>
      <c r="O490" s="166">
        <f t="array" ref="O490">Inputs[[#This Row],[Acres]]*IFERROR(VLOOKUP(Inputs[[#This Row],[County]]&amp;Inputs[[#This Row],[Healthy Soils Practice]],'Defaults &lt;HIDE&gt;'!$C$29:$Q$1246,5,FALSE),0)</f>
        <v>0</v>
      </c>
      <c r="P490" s="166">
        <f t="array" ref="P490">Inputs[[#This Row],[Acres]]*IFERROR(VLOOKUP(Inputs[[#This Row],[County]]&amp;Inputs[[#This Row],[Healthy Soils Practice]],'Defaults &lt;HIDE&gt;'!$C$29:$Q$1246,6,FALSE),0)</f>
        <v>0</v>
      </c>
      <c r="Q490" s="166">
        <f t="array" ref="Q490">Inputs[[#This Row],[Acres]]*IFERROR(VLOOKUP(Inputs[[#This Row],[County]]&amp;Inputs[[#This Row],[Healthy Soils Practice]],'Defaults &lt;HIDE&gt;'!$C$29:$Q$1246,7,FALSE),0)</f>
        <v>0</v>
      </c>
      <c r="R490" s="171">
        <f t="array" ref="R490">Inputs[[#This Row],[Acres]]*IFERROR(VLOOKUP(Inputs[[#This Row],[County]]&amp;Inputs[[#This Row],[Healthy Soils Practice]],'Defaults &lt;HIDE&gt;'!$C$29:$Q$1246,8,FALSE),0)</f>
        <v>0</v>
      </c>
    </row>
    <row r="491" spans="2:24" x14ac:dyDescent="0.25">
      <c r="B491" s="141" t="str">
        <f>Inputs[[#This Row],['#]]</f>
        <v/>
      </c>
      <c r="C491" s="61"/>
      <c r="D491" s="63" t="str">
        <f t="shared" si="44"/>
        <v>Optional</v>
      </c>
      <c r="E491" s="143" t="str">
        <f>IF(ISBLANK(Inputs[[#This Row],[Applicant ID]]),"",IFERROR(VLOOKUP(Inputs[[#This Row],[Applicant ID]],$C$15:$E490,3,FALSE),MAX($E$15:$E490)+1))</f>
        <v/>
      </c>
      <c r="F491" s="61"/>
      <c r="G491" s="63" t="str">
        <f t="shared" si="45"/>
        <v>Optional</v>
      </c>
      <c r="H491" s="61"/>
      <c r="I491" s="65" t="str">
        <f t="shared" si="46"/>
        <v>Optional</v>
      </c>
      <c r="J491" s="148"/>
      <c r="K491" s="163" t="str">
        <f t="shared" si="47"/>
        <v>Optional</v>
      </c>
      <c r="L491" s="170">
        <f t="array" ref="L491">Inputs[[#This Row],[Acres]]*IFERROR(VLOOKUP(Inputs[[#This Row],[County]]&amp;Inputs[[#This Row],[Healthy Soils Practice]],'Defaults &lt;HIDE&gt;'!$C$29:$Q$1246,2,FALSE),0)</f>
        <v>0</v>
      </c>
      <c r="M491" s="166">
        <f t="array" ref="M491">Inputs[[#This Row],[Acres]]*IFERROR(VLOOKUP(Inputs[[#This Row],[County]]&amp;Inputs[[#This Row],[Healthy Soils Practice]],'Defaults &lt;HIDE&gt;'!$C$29:$Q$1246,3,FALSE),0)</f>
        <v>0</v>
      </c>
      <c r="N491" s="166">
        <f t="array" ref="N491">Inputs[[#This Row],[Acres]]*IFERROR(VLOOKUP(Inputs[[#This Row],[County]]&amp;Inputs[[#This Row],[Healthy Soils Practice]],'Defaults &lt;HIDE&gt;'!$C$29:$Q$1246,4,FALSE),0)</f>
        <v>0</v>
      </c>
      <c r="O491" s="166">
        <f t="array" ref="O491">Inputs[[#This Row],[Acres]]*IFERROR(VLOOKUP(Inputs[[#This Row],[County]]&amp;Inputs[[#This Row],[Healthy Soils Practice]],'Defaults &lt;HIDE&gt;'!$C$29:$Q$1246,5,FALSE),0)</f>
        <v>0</v>
      </c>
      <c r="P491" s="166">
        <f t="array" ref="P491">Inputs[[#This Row],[Acres]]*IFERROR(VLOOKUP(Inputs[[#This Row],[County]]&amp;Inputs[[#This Row],[Healthy Soils Practice]],'Defaults &lt;HIDE&gt;'!$C$29:$Q$1246,6,FALSE),0)</f>
        <v>0</v>
      </c>
      <c r="Q491" s="166">
        <f t="array" ref="Q491">Inputs[[#This Row],[Acres]]*IFERROR(VLOOKUP(Inputs[[#This Row],[County]]&amp;Inputs[[#This Row],[Healthy Soils Practice]],'Defaults &lt;HIDE&gt;'!$C$29:$Q$1246,7,FALSE),0)</f>
        <v>0</v>
      </c>
      <c r="R491" s="171">
        <f t="array" ref="R491">Inputs[[#This Row],[Acres]]*IFERROR(VLOOKUP(Inputs[[#This Row],[County]]&amp;Inputs[[#This Row],[Healthy Soils Practice]],'Defaults &lt;HIDE&gt;'!$C$29:$Q$1246,8,FALSE),0)</f>
        <v>0</v>
      </c>
    </row>
    <row r="492" spans="2:24" s="141" customFormat="1" x14ac:dyDescent="0.25">
      <c r="B492" s="141" t="str">
        <f>Inputs[[#This Row],['#]]</f>
        <v/>
      </c>
      <c r="C492" s="61"/>
      <c r="D492" s="63" t="str">
        <f t="shared" si="44"/>
        <v>Optional</v>
      </c>
      <c r="E492" s="143" t="str">
        <f>IF(ISBLANK(Inputs[[#This Row],[Applicant ID]]),"",IFERROR(VLOOKUP(Inputs[[#This Row],[Applicant ID]],$C$15:$E491,3,FALSE),MAX($E$15:$E491)+1))</f>
        <v/>
      </c>
      <c r="F492" s="61"/>
      <c r="G492" s="63" t="str">
        <f t="shared" si="45"/>
        <v>Optional</v>
      </c>
      <c r="H492" s="61"/>
      <c r="I492" s="65" t="str">
        <f t="shared" si="46"/>
        <v>Optional</v>
      </c>
      <c r="J492" s="148"/>
      <c r="K492" s="163" t="str">
        <f t="shared" si="47"/>
        <v>Optional</v>
      </c>
      <c r="L492" s="170">
        <f t="array" ref="L492">Inputs[[#This Row],[Acres]]*IFERROR(VLOOKUP(Inputs[[#This Row],[County]]&amp;Inputs[[#This Row],[Healthy Soils Practice]],'Defaults &lt;HIDE&gt;'!$C$29:$Q$1246,2,FALSE),0)</f>
        <v>0</v>
      </c>
      <c r="M492" s="166">
        <f t="array" ref="M492">Inputs[[#This Row],[Acres]]*IFERROR(VLOOKUP(Inputs[[#This Row],[County]]&amp;Inputs[[#This Row],[Healthy Soils Practice]],'Defaults &lt;HIDE&gt;'!$C$29:$Q$1246,3,FALSE),0)</f>
        <v>0</v>
      </c>
      <c r="N492" s="166">
        <f t="array" ref="N492">Inputs[[#This Row],[Acres]]*IFERROR(VLOOKUP(Inputs[[#This Row],[County]]&amp;Inputs[[#This Row],[Healthy Soils Practice]],'Defaults &lt;HIDE&gt;'!$C$29:$Q$1246,4,FALSE),0)</f>
        <v>0</v>
      </c>
      <c r="O492" s="166">
        <f t="array" ref="O492">Inputs[[#This Row],[Acres]]*IFERROR(VLOOKUP(Inputs[[#This Row],[County]]&amp;Inputs[[#This Row],[Healthy Soils Practice]],'Defaults &lt;HIDE&gt;'!$C$29:$Q$1246,5,FALSE),0)</f>
        <v>0</v>
      </c>
      <c r="P492" s="166">
        <f t="array" ref="P492">Inputs[[#This Row],[Acres]]*IFERROR(VLOOKUP(Inputs[[#This Row],[County]]&amp;Inputs[[#This Row],[Healthy Soils Practice]],'Defaults &lt;HIDE&gt;'!$C$29:$Q$1246,6,FALSE),0)</f>
        <v>0</v>
      </c>
      <c r="Q492" s="166">
        <f t="array" ref="Q492">Inputs[[#This Row],[Acres]]*IFERROR(VLOOKUP(Inputs[[#This Row],[County]]&amp;Inputs[[#This Row],[Healthy Soils Practice]],'Defaults &lt;HIDE&gt;'!$C$29:$Q$1246,7,FALSE),0)</f>
        <v>0</v>
      </c>
      <c r="R492" s="171">
        <f t="array" ref="R492">Inputs[[#This Row],[Acres]]*IFERROR(VLOOKUP(Inputs[[#This Row],[County]]&amp;Inputs[[#This Row],[Healthy Soils Practice]],'Defaults &lt;HIDE&gt;'!$C$29:$Q$1246,8,FALSE),0)</f>
        <v>0</v>
      </c>
      <c r="T492" s="39"/>
      <c r="U492" s="39"/>
      <c r="V492" s="39"/>
      <c r="W492" s="39"/>
      <c r="X492" s="39"/>
    </row>
    <row r="493" spans="2:24" s="141" customFormat="1" x14ac:dyDescent="0.25">
      <c r="B493" s="141" t="str">
        <f>Inputs[[#This Row],['#]]</f>
        <v/>
      </c>
      <c r="C493" s="61"/>
      <c r="D493" s="63" t="str">
        <f t="shared" si="44"/>
        <v>Optional</v>
      </c>
      <c r="E493" s="143" t="str">
        <f>IF(ISBLANK(Inputs[[#This Row],[Applicant ID]]),"",IFERROR(VLOOKUP(Inputs[[#This Row],[Applicant ID]],$C$15:$E492,3,FALSE),MAX($E$15:$E492)+1))</f>
        <v/>
      </c>
      <c r="F493" s="61"/>
      <c r="G493" s="63" t="str">
        <f t="shared" si="45"/>
        <v>Optional</v>
      </c>
      <c r="H493" s="61"/>
      <c r="I493" s="65" t="str">
        <f t="shared" si="46"/>
        <v>Optional</v>
      </c>
      <c r="J493" s="148"/>
      <c r="K493" s="163" t="str">
        <f t="shared" si="47"/>
        <v>Optional</v>
      </c>
      <c r="L493" s="170">
        <f t="array" ref="L493">Inputs[[#This Row],[Acres]]*IFERROR(VLOOKUP(Inputs[[#This Row],[County]]&amp;Inputs[[#This Row],[Healthy Soils Practice]],'Defaults &lt;HIDE&gt;'!$C$29:$Q$1246,2,FALSE),0)</f>
        <v>0</v>
      </c>
      <c r="M493" s="166">
        <f t="array" ref="M493">Inputs[[#This Row],[Acres]]*IFERROR(VLOOKUP(Inputs[[#This Row],[County]]&amp;Inputs[[#This Row],[Healthy Soils Practice]],'Defaults &lt;HIDE&gt;'!$C$29:$Q$1246,3,FALSE),0)</f>
        <v>0</v>
      </c>
      <c r="N493" s="166">
        <f t="array" ref="N493">Inputs[[#This Row],[Acres]]*IFERROR(VLOOKUP(Inputs[[#This Row],[County]]&amp;Inputs[[#This Row],[Healthy Soils Practice]],'Defaults &lt;HIDE&gt;'!$C$29:$Q$1246,4,FALSE),0)</f>
        <v>0</v>
      </c>
      <c r="O493" s="166">
        <f t="array" ref="O493">Inputs[[#This Row],[Acres]]*IFERROR(VLOOKUP(Inputs[[#This Row],[County]]&amp;Inputs[[#This Row],[Healthy Soils Practice]],'Defaults &lt;HIDE&gt;'!$C$29:$Q$1246,5,FALSE),0)</f>
        <v>0</v>
      </c>
      <c r="P493" s="166">
        <f t="array" ref="P493">Inputs[[#This Row],[Acres]]*IFERROR(VLOOKUP(Inputs[[#This Row],[County]]&amp;Inputs[[#This Row],[Healthy Soils Practice]],'Defaults &lt;HIDE&gt;'!$C$29:$Q$1246,6,FALSE),0)</f>
        <v>0</v>
      </c>
      <c r="Q493" s="166">
        <f t="array" ref="Q493">Inputs[[#This Row],[Acres]]*IFERROR(VLOOKUP(Inputs[[#This Row],[County]]&amp;Inputs[[#This Row],[Healthy Soils Practice]],'Defaults &lt;HIDE&gt;'!$C$29:$Q$1246,7,FALSE),0)</f>
        <v>0</v>
      </c>
      <c r="R493" s="171">
        <f t="array" ref="R493">Inputs[[#This Row],[Acres]]*IFERROR(VLOOKUP(Inputs[[#This Row],[County]]&amp;Inputs[[#This Row],[Healthy Soils Practice]],'Defaults &lt;HIDE&gt;'!$C$29:$Q$1246,8,FALSE),0)</f>
        <v>0</v>
      </c>
      <c r="T493" s="39"/>
      <c r="U493" s="39"/>
      <c r="V493" s="39"/>
      <c r="W493" s="39"/>
      <c r="X493" s="39"/>
    </row>
    <row r="494" spans="2:24" s="141" customFormat="1" x14ac:dyDescent="0.25">
      <c r="B494" s="141" t="str">
        <f>Inputs[[#This Row],['#]]</f>
        <v/>
      </c>
      <c r="C494" s="61"/>
      <c r="D494" s="63" t="str">
        <f t="shared" si="44"/>
        <v>Optional</v>
      </c>
      <c r="E494" s="143" t="str">
        <f>IF(ISBLANK(Inputs[[#This Row],[Applicant ID]]),"",IFERROR(VLOOKUP(Inputs[[#This Row],[Applicant ID]],$C$15:$E493,3,FALSE),MAX($E$15:$E493)+1))</f>
        <v/>
      </c>
      <c r="F494" s="61"/>
      <c r="G494" s="63" t="str">
        <f t="shared" si="45"/>
        <v>Optional</v>
      </c>
      <c r="H494" s="61"/>
      <c r="I494" s="65" t="str">
        <f t="shared" si="46"/>
        <v>Optional</v>
      </c>
      <c r="J494" s="148"/>
      <c r="K494" s="163" t="str">
        <f t="shared" si="47"/>
        <v>Optional</v>
      </c>
      <c r="L494" s="170">
        <f t="array" ref="L494">Inputs[[#This Row],[Acres]]*IFERROR(VLOOKUP(Inputs[[#This Row],[County]]&amp;Inputs[[#This Row],[Healthy Soils Practice]],'Defaults &lt;HIDE&gt;'!$C$29:$Q$1246,2,FALSE),0)</f>
        <v>0</v>
      </c>
      <c r="M494" s="166">
        <f t="array" ref="M494">Inputs[[#This Row],[Acres]]*IFERROR(VLOOKUP(Inputs[[#This Row],[County]]&amp;Inputs[[#This Row],[Healthy Soils Practice]],'Defaults &lt;HIDE&gt;'!$C$29:$Q$1246,3,FALSE),0)</f>
        <v>0</v>
      </c>
      <c r="N494" s="166">
        <f t="array" ref="N494">Inputs[[#This Row],[Acres]]*IFERROR(VLOOKUP(Inputs[[#This Row],[County]]&amp;Inputs[[#This Row],[Healthy Soils Practice]],'Defaults &lt;HIDE&gt;'!$C$29:$Q$1246,4,FALSE),0)</f>
        <v>0</v>
      </c>
      <c r="O494" s="166">
        <f t="array" ref="O494">Inputs[[#This Row],[Acres]]*IFERROR(VLOOKUP(Inputs[[#This Row],[County]]&amp;Inputs[[#This Row],[Healthy Soils Practice]],'Defaults &lt;HIDE&gt;'!$C$29:$Q$1246,5,FALSE),0)</f>
        <v>0</v>
      </c>
      <c r="P494" s="166">
        <f t="array" ref="P494">Inputs[[#This Row],[Acres]]*IFERROR(VLOOKUP(Inputs[[#This Row],[County]]&amp;Inputs[[#This Row],[Healthy Soils Practice]],'Defaults &lt;HIDE&gt;'!$C$29:$Q$1246,6,FALSE),0)</f>
        <v>0</v>
      </c>
      <c r="Q494" s="166">
        <f t="array" ref="Q494">Inputs[[#This Row],[Acres]]*IFERROR(VLOOKUP(Inputs[[#This Row],[County]]&amp;Inputs[[#This Row],[Healthy Soils Practice]],'Defaults &lt;HIDE&gt;'!$C$29:$Q$1246,7,FALSE),0)</f>
        <v>0</v>
      </c>
      <c r="R494" s="171">
        <f t="array" ref="R494">Inputs[[#This Row],[Acres]]*IFERROR(VLOOKUP(Inputs[[#This Row],[County]]&amp;Inputs[[#This Row],[Healthy Soils Practice]],'Defaults &lt;HIDE&gt;'!$C$29:$Q$1246,8,FALSE),0)</f>
        <v>0</v>
      </c>
      <c r="T494" s="39"/>
      <c r="U494" s="39"/>
      <c r="V494" s="39"/>
      <c r="W494" s="39"/>
      <c r="X494" s="39"/>
    </row>
    <row r="495" spans="2:24" s="141" customFormat="1" x14ac:dyDescent="0.25">
      <c r="B495" s="141" t="str">
        <f>Inputs[[#This Row],['#]]</f>
        <v/>
      </c>
      <c r="C495" s="61"/>
      <c r="D495" s="63" t="str">
        <f t="shared" si="44"/>
        <v>Optional</v>
      </c>
      <c r="E495" s="143" t="str">
        <f>IF(ISBLANK(Inputs[[#This Row],[Applicant ID]]),"",IFERROR(VLOOKUP(Inputs[[#This Row],[Applicant ID]],$C$15:$E494,3,FALSE),MAX($E$15:$E494)+1))</f>
        <v/>
      </c>
      <c r="F495" s="61"/>
      <c r="G495" s="63" t="str">
        <f t="shared" si="45"/>
        <v>Optional</v>
      </c>
      <c r="H495" s="61"/>
      <c r="I495" s="65" t="str">
        <f t="shared" si="46"/>
        <v>Optional</v>
      </c>
      <c r="J495" s="148"/>
      <c r="K495" s="163" t="str">
        <f t="shared" si="47"/>
        <v>Optional</v>
      </c>
      <c r="L495" s="170">
        <f t="array" ref="L495">Inputs[[#This Row],[Acres]]*IFERROR(VLOOKUP(Inputs[[#This Row],[County]]&amp;Inputs[[#This Row],[Healthy Soils Practice]],'Defaults &lt;HIDE&gt;'!$C$29:$Q$1246,2,FALSE),0)</f>
        <v>0</v>
      </c>
      <c r="M495" s="166">
        <f t="array" ref="M495">Inputs[[#This Row],[Acres]]*IFERROR(VLOOKUP(Inputs[[#This Row],[County]]&amp;Inputs[[#This Row],[Healthy Soils Practice]],'Defaults &lt;HIDE&gt;'!$C$29:$Q$1246,3,FALSE),0)</f>
        <v>0</v>
      </c>
      <c r="N495" s="166">
        <f t="array" ref="N495">Inputs[[#This Row],[Acres]]*IFERROR(VLOOKUP(Inputs[[#This Row],[County]]&amp;Inputs[[#This Row],[Healthy Soils Practice]],'Defaults &lt;HIDE&gt;'!$C$29:$Q$1246,4,FALSE),0)</f>
        <v>0</v>
      </c>
      <c r="O495" s="166">
        <f t="array" ref="O495">Inputs[[#This Row],[Acres]]*IFERROR(VLOOKUP(Inputs[[#This Row],[County]]&amp;Inputs[[#This Row],[Healthy Soils Practice]],'Defaults &lt;HIDE&gt;'!$C$29:$Q$1246,5,FALSE),0)</f>
        <v>0</v>
      </c>
      <c r="P495" s="166">
        <f t="array" ref="P495">Inputs[[#This Row],[Acres]]*IFERROR(VLOOKUP(Inputs[[#This Row],[County]]&amp;Inputs[[#This Row],[Healthy Soils Practice]],'Defaults &lt;HIDE&gt;'!$C$29:$Q$1246,6,FALSE),0)</f>
        <v>0</v>
      </c>
      <c r="Q495" s="166">
        <f t="array" ref="Q495">Inputs[[#This Row],[Acres]]*IFERROR(VLOOKUP(Inputs[[#This Row],[County]]&amp;Inputs[[#This Row],[Healthy Soils Practice]],'Defaults &lt;HIDE&gt;'!$C$29:$Q$1246,7,FALSE),0)</f>
        <v>0</v>
      </c>
      <c r="R495" s="171">
        <f t="array" ref="R495">Inputs[[#This Row],[Acres]]*IFERROR(VLOOKUP(Inputs[[#This Row],[County]]&amp;Inputs[[#This Row],[Healthy Soils Practice]],'Defaults &lt;HIDE&gt;'!$C$29:$Q$1246,8,FALSE),0)</f>
        <v>0</v>
      </c>
      <c r="T495" s="39"/>
      <c r="U495" s="39"/>
      <c r="V495" s="39"/>
      <c r="W495" s="39"/>
      <c r="X495" s="39"/>
    </row>
    <row r="496" spans="2:24" s="141" customFormat="1" x14ac:dyDescent="0.25">
      <c r="B496" s="141" t="str">
        <f>Inputs[[#This Row],['#]]</f>
        <v/>
      </c>
      <c r="C496" s="61"/>
      <c r="D496" s="63" t="str">
        <f t="shared" si="44"/>
        <v>Optional</v>
      </c>
      <c r="E496" s="143" t="str">
        <f>IF(ISBLANK(Inputs[[#This Row],[Applicant ID]]),"",IFERROR(VLOOKUP(Inputs[[#This Row],[Applicant ID]],$C$15:$E495,3,FALSE),MAX($E$15:$E495)+1))</f>
        <v/>
      </c>
      <c r="F496" s="61"/>
      <c r="G496" s="63" t="str">
        <f t="shared" si="45"/>
        <v>Optional</v>
      </c>
      <c r="H496" s="61"/>
      <c r="I496" s="65" t="str">
        <f t="shared" si="46"/>
        <v>Optional</v>
      </c>
      <c r="J496" s="148"/>
      <c r="K496" s="163" t="str">
        <f t="shared" si="47"/>
        <v>Optional</v>
      </c>
      <c r="L496" s="170">
        <f t="array" ref="L496">Inputs[[#This Row],[Acres]]*IFERROR(VLOOKUP(Inputs[[#This Row],[County]]&amp;Inputs[[#This Row],[Healthy Soils Practice]],'Defaults &lt;HIDE&gt;'!$C$29:$Q$1246,2,FALSE),0)</f>
        <v>0</v>
      </c>
      <c r="M496" s="166">
        <f t="array" ref="M496">Inputs[[#This Row],[Acres]]*IFERROR(VLOOKUP(Inputs[[#This Row],[County]]&amp;Inputs[[#This Row],[Healthy Soils Practice]],'Defaults &lt;HIDE&gt;'!$C$29:$Q$1246,3,FALSE),0)</f>
        <v>0</v>
      </c>
      <c r="N496" s="166">
        <f t="array" ref="N496">Inputs[[#This Row],[Acres]]*IFERROR(VLOOKUP(Inputs[[#This Row],[County]]&amp;Inputs[[#This Row],[Healthy Soils Practice]],'Defaults &lt;HIDE&gt;'!$C$29:$Q$1246,4,FALSE),0)</f>
        <v>0</v>
      </c>
      <c r="O496" s="166">
        <f t="array" ref="O496">Inputs[[#This Row],[Acres]]*IFERROR(VLOOKUP(Inputs[[#This Row],[County]]&amp;Inputs[[#This Row],[Healthy Soils Practice]],'Defaults &lt;HIDE&gt;'!$C$29:$Q$1246,5,FALSE),0)</f>
        <v>0</v>
      </c>
      <c r="P496" s="166">
        <f t="array" ref="P496">Inputs[[#This Row],[Acres]]*IFERROR(VLOOKUP(Inputs[[#This Row],[County]]&amp;Inputs[[#This Row],[Healthy Soils Practice]],'Defaults &lt;HIDE&gt;'!$C$29:$Q$1246,6,FALSE),0)</f>
        <v>0</v>
      </c>
      <c r="Q496" s="166">
        <f t="array" ref="Q496">Inputs[[#This Row],[Acres]]*IFERROR(VLOOKUP(Inputs[[#This Row],[County]]&amp;Inputs[[#This Row],[Healthy Soils Practice]],'Defaults &lt;HIDE&gt;'!$C$29:$Q$1246,7,FALSE),0)</f>
        <v>0</v>
      </c>
      <c r="R496" s="171">
        <f t="array" ref="R496">Inputs[[#This Row],[Acres]]*IFERROR(VLOOKUP(Inputs[[#This Row],[County]]&amp;Inputs[[#This Row],[Healthy Soils Practice]],'Defaults &lt;HIDE&gt;'!$C$29:$Q$1246,8,FALSE),0)</f>
        <v>0</v>
      </c>
      <c r="T496" s="39"/>
      <c r="U496" s="39"/>
      <c r="V496" s="39"/>
      <c r="W496" s="39"/>
      <c r="X496" s="39"/>
    </row>
    <row r="497" spans="2:24" s="141" customFormat="1" x14ac:dyDescent="0.25">
      <c r="B497" s="141" t="str">
        <f>Inputs[[#This Row],['#]]</f>
        <v/>
      </c>
      <c r="C497" s="61"/>
      <c r="D497" s="63" t="str">
        <f t="shared" si="44"/>
        <v>Optional</v>
      </c>
      <c r="E497" s="143" t="str">
        <f>IF(ISBLANK(Inputs[[#This Row],[Applicant ID]]),"",IFERROR(VLOOKUP(Inputs[[#This Row],[Applicant ID]],$C$15:$E496,3,FALSE),MAX($E$15:$E496)+1))</f>
        <v/>
      </c>
      <c r="F497" s="61"/>
      <c r="G497" s="63" t="str">
        <f t="shared" si="45"/>
        <v>Optional</v>
      </c>
      <c r="H497" s="61"/>
      <c r="I497" s="65" t="str">
        <f t="shared" si="46"/>
        <v>Optional</v>
      </c>
      <c r="J497" s="148"/>
      <c r="K497" s="163" t="str">
        <f t="shared" si="47"/>
        <v>Optional</v>
      </c>
      <c r="L497" s="170">
        <f t="array" ref="L497">Inputs[[#This Row],[Acres]]*IFERROR(VLOOKUP(Inputs[[#This Row],[County]]&amp;Inputs[[#This Row],[Healthy Soils Practice]],'Defaults &lt;HIDE&gt;'!$C$29:$Q$1246,2,FALSE),0)</f>
        <v>0</v>
      </c>
      <c r="M497" s="166">
        <f t="array" ref="M497">Inputs[[#This Row],[Acres]]*IFERROR(VLOOKUP(Inputs[[#This Row],[County]]&amp;Inputs[[#This Row],[Healthy Soils Practice]],'Defaults &lt;HIDE&gt;'!$C$29:$Q$1246,3,FALSE),0)</f>
        <v>0</v>
      </c>
      <c r="N497" s="166">
        <f t="array" ref="N497">Inputs[[#This Row],[Acres]]*IFERROR(VLOOKUP(Inputs[[#This Row],[County]]&amp;Inputs[[#This Row],[Healthy Soils Practice]],'Defaults &lt;HIDE&gt;'!$C$29:$Q$1246,4,FALSE),0)</f>
        <v>0</v>
      </c>
      <c r="O497" s="166">
        <f t="array" ref="O497">Inputs[[#This Row],[Acres]]*IFERROR(VLOOKUP(Inputs[[#This Row],[County]]&amp;Inputs[[#This Row],[Healthy Soils Practice]],'Defaults &lt;HIDE&gt;'!$C$29:$Q$1246,5,FALSE),0)</f>
        <v>0</v>
      </c>
      <c r="P497" s="166">
        <f t="array" ref="P497">Inputs[[#This Row],[Acres]]*IFERROR(VLOOKUP(Inputs[[#This Row],[County]]&amp;Inputs[[#This Row],[Healthy Soils Practice]],'Defaults &lt;HIDE&gt;'!$C$29:$Q$1246,6,FALSE),0)</f>
        <v>0</v>
      </c>
      <c r="Q497" s="166">
        <f t="array" ref="Q497">Inputs[[#This Row],[Acres]]*IFERROR(VLOOKUP(Inputs[[#This Row],[County]]&amp;Inputs[[#This Row],[Healthy Soils Practice]],'Defaults &lt;HIDE&gt;'!$C$29:$Q$1246,7,FALSE),0)</f>
        <v>0</v>
      </c>
      <c r="R497" s="171">
        <f t="array" ref="R497">Inputs[[#This Row],[Acres]]*IFERROR(VLOOKUP(Inputs[[#This Row],[County]]&amp;Inputs[[#This Row],[Healthy Soils Practice]],'Defaults &lt;HIDE&gt;'!$C$29:$Q$1246,8,FALSE),0)</f>
        <v>0</v>
      </c>
      <c r="T497" s="39"/>
      <c r="U497" s="39"/>
      <c r="V497" s="39"/>
      <c r="W497" s="39"/>
      <c r="X497" s="39"/>
    </row>
    <row r="498" spans="2:24" s="141" customFormat="1" x14ac:dyDescent="0.25">
      <c r="B498" s="141" t="str">
        <f>Inputs[[#This Row],['#]]</f>
        <v/>
      </c>
      <c r="C498" s="61"/>
      <c r="D498" s="63" t="str">
        <f t="shared" si="44"/>
        <v>Optional</v>
      </c>
      <c r="E498" s="143" t="str">
        <f>IF(ISBLANK(Inputs[[#This Row],[Applicant ID]]),"",IFERROR(VLOOKUP(Inputs[[#This Row],[Applicant ID]],$C$15:$E497,3,FALSE),MAX($E$15:$E497)+1))</f>
        <v/>
      </c>
      <c r="F498" s="61"/>
      <c r="G498" s="63" t="str">
        <f t="shared" si="45"/>
        <v>Optional</v>
      </c>
      <c r="H498" s="61"/>
      <c r="I498" s="65" t="str">
        <f t="shared" si="46"/>
        <v>Optional</v>
      </c>
      <c r="J498" s="148"/>
      <c r="K498" s="163" t="str">
        <f t="shared" si="47"/>
        <v>Optional</v>
      </c>
      <c r="L498" s="170">
        <f t="array" ref="L498">Inputs[[#This Row],[Acres]]*IFERROR(VLOOKUP(Inputs[[#This Row],[County]]&amp;Inputs[[#This Row],[Healthy Soils Practice]],'Defaults &lt;HIDE&gt;'!$C$29:$Q$1246,2,FALSE),0)</f>
        <v>0</v>
      </c>
      <c r="M498" s="166">
        <f t="array" ref="M498">Inputs[[#This Row],[Acres]]*IFERROR(VLOOKUP(Inputs[[#This Row],[County]]&amp;Inputs[[#This Row],[Healthy Soils Practice]],'Defaults &lt;HIDE&gt;'!$C$29:$Q$1246,3,FALSE),0)</f>
        <v>0</v>
      </c>
      <c r="N498" s="166">
        <f t="array" ref="N498">Inputs[[#This Row],[Acres]]*IFERROR(VLOOKUP(Inputs[[#This Row],[County]]&amp;Inputs[[#This Row],[Healthy Soils Practice]],'Defaults &lt;HIDE&gt;'!$C$29:$Q$1246,4,FALSE),0)</f>
        <v>0</v>
      </c>
      <c r="O498" s="166">
        <f t="array" ref="O498">Inputs[[#This Row],[Acres]]*IFERROR(VLOOKUP(Inputs[[#This Row],[County]]&amp;Inputs[[#This Row],[Healthy Soils Practice]],'Defaults &lt;HIDE&gt;'!$C$29:$Q$1246,5,FALSE),0)</f>
        <v>0</v>
      </c>
      <c r="P498" s="166">
        <f t="array" ref="P498">Inputs[[#This Row],[Acres]]*IFERROR(VLOOKUP(Inputs[[#This Row],[County]]&amp;Inputs[[#This Row],[Healthy Soils Practice]],'Defaults &lt;HIDE&gt;'!$C$29:$Q$1246,6,FALSE),0)</f>
        <v>0</v>
      </c>
      <c r="Q498" s="166">
        <f t="array" ref="Q498">Inputs[[#This Row],[Acres]]*IFERROR(VLOOKUP(Inputs[[#This Row],[County]]&amp;Inputs[[#This Row],[Healthy Soils Practice]],'Defaults &lt;HIDE&gt;'!$C$29:$Q$1246,7,FALSE),0)</f>
        <v>0</v>
      </c>
      <c r="R498" s="171">
        <f t="array" ref="R498">Inputs[[#This Row],[Acres]]*IFERROR(VLOOKUP(Inputs[[#This Row],[County]]&amp;Inputs[[#This Row],[Healthy Soils Practice]],'Defaults &lt;HIDE&gt;'!$C$29:$Q$1246,8,FALSE),0)</f>
        <v>0</v>
      </c>
      <c r="T498" s="39"/>
      <c r="U498" s="39"/>
      <c r="V498" s="39"/>
      <c r="W498" s="39"/>
      <c r="X498" s="39"/>
    </row>
    <row r="499" spans="2:24" s="141" customFormat="1" x14ac:dyDescent="0.25">
      <c r="B499" s="141" t="str">
        <f>Inputs[[#This Row],['#]]</f>
        <v/>
      </c>
      <c r="C499" s="61"/>
      <c r="D499" s="63" t="str">
        <f t="shared" si="44"/>
        <v>Optional</v>
      </c>
      <c r="E499" s="143" t="str">
        <f>IF(ISBLANK(Inputs[[#This Row],[Applicant ID]]),"",IFERROR(VLOOKUP(Inputs[[#This Row],[Applicant ID]],$C$15:$E498,3,FALSE),MAX($E$15:$E498)+1))</f>
        <v/>
      </c>
      <c r="F499" s="61"/>
      <c r="G499" s="63" t="str">
        <f t="shared" si="45"/>
        <v>Optional</v>
      </c>
      <c r="H499" s="61"/>
      <c r="I499" s="65" t="str">
        <f t="shared" si="46"/>
        <v>Optional</v>
      </c>
      <c r="J499" s="148"/>
      <c r="K499" s="163" t="str">
        <f t="shared" si="47"/>
        <v>Optional</v>
      </c>
      <c r="L499" s="170">
        <f t="array" ref="L499">Inputs[[#This Row],[Acres]]*IFERROR(VLOOKUP(Inputs[[#This Row],[County]]&amp;Inputs[[#This Row],[Healthy Soils Practice]],'Defaults &lt;HIDE&gt;'!$C$29:$Q$1246,2,FALSE),0)</f>
        <v>0</v>
      </c>
      <c r="M499" s="166">
        <f t="array" ref="M499">Inputs[[#This Row],[Acres]]*IFERROR(VLOOKUP(Inputs[[#This Row],[County]]&amp;Inputs[[#This Row],[Healthy Soils Practice]],'Defaults &lt;HIDE&gt;'!$C$29:$Q$1246,3,FALSE),0)</f>
        <v>0</v>
      </c>
      <c r="N499" s="166">
        <f t="array" ref="N499">Inputs[[#This Row],[Acres]]*IFERROR(VLOOKUP(Inputs[[#This Row],[County]]&amp;Inputs[[#This Row],[Healthy Soils Practice]],'Defaults &lt;HIDE&gt;'!$C$29:$Q$1246,4,FALSE),0)</f>
        <v>0</v>
      </c>
      <c r="O499" s="166">
        <f t="array" ref="O499">Inputs[[#This Row],[Acres]]*IFERROR(VLOOKUP(Inputs[[#This Row],[County]]&amp;Inputs[[#This Row],[Healthy Soils Practice]],'Defaults &lt;HIDE&gt;'!$C$29:$Q$1246,5,FALSE),0)</f>
        <v>0</v>
      </c>
      <c r="P499" s="166">
        <f t="array" ref="P499">Inputs[[#This Row],[Acres]]*IFERROR(VLOOKUP(Inputs[[#This Row],[County]]&amp;Inputs[[#This Row],[Healthy Soils Practice]],'Defaults &lt;HIDE&gt;'!$C$29:$Q$1246,6,FALSE),0)</f>
        <v>0</v>
      </c>
      <c r="Q499" s="166">
        <f t="array" ref="Q499">Inputs[[#This Row],[Acres]]*IFERROR(VLOOKUP(Inputs[[#This Row],[County]]&amp;Inputs[[#This Row],[Healthy Soils Practice]],'Defaults &lt;HIDE&gt;'!$C$29:$Q$1246,7,FALSE),0)</f>
        <v>0</v>
      </c>
      <c r="R499" s="171">
        <f t="array" ref="R499">Inputs[[#This Row],[Acres]]*IFERROR(VLOOKUP(Inputs[[#This Row],[County]]&amp;Inputs[[#This Row],[Healthy Soils Practice]],'Defaults &lt;HIDE&gt;'!$C$29:$Q$1246,8,FALSE),0)</f>
        <v>0</v>
      </c>
      <c r="T499" s="39"/>
      <c r="U499" s="39"/>
      <c r="V499" s="39"/>
      <c r="W499" s="39"/>
      <c r="X499" s="39"/>
    </row>
    <row r="500" spans="2:24" s="141" customFormat="1" x14ac:dyDescent="0.25">
      <c r="B500" s="141" t="str">
        <f>Inputs[[#This Row],['#]]</f>
        <v/>
      </c>
      <c r="C500" s="61"/>
      <c r="D500" s="63" t="str">
        <f t="shared" si="44"/>
        <v>Optional</v>
      </c>
      <c r="E500" s="143" t="str">
        <f>IF(ISBLANK(Inputs[[#This Row],[Applicant ID]]),"",IFERROR(VLOOKUP(Inputs[[#This Row],[Applicant ID]],$C$15:$E499,3,FALSE),MAX($E$15:$E499)+1))</f>
        <v/>
      </c>
      <c r="F500" s="61"/>
      <c r="G500" s="63" t="str">
        <f t="shared" si="45"/>
        <v>Optional</v>
      </c>
      <c r="H500" s="61"/>
      <c r="I500" s="65" t="str">
        <f t="shared" si="46"/>
        <v>Optional</v>
      </c>
      <c r="J500" s="148"/>
      <c r="K500" s="163" t="str">
        <f t="shared" si="47"/>
        <v>Optional</v>
      </c>
      <c r="L500" s="170">
        <f t="array" ref="L500">Inputs[[#This Row],[Acres]]*IFERROR(VLOOKUP(Inputs[[#This Row],[County]]&amp;Inputs[[#This Row],[Healthy Soils Practice]],'Defaults &lt;HIDE&gt;'!$C$29:$Q$1246,2,FALSE),0)</f>
        <v>0</v>
      </c>
      <c r="M500" s="166">
        <f t="array" ref="M500">Inputs[[#This Row],[Acres]]*IFERROR(VLOOKUP(Inputs[[#This Row],[County]]&amp;Inputs[[#This Row],[Healthy Soils Practice]],'Defaults &lt;HIDE&gt;'!$C$29:$Q$1246,3,FALSE),0)</f>
        <v>0</v>
      </c>
      <c r="N500" s="166">
        <f t="array" ref="N500">Inputs[[#This Row],[Acres]]*IFERROR(VLOOKUP(Inputs[[#This Row],[County]]&amp;Inputs[[#This Row],[Healthy Soils Practice]],'Defaults &lt;HIDE&gt;'!$C$29:$Q$1246,4,FALSE),0)</f>
        <v>0</v>
      </c>
      <c r="O500" s="166">
        <f t="array" ref="O500">Inputs[[#This Row],[Acres]]*IFERROR(VLOOKUP(Inputs[[#This Row],[County]]&amp;Inputs[[#This Row],[Healthy Soils Practice]],'Defaults &lt;HIDE&gt;'!$C$29:$Q$1246,5,FALSE),0)</f>
        <v>0</v>
      </c>
      <c r="P500" s="166">
        <f t="array" ref="P500">Inputs[[#This Row],[Acres]]*IFERROR(VLOOKUP(Inputs[[#This Row],[County]]&amp;Inputs[[#This Row],[Healthy Soils Practice]],'Defaults &lt;HIDE&gt;'!$C$29:$Q$1246,6,FALSE),0)</f>
        <v>0</v>
      </c>
      <c r="Q500" s="166">
        <f t="array" ref="Q500">Inputs[[#This Row],[Acres]]*IFERROR(VLOOKUP(Inputs[[#This Row],[County]]&amp;Inputs[[#This Row],[Healthy Soils Practice]],'Defaults &lt;HIDE&gt;'!$C$29:$Q$1246,7,FALSE),0)</f>
        <v>0</v>
      </c>
      <c r="R500" s="171">
        <f t="array" ref="R500">Inputs[[#This Row],[Acres]]*IFERROR(VLOOKUP(Inputs[[#This Row],[County]]&amp;Inputs[[#This Row],[Healthy Soils Practice]],'Defaults &lt;HIDE&gt;'!$C$29:$Q$1246,8,FALSE),0)</f>
        <v>0</v>
      </c>
      <c r="T500" s="39"/>
      <c r="U500" s="39"/>
      <c r="V500" s="39"/>
      <c r="W500" s="39"/>
      <c r="X500" s="39"/>
    </row>
    <row r="501" spans="2:24" s="141" customFormat="1" x14ac:dyDescent="0.25">
      <c r="B501" s="141" t="str">
        <f>Inputs[[#This Row],['#]]</f>
        <v/>
      </c>
      <c r="C501" s="61"/>
      <c r="D501" s="63" t="str">
        <f t="shared" si="44"/>
        <v>Optional</v>
      </c>
      <c r="E501" s="143" t="str">
        <f>IF(ISBLANK(Inputs[[#This Row],[Applicant ID]]),"",IFERROR(VLOOKUP(Inputs[[#This Row],[Applicant ID]],$C$15:$E500,3,FALSE),MAX($E$15:$E500)+1))</f>
        <v/>
      </c>
      <c r="F501" s="61"/>
      <c r="G501" s="63" t="str">
        <f t="shared" si="45"/>
        <v>Optional</v>
      </c>
      <c r="H501" s="61"/>
      <c r="I501" s="65" t="str">
        <f t="shared" si="46"/>
        <v>Optional</v>
      </c>
      <c r="J501" s="148"/>
      <c r="K501" s="163" t="str">
        <f t="shared" si="47"/>
        <v>Optional</v>
      </c>
      <c r="L501" s="170">
        <f t="array" ref="L501">Inputs[[#This Row],[Acres]]*IFERROR(VLOOKUP(Inputs[[#This Row],[County]]&amp;Inputs[[#This Row],[Healthy Soils Practice]],'Defaults &lt;HIDE&gt;'!$C$29:$Q$1246,2,FALSE),0)</f>
        <v>0</v>
      </c>
      <c r="M501" s="166">
        <f t="array" ref="M501">Inputs[[#This Row],[Acres]]*IFERROR(VLOOKUP(Inputs[[#This Row],[County]]&amp;Inputs[[#This Row],[Healthy Soils Practice]],'Defaults &lt;HIDE&gt;'!$C$29:$Q$1246,3,FALSE),0)</f>
        <v>0</v>
      </c>
      <c r="N501" s="166">
        <f t="array" ref="N501">Inputs[[#This Row],[Acres]]*IFERROR(VLOOKUP(Inputs[[#This Row],[County]]&amp;Inputs[[#This Row],[Healthy Soils Practice]],'Defaults &lt;HIDE&gt;'!$C$29:$Q$1246,4,FALSE),0)</f>
        <v>0</v>
      </c>
      <c r="O501" s="166">
        <f t="array" ref="O501">Inputs[[#This Row],[Acres]]*IFERROR(VLOOKUP(Inputs[[#This Row],[County]]&amp;Inputs[[#This Row],[Healthy Soils Practice]],'Defaults &lt;HIDE&gt;'!$C$29:$Q$1246,5,FALSE),0)</f>
        <v>0</v>
      </c>
      <c r="P501" s="166">
        <f t="array" ref="P501">Inputs[[#This Row],[Acres]]*IFERROR(VLOOKUP(Inputs[[#This Row],[County]]&amp;Inputs[[#This Row],[Healthy Soils Practice]],'Defaults &lt;HIDE&gt;'!$C$29:$Q$1246,6,FALSE),0)</f>
        <v>0</v>
      </c>
      <c r="Q501" s="166">
        <f t="array" ref="Q501">Inputs[[#This Row],[Acres]]*IFERROR(VLOOKUP(Inputs[[#This Row],[County]]&amp;Inputs[[#This Row],[Healthy Soils Practice]],'Defaults &lt;HIDE&gt;'!$C$29:$Q$1246,7,FALSE),0)</f>
        <v>0</v>
      </c>
      <c r="R501" s="171">
        <f t="array" ref="R501">Inputs[[#This Row],[Acres]]*IFERROR(VLOOKUP(Inputs[[#This Row],[County]]&amp;Inputs[[#This Row],[Healthy Soils Practice]],'Defaults &lt;HIDE&gt;'!$C$29:$Q$1246,8,FALSE),0)</f>
        <v>0</v>
      </c>
      <c r="T501" s="39"/>
      <c r="U501" s="39"/>
      <c r="V501" s="39"/>
      <c r="W501" s="39"/>
      <c r="X501" s="39"/>
    </row>
    <row r="502" spans="2:24" s="141" customFormat="1" x14ac:dyDescent="0.25">
      <c r="B502" s="141" t="str">
        <f>Inputs[[#This Row],['#]]</f>
        <v/>
      </c>
      <c r="C502" s="61"/>
      <c r="D502" s="63" t="str">
        <f t="shared" si="44"/>
        <v>Optional</v>
      </c>
      <c r="E502" s="143" t="str">
        <f>IF(ISBLANK(Inputs[[#This Row],[Applicant ID]]),"",IFERROR(VLOOKUP(Inputs[[#This Row],[Applicant ID]],$C$15:$E501,3,FALSE),MAX($E$15:$E501)+1))</f>
        <v/>
      </c>
      <c r="F502" s="61"/>
      <c r="G502" s="63" t="str">
        <f t="shared" si="45"/>
        <v>Optional</v>
      </c>
      <c r="H502" s="61"/>
      <c r="I502" s="65" t="str">
        <f t="shared" si="46"/>
        <v>Optional</v>
      </c>
      <c r="J502" s="148"/>
      <c r="K502" s="163" t="str">
        <f t="shared" si="47"/>
        <v>Optional</v>
      </c>
      <c r="L502" s="170">
        <f t="array" ref="L502">Inputs[[#This Row],[Acres]]*IFERROR(VLOOKUP(Inputs[[#This Row],[County]]&amp;Inputs[[#This Row],[Healthy Soils Practice]],'Defaults &lt;HIDE&gt;'!$C$29:$Q$1246,2,FALSE),0)</f>
        <v>0</v>
      </c>
      <c r="M502" s="166">
        <f t="array" ref="M502">Inputs[[#This Row],[Acres]]*IFERROR(VLOOKUP(Inputs[[#This Row],[County]]&amp;Inputs[[#This Row],[Healthy Soils Practice]],'Defaults &lt;HIDE&gt;'!$C$29:$Q$1246,3,FALSE),0)</f>
        <v>0</v>
      </c>
      <c r="N502" s="166">
        <f t="array" ref="N502">Inputs[[#This Row],[Acres]]*IFERROR(VLOOKUP(Inputs[[#This Row],[County]]&amp;Inputs[[#This Row],[Healthy Soils Practice]],'Defaults &lt;HIDE&gt;'!$C$29:$Q$1246,4,FALSE),0)</f>
        <v>0</v>
      </c>
      <c r="O502" s="166">
        <f t="array" ref="O502">Inputs[[#This Row],[Acres]]*IFERROR(VLOOKUP(Inputs[[#This Row],[County]]&amp;Inputs[[#This Row],[Healthy Soils Practice]],'Defaults &lt;HIDE&gt;'!$C$29:$Q$1246,5,FALSE),0)</f>
        <v>0</v>
      </c>
      <c r="P502" s="166">
        <f t="array" ref="P502">Inputs[[#This Row],[Acres]]*IFERROR(VLOOKUP(Inputs[[#This Row],[County]]&amp;Inputs[[#This Row],[Healthy Soils Practice]],'Defaults &lt;HIDE&gt;'!$C$29:$Q$1246,6,FALSE),0)</f>
        <v>0</v>
      </c>
      <c r="Q502" s="166">
        <f t="array" ref="Q502">Inputs[[#This Row],[Acres]]*IFERROR(VLOOKUP(Inputs[[#This Row],[County]]&amp;Inputs[[#This Row],[Healthy Soils Practice]],'Defaults &lt;HIDE&gt;'!$C$29:$Q$1246,7,FALSE),0)</f>
        <v>0</v>
      </c>
      <c r="R502" s="171">
        <f t="array" ref="R502">Inputs[[#This Row],[Acres]]*IFERROR(VLOOKUP(Inputs[[#This Row],[County]]&amp;Inputs[[#This Row],[Healthy Soils Practice]],'Defaults &lt;HIDE&gt;'!$C$29:$Q$1246,8,FALSE),0)</f>
        <v>0</v>
      </c>
      <c r="T502" s="39"/>
      <c r="U502" s="39"/>
      <c r="V502" s="39"/>
      <c r="W502" s="39"/>
      <c r="X502" s="39"/>
    </row>
    <row r="503" spans="2:24" s="141" customFormat="1" x14ac:dyDescent="0.25">
      <c r="B503" s="141" t="str">
        <f>Inputs[[#This Row],['#]]</f>
        <v/>
      </c>
      <c r="C503" s="61"/>
      <c r="D503" s="63" t="str">
        <f t="shared" si="44"/>
        <v>Optional</v>
      </c>
      <c r="E503" s="143" t="str">
        <f>IF(ISBLANK(Inputs[[#This Row],[Applicant ID]]),"",IFERROR(VLOOKUP(Inputs[[#This Row],[Applicant ID]],$C$15:$E502,3,FALSE),MAX($E$15:$E502)+1))</f>
        <v/>
      </c>
      <c r="F503" s="61"/>
      <c r="G503" s="63" t="str">
        <f t="shared" si="45"/>
        <v>Optional</v>
      </c>
      <c r="H503" s="61"/>
      <c r="I503" s="65" t="str">
        <f t="shared" si="46"/>
        <v>Optional</v>
      </c>
      <c r="J503" s="148"/>
      <c r="K503" s="163" t="str">
        <f t="shared" si="47"/>
        <v>Optional</v>
      </c>
      <c r="L503" s="170">
        <f t="array" ref="L503">Inputs[[#This Row],[Acres]]*IFERROR(VLOOKUP(Inputs[[#This Row],[County]]&amp;Inputs[[#This Row],[Healthy Soils Practice]],'Defaults &lt;HIDE&gt;'!$C$29:$Q$1246,2,FALSE),0)</f>
        <v>0</v>
      </c>
      <c r="M503" s="166">
        <f t="array" ref="M503">Inputs[[#This Row],[Acres]]*IFERROR(VLOOKUP(Inputs[[#This Row],[County]]&amp;Inputs[[#This Row],[Healthy Soils Practice]],'Defaults &lt;HIDE&gt;'!$C$29:$Q$1246,3,FALSE),0)</f>
        <v>0</v>
      </c>
      <c r="N503" s="166">
        <f t="array" ref="N503">Inputs[[#This Row],[Acres]]*IFERROR(VLOOKUP(Inputs[[#This Row],[County]]&amp;Inputs[[#This Row],[Healthy Soils Practice]],'Defaults &lt;HIDE&gt;'!$C$29:$Q$1246,4,FALSE),0)</f>
        <v>0</v>
      </c>
      <c r="O503" s="166">
        <f t="array" ref="O503">Inputs[[#This Row],[Acres]]*IFERROR(VLOOKUP(Inputs[[#This Row],[County]]&amp;Inputs[[#This Row],[Healthy Soils Practice]],'Defaults &lt;HIDE&gt;'!$C$29:$Q$1246,5,FALSE),0)</f>
        <v>0</v>
      </c>
      <c r="P503" s="166">
        <f t="array" ref="P503">Inputs[[#This Row],[Acres]]*IFERROR(VLOOKUP(Inputs[[#This Row],[County]]&amp;Inputs[[#This Row],[Healthy Soils Practice]],'Defaults &lt;HIDE&gt;'!$C$29:$Q$1246,6,FALSE),0)</f>
        <v>0</v>
      </c>
      <c r="Q503" s="166">
        <f t="array" ref="Q503">Inputs[[#This Row],[Acres]]*IFERROR(VLOOKUP(Inputs[[#This Row],[County]]&amp;Inputs[[#This Row],[Healthy Soils Practice]],'Defaults &lt;HIDE&gt;'!$C$29:$Q$1246,7,FALSE),0)</f>
        <v>0</v>
      </c>
      <c r="R503" s="171">
        <f t="array" ref="R503">Inputs[[#This Row],[Acres]]*IFERROR(VLOOKUP(Inputs[[#This Row],[County]]&amp;Inputs[[#This Row],[Healthy Soils Practice]],'Defaults &lt;HIDE&gt;'!$C$29:$Q$1246,8,FALSE),0)</f>
        <v>0</v>
      </c>
      <c r="T503" s="39"/>
      <c r="U503" s="39"/>
      <c r="V503" s="39"/>
      <c r="W503" s="39"/>
      <c r="X503" s="39"/>
    </row>
    <row r="504" spans="2:24" s="141" customFormat="1" x14ac:dyDescent="0.25">
      <c r="B504" s="141" t="str">
        <f>Inputs[[#This Row],['#]]</f>
        <v/>
      </c>
      <c r="C504" s="61"/>
      <c r="D504" s="63" t="str">
        <f t="shared" si="44"/>
        <v>Optional</v>
      </c>
      <c r="E504" s="143" t="str">
        <f>IF(ISBLANK(Inputs[[#This Row],[Applicant ID]]),"",IFERROR(VLOOKUP(Inputs[[#This Row],[Applicant ID]],$C$15:$E503,3,FALSE),MAX($E$15:$E503)+1))</f>
        <v/>
      </c>
      <c r="F504" s="61"/>
      <c r="G504" s="63" t="str">
        <f t="shared" si="45"/>
        <v>Optional</v>
      </c>
      <c r="H504" s="61"/>
      <c r="I504" s="65" t="str">
        <f t="shared" si="46"/>
        <v>Optional</v>
      </c>
      <c r="J504" s="148"/>
      <c r="K504" s="163" t="str">
        <f t="shared" si="47"/>
        <v>Optional</v>
      </c>
      <c r="L504" s="170">
        <f t="array" ref="L504">Inputs[[#This Row],[Acres]]*IFERROR(VLOOKUP(Inputs[[#This Row],[County]]&amp;Inputs[[#This Row],[Healthy Soils Practice]],'Defaults &lt;HIDE&gt;'!$C$29:$Q$1246,2,FALSE),0)</f>
        <v>0</v>
      </c>
      <c r="M504" s="166">
        <f t="array" ref="M504">Inputs[[#This Row],[Acres]]*IFERROR(VLOOKUP(Inputs[[#This Row],[County]]&amp;Inputs[[#This Row],[Healthy Soils Practice]],'Defaults &lt;HIDE&gt;'!$C$29:$Q$1246,3,FALSE),0)</f>
        <v>0</v>
      </c>
      <c r="N504" s="166">
        <f t="array" ref="N504">Inputs[[#This Row],[Acres]]*IFERROR(VLOOKUP(Inputs[[#This Row],[County]]&amp;Inputs[[#This Row],[Healthy Soils Practice]],'Defaults &lt;HIDE&gt;'!$C$29:$Q$1246,4,FALSE),0)</f>
        <v>0</v>
      </c>
      <c r="O504" s="166">
        <f t="array" ref="O504">Inputs[[#This Row],[Acres]]*IFERROR(VLOOKUP(Inputs[[#This Row],[County]]&amp;Inputs[[#This Row],[Healthy Soils Practice]],'Defaults &lt;HIDE&gt;'!$C$29:$Q$1246,5,FALSE),0)</f>
        <v>0</v>
      </c>
      <c r="P504" s="166">
        <f t="array" ref="P504">Inputs[[#This Row],[Acres]]*IFERROR(VLOOKUP(Inputs[[#This Row],[County]]&amp;Inputs[[#This Row],[Healthy Soils Practice]],'Defaults &lt;HIDE&gt;'!$C$29:$Q$1246,6,FALSE),0)</f>
        <v>0</v>
      </c>
      <c r="Q504" s="166">
        <f t="array" ref="Q504">Inputs[[#This Row],[Acres]]*IFERROR(VLOOKUP(Inputs[[#This Row],[County]]&amp;Inputs[[#This Row],[Healthy Soils Practice]],'Defaults &lt;HIDE&gt;'!$C$29:$Q$1246,7,FALSE),0)</f>
        <v>0</v>
      </c>
      <c r="R504" s="171">
        <f t="array" ref="R504">Inputs[[#This Row],[Acres]]*IFERROR(VLOOKUP(Inputs[[#This Row],[County]]&amp;Inputs[[#This Row],[Healthy Soils Practice]],'Defaults &lt;HIDE&gt;'!$C$29:$Q$1246,8,FALSE),0)</f>
        <v>0</v>
      </c>
      <c r="T504" s="39"/>
      <c r="U504" s="39"/>
      <c r="V504" s="39"/>
      <c r="W504" s="39"/>
      <c r="X504" s="39"/>
    </row>
    <row r="505" spans="2:24" s="141" customFormat="1" x14ac:dyDescent="0.25">
      <c r="B505" s="141" t="str">
        <f>Inputs[[#This Row],['#]]</f>
        <v/>
      </c>
      <c r="C505" s="61"/>
      <c r="D505" s="63" t="str">
        <f t="shared" si="44"/>
        <v>Optional</v>
      </c>
      <c r="E505" s="143" t="str">
        <f>IF(ISBLANK(Inputs[[#This Row],[Applicant ID]]),"",IFERROR(VLOOKUP(Inputs[[#This Row],[Applicant ID]],$C$15:$E504,3,FALSE),MAX($E$15:$E504)+1))</f>
        <v/>
      </c>
      <c r="F505" s="61"/>
      <c r="G505" s="63" t="str">
        <f t="shared" si="45"/>
        <v>Optional</v>
      </c>
      <c r="H505" s="61"/>
      <c r="I505" s="65" t="str">
        <f t="shared" si="46"/>
        <v>Optional</v>
      </c>
      <c r="J505" s="148"/>
      <c r="K505" s="163" t="str">
        <f t="shared" si="47"/>
        <v>Optional</v>
      </c>
      <c r="L505" s="170">
        <f t="array" ref="L505">Inputs[[#This Row],[Acres]]*IFERROR(VLOOKUP(Inputs[[#This Row],[County]]&amp;Inputs[[#This Row],[Healthy Soils Practice]],'Defaults &lt;HIDE&gt;'!$C$29:$Q$1246,2,FALSE),0)</f>
        <v>0</v>
      </c>
      <c r="M505" s="166">
        <f t="array" ref="M505">Inputs[[#This Row],[Acres]]*IFERROR(VLOOKUP(Inputs[[#This Row],[County]]&amp;Inputs[[#This Row],[Healthy Soils Practice]],'Defaults &lt;HIDE&gt;'!$C$29:$Q$1246,3,FALSE),0)</f>
        <v>0</v>
      </c>
      <c r="N505" s="166">
        <f t="array" ref="N505">Inputs[[#This Row],[Acres]]*IFERROR(VLOOKUP(Inputs[[#This Row],[County]]&amp;Inputs[[#This Row],[Healthy Soils Practice]],'Defaults &lt;HIDE&gt;'!$C$29:$Q$1246,4,FALSE),0)</f>
        <v>0</v>
      </c>
      <c r="O505" s="166">
        <f t="array" ref="O505">Inputs[[#This Row],[Acres]]*IFERROR(VLOOKUP(Inputs[[#This Row],[County]]&amp;Inputs[[#This Row],[Healthy Soils Practice]],'Defaults &lt;HIDE&gt;'!$C$29:$Q$1246,5,FALSE),0)</f>
        <v>0</v>
      </c>
      <c r="P505" s="166">
        <f t="array" ref="P505">Inputs[[#This Row],[Acres]]*IFERROR(VLOOKUP(Inputs[[#This Row],[County]]&amp;Inputs[[#This Row],[Healthy Soils Practice]],'Defaults &lt;HIDE&gt;'!$C$29:$Q$1246,6,FALSE),0)</f>
        <v>0</v>
      </c>
      <c r="Q505" s="166">
        <f t="array" ref="Q505">Inputs[[#This Row],[Acres]]*IFERROR(VLOOKUP(Inputs[[#This Row],[County]]&amp;Inputs[[#This Row],[Healthy Soils Practice]],'Defaults &lt;HIDE&gt;'!$C$29:$Q$1246,7,FALSE),0)</f>
        <v>0</v>
      </c>
      <c r="R505" s="171">
        <f t="array" ref="R505">Inputs[[#This Row],[Acres]]*IFERROR(VLOOKUP(Inputs[[#This Row],[County]]&amp;Inputs[[#This Row],[Healthy Soils Practice]],'Defaults &lt;HIDE&gt;'!$C$29:$Q$1246,8,FALSE),0)</f>
        <v>0</v>
      </c>
      <c r="T505" s="39"/>
      <c r="U505" s="39"/>
      <c r="V505" s="39"/>
      <c r="W505" s="39"/>
      <c r="X505" s="39"/>
    </row>
    <row r="506" spans="2:24" s="141" customFormat="1" x14ac:dyDescent="0.25">
      <c r="B506" s="141" t="str">
        <f>Inputs[[#This Row],['#]]</f>
        <v/>
      </c>
      <c r="C506" s="61"/>
      <c r="D506" s="63" t="str">
        <f t="shared" si="44"/>
        <v>Optional</v>
      </c>
      <c r="E506" s="143" t="str">
        <f>IF(ISBLANK(Inputs[[#This Row],[Applicant ID]]),"",IFERROR(VLOOKUP(Inputs[[#This Row],[Applicant ID]],$C$15:$E505,3,FALSE),MAX($E$15:$E505)+1))</f>
        <v/>
      </c>
      <c r="F506" s="61"/>
      <c r="G506" s="63" t="str">
        <f t="shared" si="45"/>
        <v>Optional</v>
      </c>
      <c r="H506" s="61"/>
      <c r="I506" s="65" t="str">
        <f t="shared" si="46"/>
        <v>Optional</v>
      </c>
      <c r="J506" s="148"/>
      <c r="K506" s="163" t="str">
        <f t="shared" si="47"/>
        <v>Optional</v>
      </c>
      <c r="L506" s="170">
        <f t="array" ref="L506">Inputs[[#This Row],[Acres]]*IFERROR(VLOOKUP(Inputs[[#This Row],[County]]&amp;Inputs[[#This Row],[Healthy Soils Practice]],'Defaults &lt;HIDE&gt;'!$C$29:$Q$1246,2,FALSE),0)</f>
        <v>0</v>
      </c>
      <c r="M506" s="166">
        <f t="array" ref="M506">Inputs[[#This Row],[Acres]]*IFERROR(VLOOKUP(Inputs[[#This Row],[County]]&amp;Inputs[[#This Row],[Healthy Soils Practice]],'Defaults &lt;HIDE&gt;'!$C$29:$Q$1246,3,FALSE),0)</f>
        <v>0</v>
      </c>
      <c r="N506" s="166">
        <f t="array" ref="N506">Inputs[[#This Row],[Acres]]*IFERROR(VLOOKUP(Inputs[[#This Row],[County]]&amp;Inputs[[#This Row],[Healthy Soils Practice]],'Defaults &lt;HIDE&gt;'!$C$29:$Q$1246,4,FALSE),0)</f>
        <v>0</v>
      </c>
      <c r="O506" s="166">
        <f t="array" ref="O506">Inputs[[#This Row],[Acres]]*IFERROR(VLOOKUP(Inputs[[#This Row],[County]]&amp;Inputs[[#This Row],[Healthy Soils Practice]],'Defaults &lt;HIDE&gt;'!$C$29:$Q$1246,5,FALSE),0)</f>
        <v>0</v>
      </c>
      <c r="P506" s="166">
        <f t="array" ref="P506">Inputs[[#This Row],[Acres]]*IFERROR(VLOOKUP(Inputs[[#This Row],[County]]&amp;Inputs[[#This Row],[Healthy Soils Practice]],'Defaults &lt;HIDE&gt;'!$C$29:$Q$1246,6,FALSE),0)</f>
        <v>0</v>
      </c>
      <c r="Q506" s="166">
        <f t="array" ref="Q506">Inputs[[#This Row],[Acres]]*IFERROR(VLOOKUP(Inputs[[#This Row],[County]]&amp;Inputs[[#This Row],[Healthy Soils Practice]],'Defaults &lt;HIDE&gt;'!$C$29:$Q$1246,7,FALSE),0)</f>
        <v>0</v>
      </c>
      <c r="R506" s="171">
        <f t="array" ref="R506">Inputs[[#This Row],[Acres]]*IFERROR(VLOOKUP(Inputs[[#This Row],[County]]&amp;Inputs[[#This Row],[Healthy Soils Practice]],'Defaults &lt;HIDE&gt;'!$C$29:$Q$1246,8,FALSE),0)</f>
        <v>0</v>
      </c>
      <c r="T506" s="39"/>
      <c r="U506" s="39"/>
      <c r="V506" s="39"/>
      <c r="W506" s="39"/>
      <c r="X506" s="39"/>
    </row>
    <row r="507" spans="2:24" s="141" customFormat="1" x14ac:dyDescent="0.25">
      <c r="B507" s="141" t="str">
        <f>Inputs[[#This Row],['#]]</f>
        <v/>
      </c>
      <c r="C507" s="61"/>
      <c r="D507" s="63" t="str">
        <f t="shared" si="44"/>
        <v>Optional</v>
      </c>
      <c r="E507" s="143" t="str">
        <f>IF(ISBLANK(Inputs[[#This Row],[Applicant ID]]),"",IFERROR(VLOOKUP(Inputs[[#This Row],[Applicant ID]],$C$15:$E506,3,FALSE),MAX($E$15:$E506)+1))</f>
        <v/>
      </c>
      <c r="F507" s="61"/>
      <c r="G507" s="63" t="str">
        <f t="shared" si="45"/>
        <v>Optional</v>
      </c>
      <c r="H507" s="61"/>
      <c r="I507" s="65" t="str">
        <f t="shared" si="46"/>
        <v>Optional</v>
      </c>
      <c r="J507" s="148"/>
      <c r="K507" s="163" t="str">
        <f t="shared" si="47"/>
        <v>Optional</v>
      </c>
      <c r="L507" s="170">
        <f t="array" ref="L507">Inputs[[#This Row],[Acres]]*IFERROR(VLOOKUP(Inputs[[#This Row],[County]]&amp;Inputs[[#This Row],[Healthy Soils Practice]],'Defaults &lt;HIDE&gt;'!$C$29:$Q$1246,2,FALSE),0)</f>
        <v>0</v>
      </c>
      <c r="M507" s="166">
        <f t="array" ref="M507">Inputs[[#This Row],[Acres]]*IFERROR(VLOOKUP(Inputs[[#This Row],[County]]&amp;Inputs[[#This Row],[Healthy Soils Practice]],'Defaults &lt;HIDE&gt;'!$C$29:$Q$1246,3,FALSE),0)</f>
        <v>0</v>
      </c>
      <c r="N507" s="166">
        <f t="array" ref="N507">Inputs[[#This Row],[Acres]]*IFERROR(VLOOKUP(Inputs[[#This Row],[County]]&amp;Inputs[[#This Row],[Healthy Soils Practice]],'Defaults &lt;HIDE&gt;'!$C$29:$Q$1246,4,FALSE),0)</f>
        <v>0</v>
      </c>
      <c r="O507" s="166">
        <f t="array" ref="O507">Inputs[[#This Row],[Acres]]*IFERROR(VLOOKUP(Inputs[[#This Row],[County]]&amp;Inputs[[#This Row],[Healthy Soils Practice]],'Defaults &lt;HIDE&gt;'!$C$29:$Q$1246,5,FALSE),0)</f>
        <v>0</v>
      </c>
      <c r="P507" s="166">
        <f t="array" ref="P507">Inputs[[#This Row],[Acres]]*IFERROR(VLOOKUP(Inputs[[#This Row],[County]]&amp;Inputs[[#This Row],[Healthy Soils Practice]],'Defaults &lt;HIDE&gt;'!$C$29:$Q$1246,6,FALSE),0)</f>
        <v>0</v>
      </c>
      <c r="Q507" s="166">
        <f t="array" ref="Q507">Inputs[[#This Row],[Acres]]*IFERROR(VLOOKUP(Inputs[[#This Row],[County]]&amp;Inputs[[#This Row],[Healthy Soils Practice]],'Defaults &lt;HIDE&gt;'!$C$29:$Q$1246,7,FALSE),0)</f>
        <v>0</v>
      </c>
      <c r="R507" s="171">
        <f t="array" ref="R507">Inputs[[#This Row],[Acres]]*IFERROR(VLOOKUP(Inputs[[#This Row],[County]]&amp;Inputs[[#This Row],[Healthy Soils Practice]],'Defaults &lt;HIDE&gt;'!$C$29:$Q$1246,8,FALSE),0)</f>
        <v>0</v>
      </c>
      <c r="T507" s="39"/>
      <c r="U507" s="39"/>
      <c r="V507" s="39"/>
      <c r="W507" s="39"/>
      <c r="X507" s="39"/>
    </row>
    <row r="508" spans="2:24" s="141" customFormat="1" x14ac:dyDescent="0.25">
      <c r="B508" s="141" t="str">
        <f>Inputs[[#This Row],['#]]</f>
        <v/>
      </c>
      <c r="C508" s="61"/>
      <c r="D508" s="63" t="str">
        <f t="shared" si="44"/>
        <v>Optional</v>
      </c>
      <c r="E508" s="143" t="str">
        <f>IF(ISBLANK(Inputs[[#This Row],[Applicant ID]]),"",IFERROR(VLOOKUP(Inputs[[#This Row],[Applicant ID]],$C$15:$E507,3,FALSE),MAX($E$15:$E507)+1))</f>
        <v/>
      </c>
      <c r="F508" s="61"/>
      <c r="G508" s="63" t="str">
        <f t="shared" si="45"/>
        <v>Optional</v>
      </c>
      <c r="H508" s="61"/>
      <c r="I508" s="65" t="str">
        <f t="shared" si="46"/>
        <v>Optional</v>
      </c>
      <c r="J508" s="148"/>
      <c r="K508" s="163" t="str">
        <f t="shared" si="47"/>
        <v>Optional</v>
      </c>
      <c r="L508" s="170">
        <f t="array" ref="L508">Inputs[[#This Row],[Acres]]*IFERROR(VLOOKUP(Inputs[[#This Row],[County]]&amp;Inputs[[#This Row],[Healthy Soils Practice]],'Defaults &lt;HIDE&gt;'!$C$29:$Q$1246,2,FALSE),0)</f>
        <v>0</v>
      </c>
      <c r="M508" s="166">
        <f t="array" ref="M508">Inputs[[#This Row],[Acres]]*IFERROR(VLOOKUP(Inputs[[#This Row],[County]]&amp;Inputs[[#This Row],[Healthy Soils Practice]],'Defaults &lt;HIDE&gt;'!$C$29:$Q$1246,3,FALSE),0)</f>
        <v>0</v>
      </c>
      <c r="N508" s="166">
        <f t="array" ref="N508">Inputs[[#This Row],[Acres]]*IFERROR(VLOOKUP(Inputs[[#This Row],[County]]&amp;Inputs[[#This Row],[Healthy Soils Practice]],'Defaults &lt;HIDE&gt;'!$C$29:$Q$1246,4,FALSE),0)</f>
        <v>0</v>
      </c>
      <c r="O508" s="166">
        <f t="array" ref="O508">Inputs[[#This Row],[Acres]]*IFERROR(VLOOKUP(Inputs[[#This Row],[County]]&amp;Inputs[[#This Row],[Healthy Soils Practice]],'Defaults &lt;HIDE&gt;'!$C$29:$Q$1246,5,FALSE),0)</f>
        <v>0</v>
      </c>
      <c r="P508" s="166">
        <f t="array" ref="P508">Inputs[[#This Row],[Acres]]*IFERROR(VLOOKUP(Inputs[[#This Row],[County]]&amp;Inputs[[#This Row],[Healthy Soils Practice]],'Defaults &lt;HIDE&gt;'!$C$29:$Q$1246,6,FALSE),0)</f>
        <v>0</v>
      </c>
      <c r="Q508" s="166">
        <f t="array" ref="Q508">Inputs[[#This Row],[Acres]]*IFERROR(VLOOKUP(Inputs[[#This Row],[County]]&amp;Inputs[[#This Row],[Healthy Soils Practice]],'Defaults &lt;HIDE&gt;'!$C$29:$Q$1246,7,FALSE),0)</f>
        <v>0</v>
      </c>
      <c r="R508" s="171">
        <f t="array" ref="R508">Inputs[[#This Row],[Acres]]*IFERROR(VLOOKUP(Inputs[[#This Row],[County]]&amp;Inputs[[#This Row],[Healthy Soils Practice]],'Defaults &lt;HIDE&gt;'!$C$29:$Q$1246,8,FALSE),0)</f>
        <v>0</v>
      </c>
      <c r="T508" s="39"/>
      <c r="U508" s="39"/>
      <c r="V508" s="39"/>
      <c r="W508" s="39"/>
      <c r="X508" s="39"/>
    </row>
    <row r="509" spans="2:24" s="141" customFormat="1" x14ac:dyDescent="0.25">
      <c r="B509" s="141" t="str">
        <f>Inputs[[#This Row],['#]]</f>
        <v/>
      </c>
      <c r="C509" s="61"/>
      <c r="D509" s="63" t="str">
        <f t="shared" si="44"/>
        <v>Optional</v>
      </c>
      <c r="E509" s="143" t="str">
        <f>IF(ISBLANK(Inputs[[#This Row],[Applicant ID]]),"",IFERROR(VLOOKUP(Inputs[[#This Row],[Applicant ID]],$C$15:$E508,3,FALSE),MAX($E$15:$E508)+1))</f>
        <v/>
      </c>
      <c r="F509" s="61"/>
      <c r="G509" s="63" t="str">
        <f t="shared" si="45"/>
        <v>Optional</v>
      </c>
      <c r="H509" s="61"/>
      <c r="I509" s="65" t="str">
        <f t="shared" si="46"/>
        <v>Optional</v>
      </c>
      <c r="J509" s="148"/>
      <c r="K509" s="163" t="str">
        <f t="shared" si="47"/>
        <v>Optional</v>
      </c>
      <c r="L509" s="170">
        <f t="array" ref="L509">Inputs[[#This Row],[Acres]]*IFERROR(VLOOKUP(Inputs[[#This Row],[County]]&amp;Inputs[[#This Row],[Healthy Soils Practice]],'Defaults &lt;HIDE&gt;'!$C$29:$Q$1246,2,FALSE),0)</f>
        <v>0</v>
      </c>
      <c r="M509" s="166">
        <f t="array" ref="M509">Inputs[[#This Row],[Acres]]*IFERROR(VLOOKUP(Inputs[[#This Row],[County]]&amp;Inputs[[#This Row],[Healthy Soils Practice]],'Defaults &lt;HIDE&gt;'!$C$29:$Q$1246,3,FALSE),0)</f>
        <v>0</v>
      </c>
      <c r="N509" s="166">
        <f t="array" ref="N509">Inputs[[#This Row],[Acres]]*IFERROR(VLOOKUP(Inputs[[#This Row],[County]]&amp;Inputs[[#This Row],[Healthy Soils Practice]],'Defaults &lt;HIDE&gt;'!$C$29:$Q$1246,4,FALSE),0)</f>
        <v>0</v>
      </c>
      <c r="O509" s="166">
        <f t="array" ref="O509">Inputs[[#This Row],[Acres]]*IFERROR(VLOOKUP(Inputs[[#This Row],[County]]&amp;Inputs[[#This Row],[Healthy Soils Practice]],'Defaults &lt;HIDE&gt;'!$C$29:$Q$1246,5,FALSE),0)</f>
        <v>0</v>
      </c>
      <c r="P509" s="166">
        <f t="array" ref="P509">Inputs[[#This Row],[Acres]]*IFERROR(VLOOKUP(Inputs[[#This Row],[County]]&amp;Inputs[[#This Row],[Healthy Soils Practice]],'Defaults &lt;HIDE&gt;'!$C$29:$Q$1246,6,FALSE),0)</f>
        <v>0</v>
      </c>
      <c r="Q509" s="166">
        <f t="array" ref="Q509">Inputs[[#This Row],[Acres]]*IFERROR(VLOOKUP(Inputs[[#This Row],[County]]&amp;Inputs[[#This Row],[Healthy Soils Practice]],'Defaults &lt;HIDE&gt;'!$C$29:$Q$1246,7,FALSE),0)</f>
        <v>0</v>
      </c>
      <c r="R509" s="171">
        <f t="array" ref="R509">Inputs[[#This Row],[Acres]]*IFERROR(VLOOKUP(Inputs[[#This Row],[County]]&amp;Inputs[[#This Row],[Healthy Soils Practice]],'Defaults &lt;HIDE&gt;'!$C$29:$Q$1246,8,FALSE),0)</f>
        <v>0</v>
      </c>
      <c r="T509" s="39"/>
      <c r="U509" s="39"/>
      <c r="V509" s="39"/>
      <c r="W509" s="39"/>
      <c r="X509" s="39"/>
    </row>
    <row r="510" spans="2:24" s="141" customFormat="1" x14ac:dyDescent="0.25">
      <c r="B510" s="141" t="str">
        <f>Inputs[[#This Row],['#]]</f>
        <v/>
      </c>
      <c r="C510" s="61"/>
      <c r="D510" s="63" t="str">
        <f t="shared" si="44"/>
        <v>Optional</v>
      </c>
      <c r="E510" s="143" t="str">
        <f>IF(ISBLANK(Inputs[[#This Row],[Applicant ID]]),"",IFERROR(VLOOKUP(Inputs[[#This Row],[Applicant ID]],$C$15:$E509,3,FALSE),MAX($E$15:$E509)+1))</f>
        <v/>
      </c>
      <c r="F510" s="61"/>
      <c r="G510" s="63" t="str">
        <f t="shared" si="45"/>
        <v>Optional</v>
      </c>
      <c r="H510" s="61"/>
      <c r="I510" s="65" t="str">
        <f t="shared" si="46"/>
        <v>Optional</v>
      </c>
      <c r="J510" s="148"/>
      <c r="K510" s="163" t="str">
        <f t="shared" si="47"/>
        <v>Optional</v>
      </c>
      <c r="L510" s="170">
        <f t="array" ref="L510">Inputs[[#This Row],[Acres]]*IFERROR(VLOOKUP(Inputs[[#This Row],[County]]&amp;Inputs[[#This Row],[Healthy Soils Practice]],'Defaults &lt;HIDE&gt;'!$C$29:$Q$1246,2,FALSE),0)</f>
        <v>0</v>
      </c>
      <c r="M510" s="166">
        <f t="array" ref="M510">Inputs[[#This Row],[Acres]]*IFERROR(VLOOKUP(Inputs[[#This Row],[County]]&amp;Inputs[[#This Row],[Healthy Soils Practice]],'Defaults &lt;HIDE&gt;'!$C$29:$Q$1246,3,FALSE),0)</f>
        <v>0</v>
      </c>
      <c r="N510" s="166">
        <f t="array" ref="N510">Inputs[[#This Row],[Acres]]*IFERROR(VLOOKUP(Inputs[[#This Row],[County]]&amp;Inputs[[#This Row],[Healthy Soils Practice]],'Defaults &lt;HIDE&gt;'!$C$29:$Q$1246,4,FALSE),0)</f>
        <v>0</v>
      </c>
      <c r="O510" s="166">
        <f t="array" ref="O510">Inputs[[#This Row],[Acres]]*IFERROR(VLOOKUP(Inputs[[#This Row],[County]]&amp;Inputs[[#This Row],[Healthy Soils Practice]],'Defaults &lt;HIDE&gt;'!$C$29:$Q$1246,5,FALSE),0)</f>
        <v>0</v>
      </c>
      <c r="P510" s="166">
        <f t="array" ref="P510">Inputs[[#This Row],[Acres]]*IFERROR(VLOOKUP(Inputs[[#This Row],[County]]&amp;Inputs[[#This Row],[Healthy Soils Practice]],'Defaults &lt;HIDE&gt;'!$C$29:$Q$1246,6,FALSE),0)</f>
        <v>0</v>
      </c>
      <c r="Q510" s="166">
        <f t="array" ref="Q510">Inputs[[#This Row],[Acres]]*IFERROR(VLOOKUP(Inputs[[#This Row],[County]]&amp;Inputs[[#This Row],[Healthy Soils Practice]],'Defaults &lt;HIDE&gt;'!$C$29:$Q$1246,7,FALSE),0)</f>
        <v>0</v>
      </c>
      <c r="R510" s="171">
        <f t="array" ref="R510">Inputs[[#This Row],[Acres]]*IFERROR(VLOOKUP(Inputs[[#This Row],[County]]&amp;Inputs[[#This Row],[Healthy Soils Practice]],'Defaults &lt;HIDE&gt;'!$C$29:$Q$1246,8,FALSE),0)</f>
        <v>0</v>
      </c>
      <c r="T510" s="39"/>
      <c r="U510" s="39"/>
      <c r="V510" s="39"/>
      <c r="W510" s="39"/>
      <c r="X510" s="39"/>
    </row>
    <row r="511" spans="2:24" s="141" customFormat="1" x14ac:dyDescent="0.25">
      <c r="B511" s="141" t="str">
        <f>Inputs[[#This Row],['#]]</f>
        <v/>
      </c>
      <c r="C511" s="61"/>
      <c r="D511" s="63" t="str">
        <f t="shared" si="44"/>
        <v>Optional</v>
      </c>
      <c r="E511" s="143" t="str">
        <f>IF(ISBLANK(Inputs[[#This Row],[Applicant ID]]),"",IFERROR(VLOOKUP(Inputs[[#This Row],[Applicant ID]],$C$15:$E510,3,FALSE),MAX($E$15:$E510)+1))</f>
        <v/>
      </c>
      <c r="F511" s="61"/>
      <c r="G511" s="63" t="str">
        <f t="shared" si="45"/>
        <v>Optional</v>
      </c>
      <c r="H511" s="61"/>
      <c r="I511" s="65" t="str">
        <f t="shared" si="46"/>
        <v>Optional</v>
      </c>
      <c r="J511" s="148"/>
      <c r="K511" s="163" t="str">
        <f t="shared" si="47"/>
        <v>Optional</v>
      </c>
      <c r="L511" s="170">
        <f t="array" ref="L511">Inputs[[#This Row],[Acres]]*IFERROR(VLOOKUP(Inputs[[#This Row],[County]]&amp;Inputs[[#This Row],[Healthy Soils Practice]],'Defaults &lt;HIDE&gt;'!$C$29:$Q$1246,2,FALSE),0)</f>
        <v>0</v>
      </c>
      <c r="M511" s="166">
        <f t="array" ref="M511">Inputs[[#This Row],[Acres]]*IFERROR(VLOOKUP(Inputs[[#This Row],[County]]&amp;Inputs[[#This Row],[Healthy Soils Practice]],'Defaults &lt;HIDE&gt;'!$C$29:$Q$1246,3,FALSE),0)</f>
        <v>0</v>
      </c>
      <c r="N511" s="166">
        <f t="array" ref="N511">Inputs[[#This Row],[Acres]]*IFERROR(VLOOKUP(Inputs[[#This Row],[County]]&amp;Inputs[[#This Row],[Healthy Soils Practice]],'Defaults &lt;HIDE&gt;'!$C$29:$Q$1246,4,FALSE),0)</f>
        <v>0</v>
      </c>
      <c r="O511" s="166">
        <f t="array" ref="O511">Inputs[[#This Row],[Acres]]*IFERROR(VLOOKUP(Inputs[[#This Row],[County]]&amp;Inputs[[#This Row],[Healthy Soils Practice]],'Defaults &lt;HIDE&gt;'!$C$29:$Q$1246,5,FALSE),0)</f>
        <v>0</v>
      </c>
      <c r="P511" s="166">
        <f t="array" ref="P511">Inputs[[#This Row],[Acres]]*IFERROR(VLOOKUP(Inputs[[#This Row],[County]]&amp;Inputs[[#This Row],[Healthy Soils Practice]],'Defaults &lt;HIDE&gt;'!$C$29:$Q$1246,6,FALSE),0)</f>
        <v>0</v>
      </c>
      <c r="Q511" s="166">
        <f t="array" ref="Q511">Inputs[[#This Row],[Acres]]*IFERROR(VLOOKUP(Inputs[[#This Row],[County]]&amp;Inputs[[#This Row],[Healthy Soils Practice]],'Defaults &lt;HIDE&gt;'!$C$29:$Q$1246,7,FALSE),0)</f>
        <v>0</v>
      </c>
      <c r="R511" s="171">
        <f t="array" ref="R511">Inputs[[#This Row],[Acres]]*IFERROR(VLOOKUP(Inputs[[#This Row],[County]]&amp;Inputs[[#This Row],[Healthy Soils Practice]],'Defaults &lt;HIDE&gt;'!$C$29:$Q$1246,8,FALSE),0)</f>
        <v>0</v>
      </c>
      <c r="T511" s="39"/>
      <c r="U511" s="39"/>
      <c r="V511" s="39"/>
      <c r="W511" s="39"/>
      <c r="X511" s="39"/>
    </row>
    <row r="512" spans="2:24" x14ac:dyDescent="0.25">
      <c r="B512" s="141" t="str">
        <f>Inputs[[#This Row],['#]]</f>
        <v/>
      </c>
      <c r="C512" s="61"/>
      <c r="D512" s="63" t="str">
        <f t="shared" si="44"/>
        <v>Optional</v>
      </c>
      <c r="E512" s="143" t="str">
        <f>IF(ISBLANK(Inputs[[#This Row],[Applicant ID]]),"",IFERROR(VLOOKUP(Inputs[[#This Row],[Applicant ID]],$C$15:$E511,3,FALSE),MAX($E$15:$E511)+1))</f>
        <v/>
      </c>
      <c r="F512" s="61"/>
      <c r="G512" s="63" t="str">
        <f t="shared" si="45"/>
        <v>Optional</v>
      </c>
      <c r="H512" s="61"/>
      <c r="I512" s="65" t="str">
        <f t="shared" si="46"/>
        <v>Optional</v>
      </c>
      <c r="J512" s="148"/>
      <c r="K512" s="163" t="str">
        <f t="shared" si="47"/>
        <v>Optional</v>
      </c>
      <c r="L512" s="170">
        <f t="array" ref="L512">Inputs[[#This Row],[Acres]]*IFERROR(VLOOKUP(Inputs[[#This Row],[County]]&amp;Inputs[[#This Row],[Healthy Soils Practice]],'Defaults &lt;HIDE&gt;'!$C$29:$Q$1246,2,FALSE),0)</f>
        <v>0</v>
      </c>
      <c r="M512" s="166">
        <f t="array" ref="M512">Inputs[[#This Row],[Acres]]*IFERROR(VLOOKUP(Inputs[[#This Row],[County]]&amp;Inputs[[#This Row],[Healthy Soils Practice]],'Defaults &lt;HIDE&gt;'!$C$29:$Q$1246,3,FALSE),0)</f>
        <v>0</v>
      </c>
      <c r="N512" s="166">
        <f t="array" ref="N512">Inputs[[#This Row],[Acres]]*IFERROR(VLOOKUP(Inputs[[#This Row],[County]]&amp;Inputs[[#This Row],[Healthy Soils Practice]],'Defaults &lt;HIDE&gt;'!$C$29:$Q$1246,4,FALSE),0)</f>
        <v>0</v>
      </c>
      <c r="O512" s="166">
        <f t="array" ref="O512">Inputs[[#This Row],[Acres]]*IFERROR(VLOOKUP(Inputs[[#This Row],[County]]&amp;Inputs[[#This Row],[Healthy Soils Practice]],'Defaults &lt;HIDE&gt;'!$C$29:$Q$1246,5,FALSE),0)</f>
        <v>0</v>
      </c>
      <c r="P512" s="166">
        <f t="array" ref="P512">Inputs[[#This Row],[Acres]]*IFERROR(VLOOKUP(Inputs[[#This Row],[County]]&amp;Inputs[[#This Row],[Healthy Soils Practice]],'Defaults &lt;HIDE&gt;'!$C$29:$Q$1246,6,FALSE),0)</f>
        <v>0</v>
      </c>
      <c r="Q512" s="166">
        <f t="array" ref="Q512">Inputs[[#This Row],[Acres]]*IFERROR(VLOOKUP(Inputs[[#This Row],[County]]&amp;Inputs[[#This Row],[Healthy Soils Practice]],'Defaults &lt;HIDE&gt;'!$C$29:$Q$1246,7,FALSE),0)</f>
        <v>0</v>
      </c>
      <c r="R512" s="171">
        <f t="array" ref="R512">Inputs[[#This Row],[Acres]]*IFERROR(VLOOKUP(Inputs[[#This Row],[County]]&amp;Inputs[[#This Row],[Healthy Soils Practice]],'Defaults &lt;HIDE&gt;'!$C$29:$Q$1246,8,FALSE),0)</f>
        <v>0</v>
      </c>
    </row>
    <row r="513" spans="2:18" x14ac:dyDescent="0.25">
      <c r="B513" s="141" t="str">
        <f>Inputs[[#This Row],['#]]</f>
        <v/>
      </c>
      <c r="C513" s="61"/>
      <c r="D513" s="63" t="str">
        <f t="shared" ref="D513:D515" si="48">IF(ISBLANK(C513),"Optional","")</f>
        <v>Optional</v>
      </c>
      <c r="E513" s="42" t="str">
        <f>IF(ISBLANK(Inputs[[#This Row],[Applicant ID]]),"",IFERROR(VLOOKUP(Inputs[[#This Row],[Applicant ID]],$C$15:$E512,3,FALSE),MAX($E$15:$E512)+1))</f>
        <v/>
      </c>
      <c r="F513" s="61"/>
      <c r="G513" s="63" t="str">
        <f t="shared" si="41"/>
        <v>Optional</v>
      </c>
      <c r="H513" s="61"/>
      <c r="I513" s="65" t="str">
        <f t="shared" si="42"/>
        <v>Optional</v>
      </c>
      <c r="J513" s="148"/>
      <c r="K513" s="163" t="str">
        <f t="shared" si="43"/>
        <v>Optional</v>
      </c>
      <c r="L513" s="170">
        <f t="array" ref="L513">Inputs[[#This Row],[Acres]]*IFERROR(VLOOKUP(Inputs[[#This Row],[County]]&amp;Inputs[[#This Row],[Healthy Soils Practice]],'Defaults &lt;HIDE&gt;'!$C$29:$Q$1246,2,FALSE),0)</f>
        <v>0</v>
      </c>
      <c r="M513" s="166">
        <f t="array" ref="M513">Inputs[[#This Row],[Acres]]*IFERROR(VLOOKUP(Inputs[[#This Row],[County]]&amp;Inputs[[#This Row],[Healthy Soils Practice]],'Defaults &lt;HIDE&gt;'!$C$29:$Q$1246,3,FALSE),0)</f>
        <v>0</v>
      </c>
      <c r="N513" s="166">
        <f t="array" ref="N513">Inputs[[#This Row],[Acres]]*IFERROR(VLOOKUP(Inputs[[#This Row],[County]]&amp;Inputs[[#This Row],[Healthy Soils Practice]],'Defaults &lt;HIDE&gt;'!$C$29:$Q$1246,4,FALSE),0)</f>
        <v>0</v>
      </c>
      <c r="O513" s="166">
        <f t="array" ref="O513">Inputs[[#This Row],[Acres]]*IFERROR(VLOOKUP(Inputs[[#This Row],[County]]&amp;Inputs[[#This Row],[Healthy Soils Practice]],'Defaults &lt;HIDE&gt;'!$C$29:$Q$1246,5,FALSE),0)</f>
        <v>0</v>
      </c>
      <c r="P513" s="166">
        <f t="array" ref="P513">Inputs[[#This Row],[Acres]]*IFERROR(VLOOKUP(Inputs[[#This Row],[County]]&amp;Inputs[[#This Row],[Healthy Soils Practice]],'Defaults &lt;HIDE&gt;'!$C$29:$Q$1246,6,FALSE),0)</f>
        <v>0</v>
      </c>
      <c r="Q513" s="166">
        <f t="array" ref="Q513">Inputs[[#This Row],[Acres]]*IFERROR(VLOOKUP(Inputs[[#This Row],[County]]&amp;Inputs[[#This Row],[Healthy Soils Practice]],'Defaults &lt;HIDE&gt;'!$C$29:$Q$1246,7,FALSE),0)</f>
        <v>0</v>
      </c>
      <c r="R513" s="171">
        <f t="array" ref="R513">Inputs[[#This Row],[Acres]]*IFERROR(VLOOKUP(Inputs[[#This Row],[County]]&amp;Inputs[[#This Row],[Healthy Soils Practice]],'Defaults &lt;HIDE&gt;'!$C$29:$Q$1246,8,FALSE),0)</f>
        <v>0</v>
      </c>
    </row>
    <row r="514" spans="2:18" x14ac:dyDescent="0.25">
      <c r="B514" s="141" t="str">
        <f>Inputs[[#This Row],['#]]</f>
        <v/>
      </c>
      <c r="C514" s="61"/>
      <c r="D514" s="63" t="str">
        <f t="shared" si="48"/>
        <v>Optional</v>
      </c>
      <c r="E514" s="42" t="str">
        <f>IF(ISBLANK(Inputs[[#This Row],[Applicant ID]]),"",IFERROR(VLOOKUP(Inputs[[#This Row],[Applicant ID]],$C$15:$E513,3,FALSE),MAX($E$15:$E513)+1))</f>
        <v/>
      </c>
      <c r="F514" s="61"/>
      <c r="G514" s="63" t="str">
        <f t="shared" si="41"/>
        <v>Optional</v>
      </c>
      <c r="H514" s="61"/>
      <c r="I514" s="65" t="str">
        <f t="shared" si="42"/>
        <v>Optional</v>
      </c>
      <c r="J514" s="148"/>
      <c r="K514" s="163" t="str">
        <f t="shared" si="43"/>
        <v>Optional</v>
      </c>
      <c r="L514" s="170">
        <f t="array" ref="L514">Inputs[[#This Row],[Acres]]*IFERROR(VLOOKUP(Inputs[[#This Row],[County]]&amp;Inputs[[#This Row],[Healthy Soils Practice]],'Defaults &lt;HIDE&gt;'!$C$29:$Q$1246,2,FALSE),0)</f>
        <v>0</v>
      </c>
      <c r="M514" s="166">
        <f t="array" ref="M514">Inputs[[#This Row],[Acres]]*IFERROR(VLOOKUP(Inputs[[#This Row],[County]]&amp;Inputs[[#This Row],[Healthy Soils Practice]],'Defaults &lt;HIDE&gt;'!$C$29:$Q$1246,3,FALSE),0)</f>
        <v>0</v>
      </c>
      <c r="N514" s="166">
        <f t="array" ref="N514">Inputs[[#This Row],[Acres]]*IFERROR(VLOOKUP(Inputs[[#This Row],[County]]&amp;Inputs[[#This Row],[Healthy Soils Practice]],'Defaults &lt;HIDE&gt;'!$C$29:$Q$1246,4,FALSE),0)</f>
        <v>0</v>
      </c>
      <c r="O514" s="166">
        <f t="array" ref="O514">Inputs[[#This Row],[Acres]]*IFERROR(VLOOKUP(Inputs[[#This Row],[County]]&amp;Inputs[[#This Row],[Healthy Soils Practice]],'Defaults &lt;HIDE&gt;'!$C$29:$Q$1246,5,FALSE),0)</f>
        <v>0</v>
      </c>
      <c r="P514" s="166">
        <f t="array" ref="P514">Inputs[[#This Row],[Acres]]*IFERROR(VLOOKUP(Inputs[[#This Row],[County]]&amp;Inputs[[#This Row],[Healthy Soils Practice]],'Defaults &lt;HIDE&gt;'!$C$29:$Q$1246,6,FALSE),0)</f>
        <v>0</v>
      </c>
      <c r="Q514" s="166">
        <f t="array" ref="Q514">Inputs[[#This Row],[Acres]]*IFERROR(VLOOKUP(Inputs[[#This Row],[County]]&amp;Inputs[[#This Row],[Healthy Soils Practice]],'Defaults &lt;HIDE&gt;'!$C$29:$Q$1246,7,FALSE),0)</f>
        <v>0</v>
      </c>
      <c r="R514" s="171">
        <f t="array" ref="R514">Inputs[[#This Row],[Acres]]*IFERROR(VLOOKUP(Inputs[[#This Row],[County]]&amp;Inputs[[#This Row],[Healthy Soils Practice]],'Defaults &lt;HIDE&gt;'!$C$29:$Q$1246,8,FALSE),0)</f>
        <v>0</v>
      </c>
    </row>
    <row r="515" spans="2:18" ht="16.5" thickBot="1" x14ac:dyDescent="0.3">
      <c r="B515" s="141" t="str">
        <f>Inputs[[#This Row],['#]]</f>
        <v/>
      </c>
      <c r="C515" s="61"/>
      <c r="D515" s="63" t="str">
        <f t="shared" si="48"/>
        <v>Optional</v>
      </c>
      <c r="E515" s="42" t="str">
        <f>IF(ISBLANK(Inputs[[#This Row],[Applicant ID]]),"",IFERROR(VLOOKUP(Inputs[[#This Row],[Applicant ID]],$C$15:$E514,3,FALSE),MAX($E$15:$E514)+1))</f>
        <v/>
      </c>
      <c r="F515" s="61"/>
      <c r="G515" s="63" t="str">
        <f t="shared" si="41"/>
        <v>Optional</v>
      </c>
      <c r="H515" s="61"/>
      <c r="I515" s="65" t="str">
        <f t="shared" si="42"/>
        <v>Optional</v>
      </c>
      <c r="J515" s="148"/>
      <c r="K515" s="163" t="str">
        <f t="shared" si="43"/>
        <v>Optional</v>
      </c>
      <c r="L515" s="172">
        <f t="array" ref="L515">Inputs[[#This Row],[Acres]]*IFERROR(VLOOKUP(Inputs[[#This Row],[County]]&amp;Inputs[[#This Row],[Healthy Soils Practice]],'Defaults &lt;HIDE&gt;'!$C$29:$Q$1246,2,FALSE),0)</f>
        <v>0</v>
      </c>
      <c r="M515" s="173">
        <f t="array" ref="M515">Inputs[[#This Row],[Acres]]*IFERROR(VLOOKUP(Inputs[[#This Row],[County]]&amp;Inputs[[#This Row],[Healthy Soils Practice]],'Defaults &lt;HIDE&gt;'!$C$29:$Q$1246,3,FALSE),0)</f>
        <v>0</v>
      </c>
      <c r="N515" s="173">
        <f t="array" ref="N515">Inputs[[#This Row],[Acres]]*IFERROR(VLOOKUP(Inputs[[#This Row],[County]]&amp;Inputs[[#This Row],[Healthy Soils Practice]],'Defaults &lt;HIDE&gt;'!$C$29:$Q$1246,4,FALSE),0)</f>
        <v>0</v>
      </c>
      <c r="O515" s="173">
        <f t="array" ref="O515">Inputs[[#This Row],[Acres]]*IFERROR(VLOOKUP(Inputs[[#This Row],[County]]&amp;Inputs[[#This Row],[Healthy Soils Practice]],'Defaults &lt;HIDE&gt;'!$C$29:$Q$1246,5,FALSE),0)</f>
        <v>0</v>
      </c>
      <c r="P515" s="173">
        <f t="array" ref="P515">Inputs[[#This Row],[Acres]]*IFERROR(VLOOKUP(Inputs[[#This Row],[County]]&amp;Inputs[[#This Row],[Healthy Soils Practice]],'Defaults &lt;HIDE&gt;'!$C$29:$Q$1246,6,FALSE),0)</f>
        <v>0</v>
      </c>
      <c r="Q515" s="173">
        <f t="array" ref="Q515">Inputs[[#This Row],[Acres]]*IFERROR(VLOOKUP(Inputs[[#This Row],[County]]&amp;Inputs[[#This Row],[Healthy Soils Practice]],'Defaults &lt;HIDE&gt;'!$C$29:$Q$1246,7,FALSE),0)</f>
        <v>0</v>
      </c>
      <c r="R515" s="174">
        <f t="array" ref="R515">Inputs[[#This Row],[Acres]]*IFERROR(VLOOKUP(Inputs[[#This Row],[County]]&amp;Inputs[[#This Row],[Healthy Soils Practice]],'Defaults &lt;HIDE&gt;'!$C$29:$Q$1246,8,FALSE),0)</f>
        <v>0</v>
      </c>
    </row>
  </sheetData>
  <sheetProtection algorithmName="SHA-512" hashValue="VYUIwj3E7OCiK7BG1IIZxCmF33WfsW6ppvz8NFHKJQnXO0NCdzhD7fXrGzwLOxbu24y3lTYyA7G010oGKD3Ybw==" saltValue="oTssfIa6GWRQXmyP9dny4w==" spinCount="100000" sheet="1" objects="1" scenarios="1"/>
  <conditionalFormatting sqref="C15:D515">
    <cfRule type="expression" dxfId="53" priority="4">
      <formula>($D15="Optional")</formula>
    </cfRule>
  </conditionalFormatting>
  <conditionalFormatting sqref="F15:G515">
    <cfRule type="expression" dxfId="52" priority="3">
      <formula>($G15="Optional")</formula>
    </cfRule>
  </conditionalFormatting>
  <conditionalFormatting sqref="H15:I515">
    <cfRule type="expression" dxfId="51" priority="2">
      <formula>($I15="Optional")</formula>
    </cfRule>
  </conditionalFormatting>
  <conditionalFormatting sqref="J15:K515">
    <cfRule type="expression" dxfId="50" priority="1">
      <formula>($K15="Optional")</formula>
    </cfRule>
  </conditionalFormatting>
  <pageMargins left="0.7" right="0.7" top="0.75" bottom="0.75" header="0.3" footer="0.3"/>
  <pageSetup scale="12" orientation="portrait" r:id="rId1"/>
  <headerFooter>
    <oddFooter>&amp;LDRAFT January XX, 2021&amp;CPage &amp;P of &amp;N&amp;R&amp;A Tab</oddFooter>
  </headerFooter>
  <ignoredErrors>
    <ignoredError sqref="R14 D508:D515 G15 I15 K15 D16:D293 D294:D319 D320:D372 D373:D433 D481:D507 D434:D480" calculatedColumn="1"/>
  </ignoredError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'Defaults &lt;HIDE&gt;'!$S$29:$S$86</xm:f>
          </x14:formula1>
          <xm:sqref>F15:F515</xm:sqref>
        </x14:dataValidation>
        <x14:dataValidation type="list" allowBlank="1" showInputMessage="1" showErrorMessage="1">
          <x14:formula1>
            <xm:f>'Defaults &lt;HIDE&gt;'!$U$29:$U$49</xm:f>
          </x14:formula1>
          <xm:sqref>H15:H515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K409"/>
  <sheetViews>
    <sheetView showGridLines="0" topLeftCell="C1" zoomScaleNormal="100" workbookViewId="0">
      <selection activeCell="K10" sqref="K10"/>
    </sheetView>
  </sheetViews>
  <sheetFormatPr defaultColWidth="9.140625" defaultRowHeight="15.75" x14ac:dyDescent="0.25"/>
  <cols>
    <col min="1" max="1" width="2.85546875" style="1" hidden="1" customWidth="1"/>
    <col min="2" max="2" width="5.140625" style="1" hidden="1" customWidth="1"/>
    <col min="3" max="3" width="46.7109375" style="4" customWidth="1"/>
    <col min="4" max="10" width="11.85546875" style="11" customWidth="1"/>
    <col min="11" max="11" width="24.7109375" style="11" customWidth="1"/>
    <col min="12" max="16384" width="9.140625" style="1"/>
  </cols>
  <sheetData>
    <row r="1" spans="1:11" ht="18.75" x14ac:dyDescent="0.25">
      <c r="C1" s="3" t="str">
        <f>'Read Me'!A1</f>
        <v>California Air Resources Board</v>
      </c>
      <c r="D1" s="6"/>
      <c r="E1" s="6"/>
      <c r="F1" s="7"/>
      <c r="G1" s="8"/>
      <c r="H1" s="8"/>
      <c r="I1" s="8"/>
      <c r="J1" s="8"/>
      <c r="K1" s="8"/>
    </row>
    <row r="2" spans="1:11" ht="18.75" x14ac:dyDescent="0.3">
      <c r="C2" s="2"/>
      <c r="D2" s="9"/>
      <c r="E2" s="9"/>
      <c r="F2" s="8"/>
      <c r="G2" s="8"/>
      <c r="H2" s="8"/>
      <c r="I2" s="8"/>
      <c r="J2" s="8"/>
      <c r="K2" s="8"/>
    </row>
    <row r="3" spans="1:11" ht="18.75" x14ac:dyDescent="0.3">
      <c r="C3" s="2" t="str">
        <f>'Read Me'!A3</f>
        <v>DRAFT Co-benefits Calculator Tool</v>
      </c>
      <c r="D3" s="9"/>
      <c r="E3" s="9"/>
      <c r="F3" s="8"/>
      <c r="G3" s="8"/>
      <c r="H3" s="8"/>
      <c r="I3" s="8"/>
      <c r="J3" s="8"/>
      <c r="K3" s="8"/>
    </row>
    <row r="4" spans="1:11" ht="18.75" x14ac:dyDescent="0.3">
      <c r="C4" s="5" t="str">
        <f>'Read Me'!A4</f>
        <v>Healthy Soils Program</v>
      </c>
      <c r="D4" s="10"/>
      <c r="E4" s="10"/>
      <c r="F4" s="8"/>
      <c r="G4" s="8"/>
      <c r="H4" s="8"/>
      <c r="I4" s="8"/>
      <c r="J4" s="8"/>
      <c r="K4" s="8"/>
    </row>
    <row r="5" spans="1:11" ht="18.75" x14ac:dyDescent="0.3">
      <c r="C5" s="2"/>
      <c r="D5" s="9"/>
      <c r="E5" s="9"/>
      <c r="F5" s="8"/>
      <c r="G5" s="8"/>
      <c r="H5" s="8"/>
      <c r="I5" s="8"/>
      <c r="J5" s="8"/>
      <c r="K5" s="8"/>
    </row>
    <row r="6" spans="1:11" ht="18.75" x14ac:dyDescent="0.3">
      <c r="C6" s="2" t="str">
        <f>'Read Me'!A6</f>
        <v xml:space="preserve">California Climate Investments </v>
      </c>
      <c r="D6" s="9"/>
      <c r="E6" s="9"/>
      <c r="F6" s="8"/>
      <c r="G6" s="8"/>
      <c r="H6" s="8"/>
      <c r="I6" s="8"/>
      <c r="J6" s="8"/>
      <c r="K6" s="8"/>
    </row>
    <row r="7" spans="1:11" ht="16.5" thickBot="1" x14ac:dyDescent="0.3"/>
    <row r="8" spans="1:11" ht="16.5" thickBot="1" x14ac:dyDescent="0.3">
      <c r="B8" s="1" t="s">
        <v>110</v>
      </c>
      <c r="D8" s="199" t="s">
        <v>114</v>
      </c>
      <c r="E8" s="200"/>
      <c r="F8" s="200"/>
      <c r="G8" s="200"/>
      <c r="H8" s="200"/>
      <c r="I8" s="200"/>
      <c r="J8" s="200"/>
      <c r="K8" s="201"/>
    </row>
    <row r="9" spans="1:11" ht="37.5" customHeight="1" thickBot="1" x14ac:dyDescent="0.3">
      <c r="B9" s="1" t="s">
        <v>33</v>
      </c>
      <c r="C9" s="149" t="s">
        <v>30</v>
      </c>
      <c r="D9" s="196" t="s">
        <v>136</v>
      </c>
      <c r="E9" s="196" t="s">
        <v>137</v>
      </c>
      <c r="F9" s="196" t="s">
        <v>138</v>
      </c>
      <c r="G9" s="196" t="s">
        <v>139</v>
      </c>
      <c r="H9" s="196" t="s">
        <v>36</v>
      </c>
      <c r="I9" s="196" t="s">
        <v>144</v>
      </c>
      <c r="J9" s="197" t="s">
        <v>37</v>
      </c>
      <c r="K9" s="198" t="s">
        <v>166</v>
      </c>
    </row>
    <row r="10" spans="1:11" ht="15" customHeight="1" thickTop="1" x14ac:dyDescent="0.25">
      <c r="B10" s="1">
        <v>1</v>
      </c>
      <c r="C10" s="151">
        <f>IFERROR(VLOOKUP(B10,Inputs!$B$15:$C$515,2,FALSE),"")</f>
        <v>0</v>
      </c>
      <c r="D10" s="152">
        <f>SUMIF(Inputs!$B$15:$B$515,'Co-benefits Summary'!$B10,Inputs[NOX])</f>
        <v>0</v>
      </c>
      <c r="E10" s="152">
        <f>SUMIF(Inputs!$B$15:$B$515,'Co-benefits Summary'!$B10,Inputs[NH3])</f>
        <v>0</v>
      </c>
      <c r="F10" s="152">
        <f>SUMIF(Inputs!$B$15:$B$515,'Co-benefits Summary'!$B10,Inputs[PM2.5])</f>
        <v>0</v>
      </c>
      <c r="G10" s="152">
        <f>SUMIF(Inputs!$B$15:$B$515,'Co-benefits Summary'!$B10,Inputs[SO2])</f>
        <v>0</v>
      </c>
      <c r="H10" s="152">
        <f>SUMIF(Inputs!$B$15:$B$515,'Co-benefits Summary'!$B10,Inputs[ROG])</f>
        <v>0</v>
      </c>
      <c r="I10" s="175">
        <f>SUMIF(Inputs!$B$15:$B$515,'Co-benefits Summary'!$B10,Inputs[O3])</f>
        <v>0</v>
      </c>
      <c r="J10" s="154">
        <f>SUMIF(Inputs!$B$15:$B$515,'Co-benefits Summary'!$B10,Inputs[CO])</f>
        <v>0</v>
      </c>
      <c r="K10" s="156" t="b">
        <f>IF(CoBenefits[[#This Row],[Applicant ID]]="","",SUM(CoBenefits[[#This Row],[NOX]],CoBenefits[[#This Row],[PM2.5]],CoBenefits[[#This Row],[SO2]],CoBenefits[[#This Row],[O3]],CoBenefits[[#This Row],[CO]])&gt;0)</f>
        <v>0</v>
      </c>
    </row>
    <row r="11" spans="1:11" ht="15" customHeight="1" x14ac:dyDescent="0.25">
      <c r="B11" s="1">
        <v>2</v>
      </c>
      <c r="C11" s="150" t="str">
        <f>IFERROR(VLOOKUP(B11,Inputs!$B$15:$C$515,2,FALSE),"")</f>
        <v/>
      </c>
      <c r="D11" s="147">
        <f>SUMIF(Inputs!$B$15:$B$515,'Co-benefits Summary'!$B11,Inputs[NOX])</f>
        <v>0</v>
      </c>
      <c r="E11" s="147">
        <f>SUMIF(Inputs!$B$15:$B$515,'Co-benefits Summary'!$B11,Inputs[NH3])</f>
        <v>0</v>
      </c>
      <c r="F11" s="147">
        <f>SUMIF(Inputs!$B$15:$B$515,'Co-benefits Summary'!$B11,Inputs[PM2.5])</f>
        <v>0</v>
      </c>
      <c r="G11" s="147">
        <f>SUMIF(Inputs!$B$15:$B$515,'Co-benefits Summary'!$B11,Inputs[SO2])</f>
        <v>0</v>
      </c>
      <c r="H11" s="147">
        <f>SUMIF(Inputs!$B$15:$B$515,'Co-benefits Summary'!$B11,Inputs[ROG])</f>
        <v>0</v>
      </c>
      <c r="I11" s="147">
        <f>SUMIF(Inputs!$B$15:$B$515,'Co-benefits Summary'!$B11,Inputs[O3])</f>
        <v>0</v>
      </c>
      <c r="J11" s="155">
        <f>SUMIF(Inputs!$B$15:$B$515,'Co-benefits Summary'!$B11,Inputs[CO])</f>
        <v>0</v>
      </c>
      <c r="K11" s="157" t="str">
        <f>IF(CoBenefits[[#This Row],[Applicant ID]]="","",SUM(CoBenefits[[#This Row],[NOX]],CoBenefits[[#This Row],[PM2.5]],CoBenefits[[#This Row],[SO2]],CoBenefits[[#This Row],[O3]],CoBenefits[[#This Row],[CO]])&gt;0)</f>
        <v/>
      </c>
    </row>
    <row r="12" spans="1:11" ht="15" customHeight="1" x14ac:dyDescent="0.25">
      <c r="A12" s="142"/>
      <c r="B12" s="142">
        <v>3</v>
      </c>
      <c r="C12" s="150" t="str">
        <f>IFERROR(VLOOKUP(B12,Inputs!$B$15:$C$515,2,FALSE),"")</f>
        <v/>
      </c>
      <c r="D12" s="147">
        <f>SUMIF(Inputs!$B$15:$B$515,'Co-benefits Summary'!$B12,Inputs[NOX])</f>
        <v>0</v>
      </c>
      <c r="E12" s="147">
        <f>SUMIF(Inputs!$B$15:$B$515,'Co-benefits Summary'!$B12,Inputs[NH3])</f>
        <v>0</v>
      </c>
      <c r="F12" s="147">
        <f>SUMIF(Inputs!$B$15:$B$515,'Co-benefits Summary'!$B12,Inputs[PM2.5])</f>
        <v>0</v>
      </c>
      <c r="G12" s="147">
        <f>SUMIF(Inputs!$B$15:$B$515,'Co-benefits Summary'!$B12,Inputs[SO2])</f>
        <v>0</v>
      </c>
      <c r="H12" s="147">
        <f>SUMIF(Inputs!$B$15:$B$515,'Co-benefits Summary'!$B12,Inputs[ROG])</f>
        <v>0</v>
      </c>
      <c r="I12" s="147">
        <f>SUMIF(Inputs!$B$15:$B$515,'Co-benefits Summary'!$B12,Inputs[O3])</f>
        <v>0</v>
      </c>
      <c r="J12" s="155">
        <f>SUMIF(Inputs!$B$15:$B$515,'Co-benefits Summary'!$B12,Inputs[CO])</f>
        <v>0</v>
      </c>
      <c r="K12" s="157" t="str">
        <f>IF(CoBenefits[[#This Row],[Applicant ID]]="","",SUM(CoBenefits[[#This Row],[NOX]],CoBenefits[[#This Row],[PM2.5]],CoBenefits[[#This Row],[SO2]],CoBenefits[[#This Row],[O3]],CoBenefits[[#This Row],[CO]])&gt;0)</f>
        <v/>
      </c>
    </row>
    <row r="13" spans="1:11" s="142" customFormat="1" ht="15" customHeight="1" x14ac:dyDescent="0.25">
      <c r="B13" s="142">
        <v>4</v>
      </c>
      <c r="C13" s="153" t="str">
        <f>IFERROR(VLOOKUP(B13,Inputs!$B$15:$C$515,2,FALSE),"")</f>
        <v/>
      </c>
      <c r="D13" s="147">
        <f>SUMIF(Inputs!$B$15:$B$515,'Co-benefits Summary'!$B13,Inputs[NOX])</f>
        <v>0</v>
      </c>
      <c r="E13" s="147">
        <f>SUMIF(Inputs!$B$15:$B$515,'Co-benefits Summary'!$B13,Inputs[NH3])</f>
        <v>0</v>
      </c>
      <c r="F13" s="147">
        <f>SUMIF(Inputs!$B$15:$B$515,'Co-benefits Summary'!$B13,Inputs[PM2.5])</f>
        <v>0</v>
      </c>
      <c r="G13" s="147">
        <f>SUMIF(Inputs!$B$15:$B$515,'Co-benefits Summary'!$B13,Inputs[SO2])</f>
        <v>0</v>
      </c>
      <c r="H13" s="147">
        <f>SUMIF(Inputs!$B$15:$B$515,'Co-benefits Summary'!$B13,Inputs[ROG])</f>
        <v>0</v>
      </c>
      <c r="I13" s="147">
        <f>SUMIF(Inputs!$B$15:$B$515,'Co-benefits Summary'!$B13,Inputs[O3])</f>
        <v>0</v>
      </c>
      <c r="J13" s="155">
        <f>SUMIF(Inputs!$B$15:$B$515,'Co-benefits Summary'!$B13,Inputs[CO])</f>
        <v>0</v>
      </c>
      <c r="K13" s="157" t="str">
        <f>IF(CoBenefits[[#This Row],[Applicant ID]]="","",SUM(CoBenefits[[#This Row],[NOX]],CoBenefits[[#This Row],[PM2.5]],CoBenefits[[#This Row],[SO2]],CoBenefits[[#This Row],[O3]],CoBenefits[[#This Row],[CO]])&gt;0)</f>
        <v/>
      </c>
    </row>
    <row r="14" spans="1:11" s="142" customFormat="1" ht="15" customHeight="1" x14ac:dyDescent="0.25">
      <c r="B14" s="142">
        <v>5</v>
      </c>
      <c r="C14" s="153" t="str">
        <f>IFERROR(VLOOKUP(B14,Inputs!$B$15:$C$515,2,FALSE),"")</f>
        <v/>
      </c>
      <c r="D14" s="147">
        <f>SUMIF(Inputs!$B$15:$B$515,'Co-benefits Summary'!$B14,Inputs[NOX])</f>
        <v>0</v>
      </c>
      <c r="E14" s="147">
        <f>SUMIF(Inputs!$B$15:$B$515,'Co-benefits Summary'!$B14,Inputs[NH3])</f>
        <v>0</v>
      </c>
      <c r="F14" s="147">
        <f>SUMIF(Inputs!$B$15:$B$515,'Co-benefits Summary'!$B14,Inputs[PM2.5])</f>
        <v>0</v>
      </c>
      <c r="G14" s="147">
        <f>SUMIF(Inputs!$B$15:$B$515,'Co-benefits Summary'!$B14,Inputs[SO2])</f>
        <v>0</v>
      </c>
      <c r="H14" s="147">
        <f>SUMIF(Inputs!$B$15:$B$515,'Co-benefits Summary'!$B14,Inputs[ROG])</f>
        <v>0</v>
      </c>
      <c r="I14" s="147">
        <f>SUMIF(Inputs!$B$15:$B$515,'Co-benefits Summary'!$B14,Inputs[O3])</f>
        <v>0</v>
      </c>
      <c r="J14" s="155">
        <f>SUMIF(Inputs!$B$15:$B$515,'Co-benefits Summary'!$B14,Inputs[CO])</f>
        <v>0</v>
      </c>
      <c r="K14" s="157" t="str">
        <f>IF(CoBenefits[[#This Row],[Applicant ID]]="","",SUM(CoBenefits[[#This Row],[NOX]],CoBenefits[[#This Row],[PM2.5]],CoBenefits[[#This Row],[SO2]],CoBenefits[[#This Row],[O3]],CoBenefits[[#This Row],[CO]])&gt;0)</f>
        <v/>
      </c>
    </row>
    <row r="15" spans="1:11" s="142" customFormat="1" ht="15" customHeight="1" x14ac:dyDescent="0.25">
      <c r="B15" s="142">
        <v>6</v>
      </c>
      <c r="C15" s="153" t="str">
        <f>IFERROR(VLOOKUP(B15,Inputs!$B$15:$C$515,2,FALSE),"")</f>
        <v/>
      </c>
      <c r="D15" s="147">
        <f>SUMIF(Inputs!$B$15:$B$515,'Co-benefits Summary'!$B15,Inputs[NOX])</f>
        <v>0</v>
      </c>
      <c r="E15" s="147">
        <f>SUMIF(Inputs!$B$15:$B$515,'Co-benefits Summary'!$B15,Inputs[NH3])</f>
        <v>0</v>
      </c>
      <c r="F15" s="147">
        <f>SUMIF(Inputs!$B$15:$B$515,'Co-benefits Summary'!$B15,Inputs[PM2.5])</f>
        <v>0</v>
      </c>
      <c r="G15" s="147">
        <f>SUMIF(Inputs!$B$15:$B$515,'Co-benefits Summary'!$B15,Inputs[SO2])</f>
        <v>0</v>
      </c>
      <c r="H15" s="147">
        <f>SUMIF(Inputs!$B$15:$B$515,'Co-benefits Summary'!$B15,Inputs[ROG])</f>
        <v>0</v>
      </c>
      <c r="I15" s="147">
        <f>SUMIF(Inputs!$B$15:$B$515,'Co-benefits Summary'!$B15,Inputs[O3])</f>
        <v>0</v>
      </c>
      <c r="J15" s="155">
        <f>SUMIF(Inputs!$B$15:$B$515,'Co-benefits Summary'!$B15,Inputs[CO])</f>
        <v>0</v>
      </c>
      <c r="K15" s="157" t="str">
        <f>IF(CoBenefits[[#This Row],[Applicant ID]]="","",SUM(CoBenefits[[#This Row],[NOX]],CoBenefits[[#This Row],[PM2.5]],CoBenefits[[#This Row],[SO2]],CoBenefits[[#This Row],[O3]],CoBenefits[[#This Row],[CO]])&gt;0)</f>
        <v/>
      </c>
    </row>
    <row r="16" spans="1:11" s="142" customFormat="1" ht="15" customHeight="1" x14ac:dyDescent="0.25">
      <c r="B16" s="142">
        <v>7</v>
      </c>
      <c r="C16" s="153" t="str">
        <f>IFERROR(VLOOKUP(B16,Inputs!$B$15:$C$515,2,FALSE),"")</f>
        <v/>
      </c>
      <c r="D16" s="147">
        <f>SUMIF(Inputs!$B$15:$B$515,'Co-benefits Summary'!$B16,Inputs[NOX])</f>
        <v>0</v>
      </c>
      <c r="E16" s="147">
        <f>SUMIF(Inputs!$B$15:$B$515,'Co-benefits Summary'!$B16,Inputs[NH3])</f>
        <v>0</v>
      </c>
      <c r="F16" s="147">
        <f>SUMIF(Inputs!$B$15:$B$515,'Co-benefits Summary'!$B16,Inputs[PM2.5])</f>
        <v>0</v>
      </c>
      <c r="G16" s="147">
        <f>SUMIF(Inputs!$B$15:$B$515,'Co-benefits Summary'!$B16,Inputs[SO2])</f>
        <v>0</v>
      </c>
      <c r="H16" s="147">
        <f>SUMIF(Inputs!$B$15:$B$515,'Co-benefits Summary'!$B16,Inputs[ROG])</f>
        <v>0</v>
      </c>
      <c r="I16" s="147">
        <f>SUMIF(Inputs!$B$15:$B$515,'Co-benefits Summary'!$B16,Inputs[O3])</f>
        <v>0</v>
      </c>
      <c r="J16" s="155">
        <f>SUMIF(Inputs!$B$15:$B$515,'Co-benefits Summary'!$B16,Inputs[CO])</f>
        <v>0</v>
      </c>
      <c r="K16" s="157" t="str">
        <f>IF(CoBenefits[[#This Row],[Applicant ID]]="","",SUM(CoBenefits[[#This Row],[NOX]],CoBenefits[[#This Row],[PM2.5]],CoBenefits[[#This Row],[SO2]],CoBenefits[[#This Row],[O3]],CoBenefits[[#This Row],[CO]])&gt;0)</f>
        <v/>
      </c>
    </row>
    <row r="17" spans="2:11" s="142" customFormat="1" ht="15" customHeight="1" x14ac:dyDescent="0.25">
      <c r="B17" s="142">
        <v>8</v>
      </c>
      <c r="C17" s="153" t="str">
        <f>IFERROR(VLOOKUP(B17,Inputs!$B$15:$C$515,2,FALSE),"")</f>
        <v/>
      </c>
      <c r="D17" s="147">
        <f>SUMIF(Inputs!$B$15:$B$515,'Co-benefits Summary'!$B17,Inputs[NOX])</f>
        <v>0</v>
      </c>
      <c r="E17" s="147">
        <f>SUMIF(Inputs!$B$15:$B$515,'Co-benefits Summary'!$B17,Inputs[NH3])</f>
        <v>0</v>
      </c>
      <c r="F17" s="147">
        <f>SUMIF(Inputs!$B$15:$B$515,'Co-benefits Summary'!$B17,Inputs[PM2.5])</f>
        <v>0</v>
      </c>
      <c r="G17" s="147">
        <f>SUMIF(Inputs!$B$15:$B$515,'Co-benefits Summary'!$B17,Inputs[SO2])</f>
        <v>0</v>
      </c>
      <c r="H17" s="147">
        <f>SUMIF(Inputs!$B$15:$B$515,'Co-benefits Summary'!$B17,Inputs[ROG])</f>
        <v>0</v>
      </c>
      <c r="I17" s="147">
        <f>SUMIF(Inputs!$B$15:$B$515,'Co-benefits Summary'!$B17,Inputs[O3])</f>
        <v>0</v>
      </c>
      <c r="J17" s="155">
        <f>SUMIF(Inputs!$B$15:$B$515,'Co-benefits Summary'!$B17,Inputs[CO])</f>
        <v>0</v>
      </c>
      <c r="K17" s="157" t="str">
        <f>IF(CoBenefits[[#This Row],[Applicant ID]]="","",SUM(CoBenefits[[#This Row],[NOX]],CoBenefits[[#This Row],[PM2.5]],CoBenefits[[#This Row],[SO2]],CoBenefits[[#This Row],[O3]],CoBenefits[[#This Row],[CO]])&gt;0)</f>
        <v/>
      </c>
    </row>
    <row r="18" spans="2:11" s="142" customFormat="1" ht="15" customHeight="1" x14ac:dyDescent="0.25">
      <c r="B18" s="142">
        <v>9</v>
      </c>
      <c r="C18" s="153" t="str">
        <f>IFERROR(VLOOKUP(B18,Inputs!$B$15:$C$515,2,FALSE),"")</f>
        <v/>
      </c>
      <c r="D18" s="147">
        <f>SUMIF(Inputs!$B$15:$B$515,'Co-benefits Summary'!$B18,Inputs[NOX])</f>
        <v>0</v>
      </c>
      <c r="E18" s="147">
        <f>SUMIF(Inputs!$B$15:$B$515,'Co-benefits Summary'!$B18,Inputs[NH3])</f>
        <v>0</v>
      </c>
      <c r="F18" s="147">
        <f>SUMIF(Inputs!$B$15:$B$515,'Co-benefits Summary'!$B18,Inputs[PM2.5])</f>
        <v>0</v>
      </c>
      <c r="G18" s="147">
        <f>SUMIF(Inputs!$B$15:$B$515,'Co-benefits Summary'!$B18,Inputs[SO2])</f>
        <v>0</v>
      </c>
      <c r="H18" s="147">
        <f>SUMIF(Inputs!$B$15:$B$515,'Co-benefits Summary'!$B18,Inputs[ROG])</f>
        <v>0</v>
      </c>
      <c r="I18" s="147">
        <f>SUMIF(Inputs!$B$15:$B$515,'Co-benefits Summary'!$B18,Inputs[O3])</f>
        <v>0</v>
      </c>
      <c r="J18" s="155">
        <f>SUMIF(Inputs!$B$15:$B$515,'Co-benefits Summary'!$B18,Inputs[CO])</f>
        <v>0</v>
      </c>
      <c r="K18" s="157" t="str">
        <f>IF(CoBenefits[[#This Row],[Applicant ID]]="","",SUM(CoBenefits[[#This Row],[NOX]],CoBenefits[[#This Row],[PM2.5]],CoBenefits[[#This Row],[SO2]],CoBenefits[[#This Row],[O3]],CoBenefits[[#This Row],[CO]])&gt;0)</f>
        <v/>
      </c>
    </row>
    <row r="19" spans="2:11" s="142" customFormat="1" ht="15" customHeight="1" x14ac:dyDescent="0.25">
      <c r="B19" s="142">
        <v>10</v>
      </c>
      <c r="C19" s="153" t="str">
        <f>IFERROR(VLOOKUP(B19,Inputs!$B$15:$C$515,2,FALSE),"")</f>
        <v/>
      </c>
      <c r="D19" s="147">
        <f>SUMIF(Inputs!$B$15:$B$515,'Co-benefits Summary'!$B19,Inputs[NOX])</f>
        <v>0</v>
      </c>
      <c r="E19" s="147">
        <f>SUMIF(Inputs!$B$15:$B$515,'Co-benefits Summary'!$B19,Inputs[NH3])</f>
        <v>0</v>
      </c>
      <c r="F19" s="147">
        <f>SUMIF(Inputs!$B$15:$B$515,'Co-benefits Summary'!$B19,Inputs[PM2.5])</f>
        <v>0</v>
      </c>
      <c r="G19" s="147">
        <f>SUMIF(Inputs!$B$15:$B$515,'Co-benefits Summary'!$B19,Inputs[SO2])</f>
        <v>0</v>
      </c>
      <c r="H19" s="147">
        <f>SUMIF(Inputs!$B$15:$B$515,'Co-benefits Summary'!$B19,Inputs[ROG])</f>
        <v>0</v>
      </c>
      <c r="I19" s="147">
        <f>SUMIF(Inputs!$B$15:$B$515,'Co-benefits Summary'!$B19,Inputs[O3])</f>
        <v>0</v>
      </c>
      <c r="J19" s="155">
        <f>SUMIF(Inputs!$B$15:$B$515,'Co-benefits Summary'!$B19,Inputs[CO])</f>
        <v>0</v>
      </c>
      <c r="K19" s="157" t="str">
        <f>IF(CoBenefits[[#This Row],[Applicant ID]]="","",SUM(CoBenefits[[#This Row],[NOX]],CoBenefits[[#This Row],[PM2.5]],CoBenefits[[#This Row],[SO2]],CoBenefits[[#This Row],[O3]],CoBenefits[[#This Row],[CO]])&gt;0)</f>
        <v/>
      </c>
    </row>
    <row r="20" spans="2:11" s="142" customFormat="1" ht="15" customHeight="1" x14ac:dyDescent="0.25">
      <c r="B20" s="142">
        <v>11</v>
      </c>
      <c r="C20" s="153" t="str">
        <f>IFERROR(VLOOKUP(B20,Inputs!$B$15:$C$515,2,FALSE),"")</f>
        <v/>
      </c>
      <c r="D20" s="147">
        <f>SUMIF(Inputs!$B$15:$B$515,'Co-benefits Summary'!$B20,Inputs[NOX])</f>
        <v>0</v>
      </c>
      <c r="E20" s="147">
        <f>SUMIF(Inputs!$B$15:$B$515,'Co-benefits Summary'!$B20,Inputs[NH3])</f>
        <v>0</v>
      </c>
      <c r="F20" s="147">
        <f>SUMIF(Inputs!$B$15:$B$515,'Co-benefits Summary'!$B20,Inputs[PM2.5])</f>
        <v>0</v>
      </c>
      <c r="G20" s="147">
        <f>SUMIF(Inputs!$B$15:$B$515,'Co-benefits Summary'!$B20,Inputs[SO2])</f>
        <v>0</v>
      </c>
      <c r="H20" s="147">
        <f>SUMIF(Inputs!$B$15:$B$515,'Co-benefits Summary'!$B20,Inputs[ROG])</f>
        <v>0</v>
      </c>
      <c r="I20" s="147">
        <f>SUMIF(Inputs!$B$15:$B$515,'Co-benefits Summary'!$B20,Inputs[O3])</f>
        <v>0</v>
      </c>
      <c r="J20" s="155">
        <f>SUMIF(Inputs!$B$15:$B$515,'Co-benefits Summary'!$B20,Inputs[CO])</f>
        <v>0</v>
      </c>
      <c r="K20" s="157" t="str">
        <f>IF(CoBenefits[[#This Row],[Applicant ID]]="","",SUM(CoBenefits[[#This Row],[NOX]],CoBenefits[[#This Row],[PM2.5]],CoBenefits[[#This Row],[SO2]],CoBenefits[[#This Row],[O3]],CoBenefits[[#This Row],[CO]])&gt;0)</f>
        <v/>
      </c>
    </row>
    <row r="21" spans="2:11" s="142" customFormat="1" ht="15" customHeight="1" x14ac:dyDescent="0.25">
      <c r="B21" s="142">
        <v>12</v>
      </c>
      <c r="C21" s="153" t="str">
        <f>IFERROR(VLOOKUP(B21,Inputs!$B$15:$C$515,2,FALSE),"")</f>
        <v/>
      </c>
      <c r="D21" s="147">
        <f>SUMIF(Inputs!$B$15:$B$515,'Co-benefits Summary'!$B21,Inputs[NOX])</f>
        <v>0</v>
      </c>
      <c r="E21" s="147">
        <f>SUMIF(Inputs!$B$15:$B$515,'Co-benefits Summary'!$B21,Inputs[NH3])</f>
        <v>0</v>
      </c>
      <c r="F21" s="147">
        <f>SUMIF(Inputs!$B$15:$B$515,'Co-benefits Summary'!$B21,Inputs[PM2.5])</f>
        <v>0</v>
      </c>
      <c r="G21" s="147">
        <f>SUMIF(Inputs!$B$15:$B$515,'Co-benefits Summary'!$B21,Inputs[SO2])</f>
        <v>0</v>
      </c>
      <c r="H21" s="147">
        <f>SUMIF(Inputs!$B$15:$B$515,'Co-benefits Summary'!$B21,Inputs[ROG])</f>
        <v>0</v>
      </c>
      <c r="I21" s="147">
        <f>SUMIF(Inputs!$B$15:$B$515,'Co-benefits Summary'!$B21,Inputs[O3])</f>
        <v>0</v>
      </c>
      <c r="J21" s="155">
        <f>SUMIF(Inputs!$B$15:$B$515,'Co-benefits Summary'!$B21,Inputs[CO])</f>
        <v>0</v>
      </c>
      <c r="K21" s="157" t="str">
        <f>IF(CoBenefits[[#This Row],[Applicant ID]]="","",SUM(CoBenefits[[#This Row],[NOX]],CoBenefits[[#This Row],[PM2.5]],CoBenefits[[#This Row],[SO2]],CoBenefits[[#This Row],[O3]],CoBenefits[[#This Row],[CO]])&gt;0)</f>
        <v/>
      </c>
    </row>
    <row r="22" spans="2:11" s="142" customFormat="1" ht="15" customHeight="1" x14ac:dyDescent="0.25">
      <c r="B22" s="142">
        <v>13</v>
      </c>
      <c r="C22" s="153" t="str">
        <f>IFERROR(VLOOKUP(B22,Inputs!$B$15:$C$515,2,FALSE),"")</f>
        <v/>
      </c>
      <c r="D22" s="147">
        <f>SUMIF(Inputs!$B$15:$B$515,'Co-benefits Summary'!$B22,Inputs[NOX])</f>
        <v>0</v>
      </c>
      <c r="E22" s="147">
        <f>SUMIF(Inputs!$B$15:$B$515,'Co-benefits Summary'!$B22,Inputs[NH3])</f>
        <v>0</v>
      </c>
      <c r="F22" s="147">
        <f>SUMIF(Inputs!$B$15:$B$515,'Co-benefits Summary'!$B22,Inputs[PM2.5])</f>
        <v>0</v>
      </c>
      <c r="G22" s="147">
        <f>SUMIF(Inputs!$B$15:$B$515,'Co-benefits Summary'!$B22,Inputs[SO2])</f>
        <v>0</v>
      </c>
      <c r="H22" s="147">
        <f>SUMIF(Inputs!$B$15:$B$515,'Co-benefits Summary'!$B22,Inputs[ROG])</f>
        <v>0</v>
      </c>
      <c r="I22" s="147">
        <f>SUMIF(Inputs!$B$15:$B$515,'Co-benefits Summary'!$B22,Inputs[O3])</f>
        <v>0</v>
      </c>
      <c r="J22" s="155">
        <f>SUMIF(Inputs!$B$15:$B$515,'Co-benefits Summary'!$B22,Inputs[CO])</f>
        <v>0</v>
      </c>
      <c r="K22" s="157" t="str">
        <f>IF(CoBenefits[[#This Row],[Applicant ID]]="","",SUM(CoBenefits[[#This Row],[NOX]],CoBenefits[[#This Row],[PM2.5]],CoBenefits[[#This Row],[SO2]],CoBenefits[[#This Row],[O3]],CoBenefits[[#This Row],[CO]])&gt;0)</f>
        <v/>
      </c>
    </row>
    <row r="23" spans="2:11" s="142" customFormat="1" ht="15" customHeight="1" x14ac:dyDescent="0.25">
      <c r="B23" s="142">
        <v>14</v>
      </c>
      <c r="C23" s="153" t="str">
        <f>IFERROR(VLOOKUP(B23,Inputs!$B$15:$C$515,2,FALSE),"")</f>
        <v/>
      </c>
      <c r="D23" s="147">
        <f>SUMIF(Inputs!$B$15:$B$515,'Co-benefits Summary'!$B23,Inputs[NOX])</f>
        <v>0</v>
      </c>
      <c r="E23" s="147">
        <f>SUMIF(Inputs!$B$15:$B$515,'Co-benefits Summary'!$B23,Inputs[NH3])</f>
        <v>0</v>
      </c>
      <c r="F23" s="147">
        <f>SUMIF(Inputs!$B$15:$B$515,'Co-benefits Summary'!$B23,Inputs[PM2.5])</f>
        <v>0</v>
      </c>
      <c r="G23" s="147">
        <f>SUMIF(Inputs!$B$15:$B$515,'Co-benefits Summary'!$B23,Inputs[SO2])</f>
        <v>0</v>
      </c>
      <c r="H23" s="147">
        <f>SUMIF(Inputs!$B$15:$B$515,'Co-benefits Summary'!$B23,Inputs[ROG])</f>
        <v>0</v>
      </c>
      <c r="I23" s="147">
        <f>SUMIF(Inputs!$B$15:$B$515,'Co-benefits Summary'!$B23,Inputs[O3])</f>
        <v>0</v>
      </c>
      <c r="J23" s="155">
        <f>SUMIF(Inputs!$B$15:$B$515,'Co-benefits Summary'!$B23,Inputs[CO])</f>
        <v>0</v>
      </c>
      <c r="K23" s="157" t="str">
        <f>IF(CoBenefits[[#This Row],[Applicant ID]]="","",SUM(CoBenefits[[#This Row],[NOX]],CoBenefits[[#This Row],[PM2.5]],CoBenefits[[#This Row],[SO2]],CoBenefits[[#This Row],[O3]],CoBenefits[[#This Row],[CO]])&gt;0)</f>
        <v/>
      </c>
    </row>
    <row r="24" spans="2:11" s="142" customFormat="1" ht="15" customHeight="1" x14ac:dyDescent="0.25">
      <c r="B24" s="142">
        <v>15</v>
      </c>
      <c r="C24" s="153" t="str">
        <f>IFERROR(VLOOKUP(B24,Inputs!$B$15:$C$515,2,FALSE),"")</f>
        <v/>
      </c>
      <c r="D24" s="147">
        <f>SUMIF(Inputs!$B$15:$B$515,'Co-benefits Summary'!$B24,Inputs[NOX])</f>
        <v>0</v>
      </c>
      <c r="E24" s="147">
        <f>SUMIF(Inputs!$B$15:$B$515,'Co-benefits Summary'!$B24,Inputs[NH3])</f>
        <v>0</v>
      </c>
      <c r="F24" s="147">
        <f>SUMIF(Inputs!$B$15:$B$515,'Co-benefits Summary'!$B24,Inputs[PM2.5])</f>
        <v>0</v>
      </c>
      <c r="G24" s="147">
        <f>SUMIF(Inputs!$B$15:$B$515,'Co-benefits Summary'!$B24,Inputs[SO2])</f>
        <v>0</v>
      </c>
      <c r="H24" s="147">
        <f>SUMIF(Inputs!$B$15:$B$515,'Co-benefits Summary'!$B24,Inputs[ROG])</f>
        <v>0</v>
      </c>
      <c r="I24" s="147">
        <f>SUMIF(Inputs!$B$15:$B$515,'Co-benefits Summary'!$B24,Inputs[O3])</f>
        <v>0</v>
      </c>
      <c r="J24" s="155">
        <f>SUMIF(Inputs!$B$15:$B$515,'Co-benefits Summary'!$B24,Inputs[CO])</f>
        <v>0</v>
      </c>
      <c r="K24" s="157" t="str">
        <f>IF(CoBenefits[[#This Row],[Applicant ID]]="","",SUM(CoBenefits[[#This Row],[NOX]],CoBenefits[[#This Row],[PM2.5]],CoBenefits[[#This Row],[SO2]],CoBenefits[[#This Row],[O3]],CoBenefits[[#This Row],[CO]])&gt;0)</f>
        <v/>
      </c>
    </row>
    <row r="25" spans="2:11" s="142" customFormat="1" ht="15" customHeight="1" x14ac:dyDescent="0.25">
      <c r="B25" s="142">
        <v>16</v>
      </c>
      <c r="C25" s="153" t="str">
        <f>IFERROR(VLOOKUP(B25,Inputs!$B$15:$C$515,2,FALSE),"")</f>
        <v/>
      </c>
      <c r="D25" s="147">
        <f>SUMIF(Inputs!$B$15:$B$515,'Co-benefits Summary'!$B25,Inputs[NOX])</f>
        <v>0</v>
      </c>
      <c r="E25" s="147">
        <f>SUMIF(Inputs!$B$15:$B$515,'Co-benefits Summary'!$B25,Inputs[NH3])</f>
        <v>0</v>
      </c>
      <c r="F25" s="147">
        <f>SUMIF(Inputs!$B$15:$B$515,'Co-benefits Summary'!$B25,Inputs[PM2.5])</f>
        <v>0</v>
      </c>
      <c r="G25" s="147">
        <f>SUMIF(Inputs!$B$15:$B$515,'Co-benefits Summary'!$B25,Inputs[SO2])</f>
        <v>0</v>
      </c>
      <c r="H25" s="147">
        <f>SUMIF(Inputs!$B$15:$B$515,'Co-benefits Summary'!$B25,Inputs[ROG])</f>
        <v>0</v>
      </c>
      <c r="I25" s="147">
        <f>SUMIF(Inputs!$B$15:$B$515,'Co-benefits Summary'!$B25,Inputs[O3])</f>
        <v>0</v>
      </c>
      <c r="J25" s="155">
        <f>SUMIF(Inputs!$B$15:$B$515,'Co-benefits Summary'!$B25,Inputs[CO])</f>
        <v>0</v>
      </c>
      <c r="K25" s="157" t="str">
        <f>IF(CoBenefits[[#This Row],[Applicant ID]]="","",SUM(CoBenefits[[#This Row],[NOX]],CoBenefits[[#This Row],[PM2.5]],CoBenefits[[#This Row],[SO2]],CoBenefits[[#This Row],[O3]],CoBenefits[[#This Row],[CO]])&gt;0)</f>
        <v/>
      </c>
    </row>
    <row r="26" spans="2:11" s="142" customFormat="1" ht="15" customHeight="1" x14ac:dyDescent="0.25">
      <c r="B26" s="142">
        <v>17</v>
      </c>
      <c r="C26" s="153" t="str">
        <f>IFERROR(VLOOKUP(B26,Inputs!$B$15:$C$515,2,FALSE),"")</f>
        <v/>
      </c>
      <c r="D26" s="147">
        <f>SUMIF(Inputs!$B$15:$B$515,'Co-benefits Summary'!$B26,Inputs[NOX])</f>
        <v>0</v>
      </c>
      <c r="E26" s="147">
        <f>SUMIF(Inputs!$B$15:$B$515,'Co-benefits Summary'!$B26,Inputs[NH3])</f>
        <v>0</v>
      </c>
      <c r="F26" s="147">
        <f>SUMIF(Inputs!$B$15:$B$515,'Co-benefits Summary'!$B26,Inputs[PM2.5])</f>
        <v>0</v>
      </c>
      <c r="G26" s="147">
        <f>SUMIF(Inputs!$B$15:$B$515,'Co-benefits Summary'!$B26,Inputs[SO2])</f>
        <v>0</v>
      </c>
      <c r="H26" s="147">
        <f>SUMIF(Inputs!$B$15:$B$515,'Co-benefits Summary'!$B26,Inputs[ROG])</f>
        <v>0</v>
      </c>
      <c r="I26" s="147">
        <f>SUMIF(Inputs!$B$15:$B$515,'Co-benefits Summary'!$B26,Inputs[O3])</f>
        <v>0</v>
      </c>
      <c r="J26" s="155">
        <f>SUMIF(Inputs!$B$15:$B$515,'Co-benefits Summary'!$B26,Inputs[CO])</f>
        <v>0</v>
      </c>
      <c r="K26" s="157" t="str">
        <f>IF(CoBenefits[[#This Row],[Applicant ID]]="","",SUM(CoBenefits[[#This Row],[NOX]],CoBenefits[[#This Row],[PM2.5]],CoBenefits[[#This Row],[SO2]],CoBenefits[[#This Row],[O3]],CoBenefits[[#This Row],[CO]])&gt;0)</f>
        <v/>
      </c>
    </row>
    <row r="27" spans="2:11" s="142" customFormat="1" ht="15" customHeight="1" x14ac:dyDescent="0.25">
      <c r="B27" s="142">
        <v>18</v>
      </c>
      <c r="C27" s="153" t="str">
        <f>IFERROR(VLOOKUP(B27,Inputs!$B$15:$C$515,2,FALSE),"")</f>
        <v/>
      </c>
      <c r="D27" s="147">
        <f>SUMIF(Inputs!$B$15:$B$515,'Co-benefits Summary'!$B27,Inputs[NOX])</f>
        <v>0</v>
      </c>
      <c r="E27" s="147">
        <f>SUMIF(Inputs!$B$15:$B$515,'Co-benefits Summary'!$B27,Inputs[NH3])</f>
        <v>0</v>
      </c>
      <c r="F27" s="147">
        <f>SUMIF(Inputs!$B$15:$B$515,'Co-benefits Summary'!$B27,Inputs[PM2.5])</f>
        <v>0</v>
      </c>
      <c r="G27" s="147">
        <f>SUMIF(Inputs!$B$15:$B$515,'Co-benefits Summary'!$B27,Inputs[SO2])</f>
        <v>0</v>
      </c>
      <c r="H27" s="147">
        <f>SUMIF(Inputs!$B$15:$B$515,'Co-benefits Summary'!$B27,Inputs[ROG])</f>
        <v>0</v>
      </c>
      <c r="I27" s="147">
        <f>SUMIF(Inputs!$B$15:$B$515,'Co-benefits Summary'!$B27,Inputs[O3])</f>
        <v>0</v>
      </c>
      <c r="J27" s="155">
        <f>SUMIF(Inputs!$B$15:$B$515,'Co-benefits Summary'!$B27,Inputs[CO])</f>
        <v>0</v>
      </c>
      <c r="K27" s="157" t="str">
        <f>IF(CoBenefits[[#This Row],[Applicant ID]]="","",SUM(CoBenefits[[#This Row],[NOX]],CoBenefits[[#This Row],[PM2.5]],CoBenefits[[#This Row],[SO2]],CoBenefits[[#This Row],[O3]],CoBenefits[[#This Row],[CO]])&gt;0)</f>
        <v/>
      </c>
    </row>
    <row r="28" spans="2:11" s="142" customFormat="1" ht="15" customHeight="1" x14ac:dyDescent="0.25">
      <c r="B28" s="142">
        <v>19</v>
      </c>
      <c r="C28" s="153" t="str">
        <f>IFERROR(VLOOKUP(B28,Inputs!$B$15:$C$515,2,FALSE),"")</f>
        <v/>
      </c>
      <c r="D28" s="147">
        <f>SUMIF(Inputs!$B$15:$B$515,'Co-benefits Summary'!$B28,Inputs[NOX])</f>
        <v>0</v>
      </c>
      <c r="E28" s="147">
        <f>SUMIF(Inputs!$B$15:$B$515,'Co-benefits Summary'!$B28,Inputs[NH3])</f>
        <v>0</v>
      </c>
      <c r="F28" s="147">
        <f>SUMIF(Inputs!$B$15:$B$515,'Co-benefits Summary'!$B28,Inputs[PM2.5])</f>
        <v>0</v>
      </c>
      <c r="G28" s="147">
        <f>SUMIF(Inputs!$B$15:$B$515,'Co-benefits Summary'!$B28,Inputs[SO2])</f>
        <v>0</v>
      </c>
      <c r="H28" s="147">
        <f>SUMIF(Inputs!$B$15:$B$515,'Co-benefits Summary'!$B28,Inputs[ROG])</f>
        <v>0</v>
      </c>
      <c r="I28" s="147">
        <f>SUMIF(Inputs!$B$15:$B$515,'Co-benefits Summary'!$B28,Inputs[O3])</f>
        <v>0</v>
      </c>
      <c r="J28" s="155">
        <f>SUMIF(Inputs!$B$15:$B$515,'Co-benefits Summary'!$B28,Inputs[CO])</f>
        <v>0</v>
      </c>
      <c r="K28" s="157" t="str">
        <f>IF(CoBenefits[[#This Row],[Applicant ID]]="","",SUM(CoBenefits[[#This Row],[NOX]],CoBenefits[[#This Row],[PM2.5]],CoBenefits[[#This Row],[SO2]],CoBenefits[[#This Row],[O3]],CoBenefits[[#This Row],[CO]])&gt;0)</f>
        <v/>
      </c>
    </row>
    <row r="29" spans="2:11" s="142" customFormat="1" ht="15" customHeight="1" x14ac:dyDescent="0.25">
      <c r="B29" s="142">
        <v>20</v>
      </c>
      <c r="C29" s="153" t="str">
        <f>IFERROR(VLOOKUP(B29,Inputs!$B$15:$C$515,2,FALSE),"")</f>
        <v/>
      </c>
      <c r="D29" s="147">
        <f>SUMIF(Inputs!$B$15:$B$515,'Co-benefits Summary'!$B29,Inputs[NOX])</f>
        <v>0</v>
      </c>
      <c r="E29" s="147">
        <f>SUMIF(Inputs!$B$15:$B$515,'Co-benefits Summary'!$B29,Inputs[NH3])</f>
        <v>0</v>
      </c>
      <c r="F29" s="147">
        <f>SUMIF(Inputs!$B$15:$B$515,'Co-benefits Summary'!$B29,Inputs[PM2.5])</f>
        <v>0</v>
      </c>
      <c r="G29" s="147">
        <f>SUMIF(Inputs!$B$15:$B$515,'Co-benefits Summary'!$B29,Inputs[SO2])</f>
        <v>0</v>
      </c>
      <c r="H29" s="147">
        <f>SUMIF(Inputs!$B$15:$B$515,'Co-benefits Summary'!$B29,Inputs[ROG])</f>
        <v>0</v>
      </c>
      <c r="I29" s="147">
        <f>SUMIF(Inputs!$B$15:$B$515,'Co-benefits Summary'!$B29,Inputs[O3])</f>
        <v>0</v>
      </c>
      <c r="J29" s="155">
        <f>SUMIF(Inputs!$B$15:$B$515,'Co-benefits Summary'!$B29,Inputs[CO])</f>
        <v>0</v>
      </c>
      <c r="K29" s="157" t="str">
        <f>IF(CoBenefits[[#This Row],[Applicant ID]]="","",SUM(CoBenefits[[#This Row],[NOX]],CoBenefits[[#This Row],[PM2.5]],CoBenefits[[#This Row],[SO2]],CoBenefits[[#This Row],[O3]],CoBenefits[[#This Row],[CO]])&gt;0)</f>
        <v/>
      </c>
    </row>
    <row r="30" spans="2:11" s="142" customFormat="1" ht="15" customHeight="1" x14ac:dyDescent="0.25">
      <c r="B30" s="142">
        <v>21</v>
      </c>
      <c r="C30" s="153" t="str">
        <f>IFERROR(VLOOKUP(B30,Inputs!$B$15:$C$515,2,FALSE),"")</f>
        <v/>
      </c>
      <c r="D30" s="147">
        <f>SUMIF(Inputs!$B$15:$B$515,'Co-benefits Summary'!$B30,Inputs[NOX])</f>
        <v>0</v>
      </c>
      <c r="E30" s="147">
        <f>SUMIF(Inputs!$B$15:$B$515,'Co-benefits Summary'!$B30,Inputs[NH3])</f>
        <v>0</v>
      </c>
      <c r="F30" s="147">
        <f>SUMIF(Inputs!$B$15:$B$515,'Co-benefits Summary'!$B30,Inputs[PM2.5])</f>
        <v>0</v>
      </c>
      <c r="G30" s="147">
        <f>SUMIF(Inputs!$B$15:$B$515,'Co-benefits Summary'!$B30,Inputs[SO2])</f>
        <v>0</v>
      </c>
      <c r="H30" s="147">
        <f>SUMIF(Inputs!$B$15:$B$515,'Co-benefits Summary'!$B30,Inputs[ROG])</f>
        <v>0</v>
      </c>
      <c r="I30" s="147">
        <f>SUMIF(Inputs!$B$15:$B$515,'Co-benefits Summary'!$B30,Inputs[O3])</f>
        <v>0</v>
      </c>
      <c r="J30" s="155">
        <f>SUMIF(Inputs!$B$15:$B$515,'Co-benefits Summary'!$B30,Inputs[CO])</f>
        <v>0</v>
      </c>
      <c r="K30" s="157" t="str">
        <f>IF(CoBenefits[[#This Row],[Applicant ID]]="","",SUM(CoBenefits[[#This Row],[NOX]],CoBenefits[[#This Row],[PM2.5]],CoBenefits[[#This Row],[SO2]],CoBenefits[[#This Row],[O3]],CoBenefits[[#This Row],[CO]])&gt;0)</f>
        <v/>
      </c>
    </row>
    <row r="31" spans="2:11" s="142" customFormat="1" ht="15" customHeight="1" x14ac:dyDescent="0.25">
      <c r="B31" s="142">
        <v>22</v>
      </c>
      <c r="C31" s="153" t="str">
        <f>IFERROR(VLOOKUP(B31,Inputs!$B$15:$C$515,2,FALSE),"")</f>
        <v/>
      </c>
      <c r="D31" s="147">
        <f>SUMIF(Inputs!$B$15:$B$515,'Co-benefits Summary'!$B31,Inputs[NOX])</f>
        <v>0</v>
      </c>
      <c r="E31" s="147">
        <f>SUMIF(Inputs!$B$15:$B$515,'Co-benefits Summary'!$B31,Inputs[NH3])</f>
        <v>0</v>
      </c>
      <c r="F31" s="147">
        <f>SUMIF(Inputs!$B$15:$B$515,'Co-benefits Summary'!$B31,Inputs[PM2.5])</f>
        <v>0</v>
      </c>
      <c r="G31" s="147">
        <f>SUMIF(Inputs!$B$15:$B$515,'Co-benefits Summary'!$B31,Inputs[SO2])</f>
        <v>0</v>
      </c>
      <c r="H31" s="147">
        <f>SUMIF(Inputs!$B$15:$B$515,'Co-benefits Summary'!$B31,Inputs[ROG])</f>
        <v>0</v>
      </c>
      <c r="I31" s="147">
        <f>SUMIF(Inputs!$B$15:$B$515,'Co-benefits Summary'!$B31,Inputs[O3])</f>
        <v>0</v>
      </c>
      <c r="J31" s="155">
        <f>SUMIF(Inputs!$B$15:$B$515,'Co-benefits Summary'!$B31,Inputs[CO])</f>
        <v>0</v>
      </c>
      <c r="K31" s="157" t="str">
        <f>IF(CoBenefits[[#This Row],[Applicant ID]]="","",SUM(CoBenefits[[#This Row],[NOX]],CoBenefits[[#This Row],[PM2.5]],CoBenefits[[#This Row],[SO2]],CoBenefits[[#This Row],[O3]],CoBenefits[[#This Row],[CO]])&gt;0)</f>
        <v/>
      </c>
    </row>
    <row r="32" spans="2:11" s="142" customFormat="1" ht="15" customHeight="1" x14ac:dyDescent="0.25">
      <c r="B32" s="142">
        <v>23</v>
      </c>
      <c r="C32" s="153" t="str">
        <f>IFERROR(VLOOKUP(B32,Inputs!$B$15:$C$515,2,FALSE),"")</f>
        <v/>
      </c>
      <c r="D32" s="147">
        <f>SUMIF(Inputs!$B$15:$B$515,'Co-benefits Summary'!$B32,Inputs[NOX])</f>
        <v>0</v>
      </c>
      <c r="E32" s="147">
        <f>SUMIF(Inputs!$B$15:$B$515,'Co-benefits Summary'!$B32,Inputs[NH3])</f>
        <v>0</v>
      </c>
      <c r="F32" s="147">
        <f>SUMIF(Inputs!$B$15:$B$515,'Co-benefits Summary'!$B32,Inputs[PM2.5])</f>
        <v>0</v>
      </c>
      <c r="G32" s="147">
        <f>SUMIF(Inputs!$B$15:$B$515,'Co-benefits Summary'!$B32,Inputs[SO2])</f>
        <v>0</v>
      </c>
      <c r="H32" s="147">
        <f>SUMIF(Inputs!$B$15:$B$515,'Co-benefits Summary'!$B32,Inputs[ROG])</f>
        <v>0</v>
      </c>
      <c r="I32" s="147">
        <f>SUMIF(Inputs!$B$15:$B$515,'Co-benefits Summary'!$B32,Inputs[O3])</f>
        <v>0</v>
      </c>
      <c r="J32" s="155">
        <f>SUMIF(Inputs!$B$15:$B$515,'Co-benefits Summary'!$B32,Inputs[CO])</f>
        <v>0</v>
      </c>
      <c r="K32" s="157" t="str">
        <f>IF(CoBenefits[[#This Row],[Applicant ID]]="","",SUM(CoBenefits[[#This Row],[NOX]],CoBenefits[[#This Row],[PM2.5]],CoBenefits[[#This Row],[SO2]],CoBenefits[[#This Row],[O3]],CoBenefits[[#This Row],[CO]])&gt;0)</f>
        <v/>
      </c>
    </row>
    <row r="33" spans="2:11" s="142" customFormat="1" ht="15" customHeight="1" x14ac:dyDescent="0.25">
      <c r="B33" s="142">
        <v>24</v>
      </c>
      <c r="C33" s="153" t="str">
        <f>IFERROR(VLOOKUP(B33,Inputs!$B$15:$C$515,2,FALSE),"")</f>
        <v/>
      </c>
      <c r="D33" s="147">
        <f>SUMIF(Inputs!$B$15:$B$515,'Co-benefits Summary'!$B33,Inputs[NOX])</f>
        <v>0</v>
      </c>
      <c r="E33" s="147">
        <f>SUMIF(Inputs!$B$15:$B$515,'Co-benefits Summary'!$B33,Inputs[NH3])</f>
        <v>0</v>
      </c>
      <c r="F33" s="147">
        <f>SUMIF(Inputs!$B$15:$B$515,'Co-benefits Summary'!$B33,Inputs[PM2.5])</f>
        <v>0</v>
      </c>
      <c r="G33" s="147">
        <f>SUMIF(Inputs!$B$15:$B$515,'Co-benefits Summary'!$B33,Inputs[SO2])</f>
        <v>0</v>
      </c>
      <c r="H33" s="147">
        <f>SUMIF(Inputs!$B$15:$B$515,'Co-benefits Summary'!$B33,Inputs[ROG])</f>
        <v>0</v>
      </c>
      <c r="I33" s="147">
        <f>SUMIF(Inputs!$B$15:$B$515,'Co-benefits Summary'!$B33,Inputs[O3])</f>
        <v>0</v>
      </c>
      <c r="J33" s="155">
        <f>SUMIF(Inputs!$B$15:$B$515,'Co-benefits Summary'!$B33,Inputs[CO])</f>
        <v>0</v>
      </c>
      <c r="K33" s="157" t="str">
        <f>IF(CoBenefits[[#This Row],[Applicant ID]]="","",SUM(CoBenefits[[#This Row],[NOX]],CoBenefits[[#This Row],[PM2.5]],CoBenefits[[#This Row],[SO2]],CoBenefits[[#This Row],[O3]],CoBenefits[[#This Row],[CO]])&gt;0)</f>
        <v/>
      </c>
    </row>
    <row r="34" spans="2:11" s="142" customFormat="1" ht="15" customHeight="1" x14ac:dyDescent="0.25">
      <c r="B34" s="142">
        <v>25</v>
      </c>
      <c r="C34" s="153" t="str">
        <f>IFERROR(VLOOKUP(B34,Inputs!$B$15:$C$515,2,FALSE),"")</f>
        <v/>
      </c>
      <c r="D34" s="147">
        <f>SUMIF(Inputs!$B$15:$B$515,'Co-benefits Summary'!$B34,Inputs[NOX])</f>
        <v>0</v>
      </c>
      <c r="E34" s="147">
        <f>SUMIF(Inputs!$B$15:$B$515,'Co-benefits Summary'!$B34,Inputs[NH3])</f>
        <v>0</v>
      </c>
      <c r="F34" s="147">
        <f>SUMIF(Inputs!$B$15:$B$515,'Co-benefits Summary'!$B34,Inputs[PM2.5])</f>
        <v>0</v>
      </c>
      <c r="G34" s="147">
        <f>SUMIF(Inputs!$B$15:$B$515,'Co-benefits Summary'!$B34,Inputs[SO2])</f>
        <v>0</v>
      </c>
      <c r="H34" s="147">
        <f>SUMIF(Inputs!$B$15:$B$515,'Co-benefits Summary'!$B34,Inputs[ROG])</f>
        <v>0</v>
      </c>
      <c r="I34" s="147">
        <f>SUMIF(Inputs!$B$15:$B$515,'Co-benefits Summary'!$B34,Inputs[O3])</f>
        <v>0</v>
      </c>
      <c r="J34" s="155">
        <f>SUMIF(Inputs!$B$15:$B$515,'Co-benefits Summary'!$B34,Inputs[CO])</f>
        <v>0</v>
      </c>
      <c r="K34" s="157" t="str">
        <f>IF(CoBenefits[[#This Row],[Applicant ID]]="","",SUM(CoBenefits[[#This Row],[NOX]],CoBenefits[[#This Row],[PM2.5]],CoBenefits[[#This Row],[SO2]],CoBenefits[[#This Row],[O3]],CoBenefits[[#This Row],[CO]])&gt;0)</f>
        <v/>
      </c>
    </row>
    <row r="35" spans="2:11" s="142" customFormat="1" ht="15" customHeight="1" x14ac:dyDescent="0.25">
      <c r="B35" s="142">
        <v>26</v>
      </c>
      <c r="C35" s="153" t="str">
        <f>IFERROR(VLOOKUP(B35,Inputs!$B$15:$C$515,2,FALSE),"")</f>
        <v/>
      </c>
      <c r="D35" s="147">
        <f>SUMIF(Inputs!$B$15:$B$515,'Co-benefits Summary'!$B35,Inputs[NOX])</f>
        <v>0</v>
      </c>
      <c r="E35" s="147">
        <f>SUMIF(Inputs!$B$15:$B$515,'Co-benefits Summary'!$B35,Inputs[NH3])</f>
        <v>0</v>
      </c>
      <c r="F35" s="147">
        <f>SUMIF(Inputs!$B$15:$B$515,'Co-benefits Summary'!$B35,Inputs[PM2.5])</f>
        <v>0</v>
      </c>
      <c r="G35" s="147">
        <f>SUMIF(Inputs!$B$15:$B$515,'Co-benefits Summary'!$B35,Inputs[SO2])</f>
        <v>0</v>
      </c>
      <c r="H35" s="147">
        <f>SUMIF(Inputs!$B$15:$B$515,'Co-benefits Summary'!$B35,Inputs[ROG])</f>
        <v>0</v>
      </c>
      <c r="I35" s="147">
        <f>SUMIF(Inputs!$B$15:$B$515,'Co-benefits Summary'!$B35,Inputs[O3])</f>
        <v>0</v>
      </c>
      <c r="J35" s="155">
        <f>SUMIF(Inputs!$B$15:$B$515,'Co-benefits Summary'!$B35,Inputs[CO])</f>
        <v>0</v>
      </c>
      <c r="K35" s="157" t="str">
        <f>IF(CoBenefits[[#This Row],[Applicant ID]]="","",SUM(CoBenefits[[#This Row],[NOX]],CoBenefits[[#This Row],[PM2.5]],CoBenefits[[#This Row],[SO2]],CoBenefits[[#This Row],[O3]],CoBenefits[[#This Row],[CO]])&gt;0)</f>
        <v/>
      </c>
    </row>
    <row r="36" spans="2:11" s="142" customFormat="1" ht="15" customHeight="1" x14ac:dyDescent="0.25">
      <c r="B36" s="142">
        <v>27</v>
      </c>
      <c r="C36" s="153" t="str">
        <f>IFERROR(VLOOKUP(B36,Inputs!$B$15:$C$515,2,FALSE),"")</f>
        <v/>
      </c>
      <c r="D36" s="147">
        <f>SUMIF(Inputs!$B$15:$B$515,'Co-benefits Summary'!$B36,Inputs[NOX])</f>
        <v>0</v>
      </c>
      <c r="E36" s="147">
        <f>SUMIF(Inputs!$B$15:$B$515,'Co-benefits Summary'!$B36,Inputs[NH3])</f>
        <v>0</v>
      </c>
      <c r="F36" s="147">
        <f>SUMIF(Inputs!$B$15:$B$515,'Co-benefits Summary'!$B36,Inputs[PM2.5])</f>
        <v>0</v>
      </c>
      <c r="G36" s="147">
        <f>SUMIF(Inputs!$B$15:$B$515,'Co-benefits Summary'!$B36,Inputs[SO2])</f>
        <v>0</v>
      </c>
      <c r="H36" s="147">
        <f>SUMIF(Inputs!$B$15:$B$515,'Co-benefits Summary'!$B36,Inputs[ROG])</f>
        <v>0</v>
      </c>
      <c r="I36" s="147">
        <f>SUMIF(Inputs!$B$15:$B$515,'Co-benefits Summary'!$B36,Inputs[O3])</f>
        <v>0</v>
      </c>
      <c r="J36" s="155">
        <f>SUMIF(Inputs!$B$15:$B$515,'Co-benefits Summary'!$B36,Inputs[CO])</f>
        <v>0</v>
      </c>
      <c r="K36" s="157" t="str">
        <f>IF(CoBenefits[[#This Row],[Applicant ID]]="","",SUM(CoBenefits[[#This Row],[NOX]],CoBenefits[[#This Row],[PM2.5]],CoBenefits[[#This Row],[SO2]],CoBenefits[[#This Row],[O3]],CoBenefits[[#This Row],[CO]])&gt;0)</f>
        <v/>
      </c>
    </row>
    <row r="37" spans="2:11" s="142" customFormat="1" ht="15" customHeight="1" x14ac:dyDescent="0.25">
      <c r="B37" s="142">
        <v>28</v>
      </c>
      <c r="C37" s="153" t="str">
        <f>IFERROR(VLOOKUP(B37,Inputs!$B$15:$C$515,2,FALSE),"")</f>
        <v/>
      </c>
      <c r="D37" s="147">
        <f>SUMIF(Inputs!$B$15:$B$515,'Co-benefits Summary'!$B37,Inputs[NOX])</f>
        <v>0</v>
      </c>
      <c r="E37" s="147">
        <f>SUMIF(Inputs!$B$15:$B$515,'Co-benefits Summary'!$B37,Inputs[NH3])</f>
        <v>0</v>
      </c>
      <c r="F37" s="147">
        <f>SUMIF(Inputs!$B$15:$B$515,'Co-benefits Summary'!$B37,Inputs[PM2.5])</f>
        <v>0</v>
      </c>
      <c r="G37" s="147">
        <f>SUMIF(Inputs!$B$15:$B$515,'Co-benefits Summary'!$B37,Inputs[SO2])</f>
        <v>0</v>
      </c>
      <c r="H37" s="147">
        <f>SUMIF(Inputs!$B$15:$B$515,'Co-benefits Summary'!$B37,Inputs[ROG])</f>
        <v>0</v>
      </c>
      <c r="I37" s="147">
        <f>SUMIF(Inputs!$B$15:$B$515,'Co-benefits Summary'!$B37,Inputs[O3])</f>
        <v>0</v>
      </c>
      <c r="J37" s="155">
        <f>SUMIF(Inputs!$B$15:$B$515,'Co-benefits Summary'!$B37,Inputs[CO])</f>
        <v>0</v>
      </c>
      <c r="K37" s="157" t="str">
        <f>IF(CoBenefits[[#This Row],[Applicant ID]]="","",SUM(CoBenefits[[#This Row],[NOX]],CoBenefits[[#This Row],[PM2.5]],CoBenefits[[#This Row],[SO2]],CoBenefits[[#This Row],[O3]],CoBenefits[[#This Row],[CO]])&gt;0)</f>
        <v/>
      </c>
    </row>
    <row r="38" spans="2:11" s="142" customFormat="1" ht="15" customHeight="1" x14ac:dyDescent="0.25">
      <c r="B38" s="142">
        <v>29</v>
      </c>
      <c r="C38" s="153" t="str">
        <f>IFERROR(VLOOKUP(B38,Inputs!$B$15:$C$515,2,FALSE),"")</f>
        <v/>
      </c>
      <c r="D38" s="147">
        <f>SUMIF(Inputs!$B$15:$B$515,'Co-benefits Summary'!$B38,Inputs[NOX])</f>
        <v>0</v>
      </c>
      <c r="E38" s="147">
        <f>SUMIF(Inputs!$B$15:$B$515,'Co-benefits Summary'!$B38,Inputs[NH3])</f>
        <v>0</v>
      </c>
      <c r="F38" s="147">
        <f>SUMIF(Inputs!$B$15:$B$515,'Co-benefits Summary'!$B38,Inputs[PM2.5])</f>
        <v>0</v>
      </c>
      <c r="G38" s="147">
        <f>SUMIF(Inputs!$B$15:$B$515,'Co-benefits Summary'!$B38,Inputs[SO2])</f>
        <v>0</v>
      </c>
      <c r="H38" s="147">
        <f>SUMIF(Inputs!$B$15:$B$515,'Co-benefits Summary'!$B38,Inputs[ROG])</f>
        <v>0</v>
      </c>
      <c r="I38" s="147">
        <f>SUMIF(Inputs!$B$15:$B$515,'Co-benefits Summary'!$B38,Inputs[O3])</f>
        <v>0</v>
      </c>
      <c r="J38" s="155">
        <f>SUMIF(Inputs!$B$15:$B$515,'Co-benefits Summary'!$B38,Inputs[CO])</f>
        <v>0</v>
      </c>
      <c r="K38" s="157" t="str">
        <f>IF(CoBenefits[[#This Row],[Applicant ID]]="","",SUM(CoBenefits[[#This Row],[NOX]],CoBenefits[[#This Row],[PM2.5]],CoBenefits[[#This Row],[SO2]],CoBenefits[[#This Row],[O3]],CoBenefits[[#This Row],[CO]])&gt;0)</f>
        <v/>
      </c>
    </row>
    <row r="39" spans="2:11" s="142" customFormat="1" ht="15" customHeight="1" x14ac:dyDescent="0.25">
      <c r="B39" s="142">
        <v>30</v>
      </c>
      <c r="C39" s="153" t="str">
        <f>IFERROR(VLOOKUP(B39,Inputs!$B$15:$C$515,2,FALSE),"")</f>
        <v/>
      </c>
      <c r="D39" s="147">
        <f>SUMIF(Inputs!$B$15:$B$515,'Co-benefits Summary'!$B39,Inputs[NOX])</f>
        <v>0</v>
      </c>
      <c r="E39" s="147">
        <f>SUMIF(Inputs!$B$15:$B$515,'Co-benefits Summary'!$B39,Inputs[NH3])</f>
        <v>0</v>
      </c>
      <c r="F39" s="147">
        <f>SUMIF(Inputs!$B$15:$B$515,'Co-benefits Summary'!$B39,Inputs[PM2.5])</f>
        <v>0</v>
      </c>
      <c r="G39" s="147">
        <f>SUMIF(Inputs!$B$15:$B$515,'Co-benefits Summary'!$B39,Inputs[SO2])</f>
        <v>0</v>
      </c>
      <c r="H39" s="147">
        <f>SUMIF(Inputs!$B$15:$B$515,'Co-benefits Summary'!$B39,Inputs[ROG])</f>
        <v>0</v>
      </c>
      <c r="I39" s="147">
        <f>SUMIF(Inputs!$B$15:$B$515,'Co-benefits Summary'!$B39,Inputs[O3])</f>
        <v>0</v>
      </c>
      <c r="J39" s="155">
        <f>SUMIF(Inputs!$B$15:$B$515,'Co-benefits Summary'!$B39,Inputs[CO])</f>
        <v>0</v>
      </c>
      <c r="K39" s="157" t="str">
        <f>IF(CoBenefits[[#This Row],[Applicant ID]]="","",SUM(CoBenefits[[#This Row],[NOX]],CoBenefits[[#This Row],[PM2.5]],CoBenefits[[#This Row],[SO2]],CoBenefits[[#This Row],[O3]],CoBenefits[[#This Row],[CO]])&gt;0)</f>
        <v/>
      </c>
    </row>
    <row r="40" spans="2:11" s="142" customFormat="1" ht="15" customHeight="1" x14ac:dyDescent="0.25">
      <c r="B40" s="142">
        <v>31</v>
      </c>
      <c r="C40" s="153" t="str">
        <f>IFERROR(VLOOKUP(B40,Inputs!$B$15:$C$515,2,FALSE),"")</f>
        <v/>
      </c>
      <c r="D40" s="147">
        <f>SUMIF(Inputs!$B$15:$B$515,'Co-benefits Summary'!$B40,Inputs[NOX])</f>
        <v>0</v>
      </c>
      <c r="E40" s="147">
        <f>SUMIF(Inputs!$B$15:$B$515,'Co-benefits Summary'!$B40,Inputs[NH3])</f>
        <v>0</v>
      </c>
      <c r="F40" s="147">
        <f>SUMIF(Inputs!$B$15:$B$515,'Co-benefits Summary'!$B40,Inputs[PM2.5])</f>
        <v>0</v>
      </c>
      <c r="G40" s="147">
        <f>SUMIF(Inputs!$B$15:$B$515,'Co-benefits Summary'!$B40,Inputs[SO2])</f>
        <v>0</v>
      </c>
      <c r="H40" s="147">
        <f>SUMIF(Inputs!$B$15:$B$515,'Co-benefits Summary'!$B40,Inputs[ROG])</f>
        <v>0</v>
      </c>
      <c r="I40" s="147">
        <f>SUMIF(Inputs!$B$15:$B$515,'Co-benefits Summary'!$B40,Inputs[O3])</f>
        <v>0</v>
      </c>
      <c r="J40" s="155">
        <f>SUMIF(Inputs!$B$15:$B$515,'Co-benefits Summary'!$B40,Inputs[CO])</f>
        <v>0</v>
      </c>
      <c r="K40" s="157" t="str">
        <f>IF(CoBenefits[[#This Row],[Applicant ID]]="","",SUM(CoBenefits[[#This Row],[NOX]],CoBenefits[[#This Row],[PM2.5]],CoBenefits[[#This Row],[SO2]],CoBenefits[[#This Row],[O3]],CoBenefits[[#This Row],[CO]])&gt;0)</f>
        <v/>
      </c>
    </row>
    <row r="41" spans="2:11" s="142" customFormat="1" ht="15" customHeight="1" x14ac:dyDescent="0.25">
      <c r="B41" s="142">
        <v>32</v>
      </c>
      <c r="C41" s="153" t="str">
        <f>IFERROR(VLOOKUP(B41,Inputs!$B$15:$C$515,2,FALSE),"")</f>
        <v/>
      </c>
      <c r="D41" s="147">
        <f>SUMIF(Inputs!$B$15:$B$515,'Co-benefits Summary'!$B41,Inputs[NOX])</f>
        <v>0</v>
      </c>
      <c r="E41" s="147">
        <f>SUMIF(Inputs!$B$15:$B$515,'Co-benefits Summary'!$B41,Inputs[NH3])</f>
        <v>0</v>
      </c>
      <c r="F41" s="147">
        <f>SUMIF(Inputs!$B$15:$B$515,'Co-benefits Summary'!$B41,Inputs[PM2.5])</f>
        <v>0</v>
      </c>
      <c r="G41" s="147">
        <f>SUMIF(Inputs!$B$15:$B$515,'Co-benefits Summary'!$B41,Inputs[SO2])</f>
        <v>0</v>
      </c>
      <c r="H41" s="147">
        <f>SUMIF(Inputs!$B$15:$B$515,'Co-benefits Summary'!$B41,Inputs[ROG])</f>
        <v>0</v>
      </c>
      <c r="I41" s="147">
        <f>SUMIF(Inputs!$B$15:$B$515,'Co-benefits Summary'!$B41,Inputs[O3])</f>
        <v>0</v>
      </c>
      <c r="J41" s="155">
        <f>SUMIF(Inputs!$B$15:$B$515,'Co-benefits Summary'!$B41,Inputs[CO])</f>
        <v>0</v>
      </c>
      <c r="K41" s="157" t="str">
        <f>IF(CoBenefits[[#This Row],[Applicant ID]]="","",SUM(CoBenefits[[#This Row],[NOX]],CoBenefits[[#This Row],[PM2.5]],CoBenefits[[#This Row],[SO2]],CoBenefits[[#This Row],[O3]],CoBenefits[[#This Row],[CO]])&gt;0)</f>
        <v/>
      </c>
    </row>
    <row r="42" spans="2:11" s="142" customFormat="1" ht="15" customHeight="1" x14ac:dyDescent="0.25">
      <c r="B42" s="142">
        <v>33</v>
      </c>
      <c r="C42" s="153" t="str">
        <f>IFERROR(VLOOKUP(B42,Inputs!$B$15:$C$515,2,FALSE),"")</f>
        <v/>
      </c>
      <c r="D42" s="147">
        <f>SUMIF(Inputs!$B$15:$B$515,'Co-benefits Summary'!$B42,Inputs[NOX])</f>
        <v>0</v>
      </c>
      <c r="E42" s="147">
        <f>SUMIF(Inputs!$B$15:$B$515,'Co-benefits Summary'!$B42,Inputs[NH3])</f>
        <v>0</v>
      </c>
      <c r="F42" s="147">
        <f>SUMIF(Inputs!$B$15:$B$515,'Co-benefits Summary'!$B42,Inputs[PM2.5])</f>
        <v>0</v>
      </c>
      <c r="G42" s="147">
        <f>SUMIF(Inputs!$B$15:$B$515,'Co-benefits Summary'!$B42,Inputs[SO2])</f>
        <v>0</v>
      </c>
      <c r="H42" s="147">
        <f>SUMIF(Inputs!$B$15:$B$515,'Co-benefits Summary'!$B42,Inputs[ROG])</f>
        <v>0</v>
      </c>
      <c r="I42" s="147">
        <f>SUMIF(Inputs!$B$15:$B$515,'Co-benefits Summary'!$B42,Inputs[O3])</f>
        <v>0</v>
      </c>
      <c r="J42" s="155">
        <f>SUMIF(Inputs!$B$15:$B$515,'Co-benefits Summary'!$B42,Inputs[CO])</f>
        <v>0</v>
      </c>
      <c r="K42" s="157" t="str">
        <f>IF(CoBenefits[[#This Row],[Applicant ID]]="","",SUM(CoBenefits[[#This Row],[NOX]],CoBenefits[[#This Row],[PM2.5]],CoBenefits[[#This Row],[SO2]],CoBenefits[[#This Row],[O3]],CoBenefits[[#This Row],[CO]])&gt;0)</f>
        <v/>
      </c>
    </row>
    <row r="43" spans="2:11" s="142" customFormat="1" ht="15" customHeight="1" x14ac:dyDescent="0.25">
      <c r="B43" s="142">
        <v>34</v>
      </c>
      <c r="C43" s="153" t="str">
        <f>IFERROR(VLOOKUP(B43,Inputs!$B$15:$C$515,2,FALSE),"")</f>
        <v/>
      </c>
      <c r="D43" s="147">
        <f>SUMIF(Inputs!$B$15:$B$515,'Co-benefits Summary'!$B43,Inputs[NOX])</f>
        <v>0</v>
      </c>
      <c r="E43" s="147">
        <f>SUMIF(Inputs!$B$15:$B$515,'Co-benefits Summary'!$B43,Inputs[NH3])</f>
        <v>0</v>
      </c>
      <c r="F43" s="147">
        <f>SUMIF(Inputs!$B$15:$B$515,'Co-benefits Summary'!$B43,Inputs[PM2.5])</f>
        <v>0</v>
      </c>
      <c r="G43" s="147">
        <f>SUMIF(Inputs!$B$15:$B$515,'Co-benefits Summary'!$B43,Inputs[SO2])</f>
        <v>0</v>
      </c>
      <c r="H43" s="147">
        <f>SUMIF(Inputs!$B$15:$B$515,'Co-benefits Summary'!$B43,Inputs[ROG])</f>
        <v>0</v>
      </c>
      <c r="I43" s="147">
        <f>SUMIF(Inputs!$B$15:$B$515,'Co-benefits Summary'!$B43,Inputs[O3])</f>
        <v>0</v>
      </c>
      <c r="J43" s="155">
        <f>SUMIF(Inputs!$B$15:$B$515,'Co-benefits Summary'!$B43,Inputs[CO])</f>
        <v>0</v>
      </c>
      <c r="K43" s="157" t="str">
        <f>IF(CoBenefits[[#This Row],[Applicant ID]]="","",SUM(CoBenefits[[#This Row],[NOX]],CoBenefits[[#This Row],[PM2.5]],CoBenefits[[#This Row],[SO2]],CoBenefits[[#This Row],[O3]],CoBenefits[[#This Row],[CO]])&gt;0)</f>
        <v/>
      </c>
    </row>
    <row r="44" spans="2:11" s="142" customFormat="1" ht="15" customHeight="1" x14ac:dyDescent="0.25">
      <c r="B44" s="142">
        <v>35</v>
      </c>
      <c r="C44" s="153" t="str">
        <f>IFERROR(VLOOKUP(B44,Inputs!$B$15:$C$515,2,FALSE),"")</f>
        <v/>
      </c>
      <c r="D44" s="147">
        <f>SUMIF(Inputs!$B$15:$B$515,'Co-benefits Summary'!$B44,Inputs[NOX])</f>
        <v>0</v>
      </c>
      <c r="E44" s="147">
        <f>SUMIF(Inputs!$B$15:$B$515,'Co-benefits Summary'!$B44,Inputs[NH3])</f>
        <v>0</v>
      </c>
      <c r="F44" s="147">
        <f>SUMIF(Inputs!$B$15:$B$515,'Co-benefits Summary'!$B44,Inputs[PM2.5])</f>
        <v>0</v>
      </c>
      <c r="G44" s="147">
        <f>SUMIF(Inputs!$B$15:$B$515,'Co-benefits Summary'!$B44,Inputs[SO2])</f>
        <v>0</v>
      </c>
      <c r="H44" s="147">
        <f>SUMIF(Inputs!$B$15:$B$515,'Co-benefits Summary'!$B44,Inputs[ROG])</f>
        <v>0</v>
      </c>
      <c r="I44" s="147">
        <f>SUMIF(Inputs!$B$15:$B$515,'Co-benefits Summary'!$B44,Inputs[O3])</f>
        <v>0</v>
      </c>
      <c r="J44" s="155">
        <f>SUMIF(Inputs!$B$15:$B$515,'Co-benefits Summary'!$B44,Inputs[CO])</f>
        <v>0</v>
      </c>
      <c r="K44" s="157" t="str">
        <f>IF(CoBenefits[[#This Row],[Applicant ID]]="","",SUM(CoBenefits[[#This Row],[NOX]],CoBenefits[[#This Row],[PM2.5]],CoBenefits[[#This Row],[SO2]],CoBenefits[[#This Row],[O3]],CoBenefits[[#This Row],[CO]])&gt;0)</f>
        <v/>
      </c>
    </row>
    <row r="45" spans="2:11" s="142" customFormat="1" ht="15" customHeight="1" x14ac:dyDescent="0.25">
      <c r="B45" s="142">
        <v>36</v>
      </c>
      <c r="C45" s="153" t="str">
        <f>IFERROR(VLOOKUP(B45,Inputs!$B$15:$C$515,2,FALSE),"")</f>
        <v/>
      </c>
      <c r="D45" s="147">
        <f>SUMIF(Inputs!$B$15:$B$515,'Co-benefits Summary'!$B45,Inputs[NOX])</f>
        <v>0</v>
      </c>
      <c r="E45" s="147">
        <f>SUMIF(Inputs!$B$15:$B$515,'Co-benefits Summary'!$B45,Inputs[NH3])</f>
        <v>0</v>
      </c>
      <c r="F45" s="147">
        <f>SUMIF(Inputs!$B$15:$B$515,'Co-benefits Summary'!$B45,Inputs[PM2.5])</f>
        <v>0</v>
      </c>
      <c r="G45" s="147">
        <f>SUMIF(Inputs!$B$15:$B$515,'Co-benefits Summary'!$B45,Inputs[SO2])</f>
        <v>0</v>
      </c>
      <c r="H45" s="147">
        <f>SUMIF(Inputs!$B$15:$B$515,'Co-benefits Summary'!$B45,Inputs[ROG])</f>
        <v>0</v>
      </c>
      <c r="I45" s="147">
        <f>SUMIF(Inputs!$B$15:$B$515,'Co-benefits Summary'!$B45,Inputs[O3])</f>
        <v>0</v>
      </c>
      <c r="J45" s="155">
        <f>SUMIF(Inputs!$B$15:$B$515,'Co-benefits Summary'!$B45,Inputs[CO])</f>
        <v>0</v>
      </c>
      <c r="K45" s="157" t="str">
        <f>IF(CoBenefits[[#This Row],[Applicant ID]]="","",SUM(CoBenefits[[#This Row],[NOX]],CoBenefits[[#This Row],[PM2.5]],CoBenefits[[#This Row],[SO2]],CoBenefits[[#This Row],[O3]],CoBenefits[[#This Row],[CO]])&gt;0)</f>
        <v/>
      </c>
    </row>
    <row r="46" spans="2:11" s="142" customFormat="1" ht="15" customHeight="1" x14ac:dyDescent="0.25">
      <c r="B46" s="142">
        <v>37</v>
      </c>
      <c r="C46" s="153" t="str">
        <f>IFERROR(VLOOKUP(B46,Inputs!$B$15:$C$515,2,FALSE),"")</f>
        <v/>
      </c>
      <c r="D46" s="147">
        <f>SUMIF(Inputs!$B$15:$B$515,'Co-benefits Summary'!$B46,Inputs[NOX])</f>
        <v>0</v>
      </c>
      <c r="E46" s="147">
        <f>SUMIF(Inputs!$B$15:$B$515,'Co-benefits Summary'!$B46,Inputs[NH3])</f>
        <v>0</v>
      </c>
      <c r="F46" s="147">
        <f>SUMIF(Inputs!$B$15:$B$515,'Co-benefits Summary'!$B46,Inputs[PM2.5])</f>
        <v>0</v>
      </c>
      <c r="G46" s="147">
        <f>SUMIF(Inputs!$B$15:$B$515,'Co-benefits Summary'!$B46,Inputs[SO2])</f>
        <v>0</v>
      </c>
      <c r="H46" s="147">
        <f>SUMIF(Inputs!$B$15:$B$515,'Co-benefits Summary'!$B46,Inputs[ROG])</f>
        <v>0</v>
      </c>
      <c r="I46" s="147">
        <f>SUMIF(Inputs!$B$15:$B$515,'Co-benefits Summary'!$B46,Inputs[O3])</f>
        <v>0</v>
      </c>
      <c r="J46" s="155">
        <f>SUMIF(Inputs!$B$15:$B$515,'Co-benefits Summary'!$B46,Inputs[CO])</f>
        <v>0</v>
      </c>
      <c r="K46" s="157" t="str">
        <f>IF(CoBenefits[[#This Row],[Applicant ID]]="","",SUM(CoBenefits[[#This Row],[NOX]],CoBenefits[[#This Row],[PM2.5]],CoBenefits[[#This Row],[SO2]],CoBenefits[[#This Row],[O3]],CoBenefits[[#This Row],[CO]])&gt;0)</f>
        <v/>
      </c>
    </row>
    <row r="47" spans="2:11" s="142" customFormat="1" ht="15" customHeight="1" x14ac:dyDescent="0.25">
      <c r="B47" s="142">
        <v>38</v>
      </c>
      <c r="C47" s="153" t="str">
        <f>IFERROR(VLOOKUP(B47,Inputs!$B$15:$C$515,2,FALSE),"")</f>
        <v/>
      </c>
      <c r="D47" s="147">
        <f>SUMIF(Inputs!$B$15:$B$515,'Co-benefits Summary'!$B47,Inputs[NOX])</f>
        <v>0</v>
      </c>
      <c r="E47" s="147">
        <f>SUMIF(Inputs!$B$15:$B$515,'Co-benefits Summary'!$B47,Inputs[NH3])</f>
        <v>0</v>
      </c>
      <c r="F47" s="147">
        <f>SUMIF(Inputs!$B$15:$B$515,'Co-benefits Summary'!$B47,Inputs[PM2.5])</f>
        <v>0</v>
      </c>
      <c r="G47" s="147">
        <f>SUMIF(Inputs!$B$15:$B$515,'Co-benefits Summary'!$B47,Inputs[SO2])</f>
        <v>0</v>
      </c>
      <c r="H47" s="147">
        <f>SUMIF(Inputs!$B$15:$B$515,'Co-benefits Summary'!$B47,Inputs[ROG])</f>
        <v>0</v>
      </c>
      <c r="I47" s="147">
        <f>SUMIF(Inputs!$B$15:$B$515,'Co-benefits Summary'!$B47,Inputs[O3])</f>
        <v>0</v>
      </c>
      <c r="J47" s="155">
        <f>SUMIF(Inputs!$B$15:$B$515,'Co-benefits Summary'!$B47,Inputs[CO])</f>
        <v>0</v>
      </c>
      <c r="K47" s="157" t="str">
        <f>IF(CoBenefits[[#This Row],[Applicant ID]]="","",SUM(CoBenefits[[#This Row],[NOX]],CoBenefits[[#This Row],[PM2.5]],CoBenefits[[#This Row],[SO2]],CoBenefits[[#This Row],[O3]],CoBenefits[[#This Row],[CO]])&gt;0)</f>
        <v/>
      </c>
    </row>
    <row r="48" spans="2:11" s="142" customFormat="1" ht="15" customHeight="1" x14ac:dyDescent="0.25">
      <c r="B48" s="142">
        <v>39</v>
      </c>
      <c r="C48" s="153" t="str">
        <f>IFERROR(VLOOKUP(B48,Inputs!$B$15:$C$515,2,FALSE),"")</f>
        <v/>
      </c>
      <c r="D48" s="147">
        <f>SUMIF(Inputs!$B$15:$B$515,'Co-benefits Summary'!$B48,Inputs[NOX])</f>
        <v>0</v>
      </c>
      <c r="E48" s="147">
        <f>SUMIF(Inputs!$B$15:$B$515,'Co-benefits Summary'!$B48,Inputs[NH3])</f>
        <v>0</v>
      </c>
      <c r="F48" s="147">
        <f>SUMIF(Inputs!$B$15:$B$515,'Co-benefits Summary'!$B48,Inputs[PM2.5])</f>
        <v>0</v>
      </c>
      <c r="G48" s="147">
        <f>SUMIF(Inputs!$B$15:$B$515,'Co-benefits Summary'!$B48,Inputs[SO2])</f>
        <v>0</v>
      </c>
      <c r="H48" s="147">
        <f>SUMIF(Inputs!$B$15:$B$515,'Co-benefits Summary'!$B48,Inputs[ROG])</f>
        <v>0</v>
      </c>
      <c r="I48" s="147">
        <f>SUMIF(Inputs!$B$15:$B$515,'Co-benefits Summary'!$B48,Inputs[O3])</f>
        <v>0</v>
      </c>
      <c r="J48" s="155">
        <f>SUMIF(Inputs!$B$15:$B$515,'Co-benefits Summary'!$B48,Inputs[CO])</f>
        <v>0</v>
      </c>
      <c r="K48" s="157" t="str">
        <f>IF(CoBenefits[[#This Row],[Applicant ID]]="","",SUM(CoBenefits[[#This Row],[NOX]],CoBenefits[[#This Row],[PM2.5]],CoBenefits[[#This Row],[SO2]],CoBenefits[[#This Row],[O3]],CoBenefits[[#This Row],[CO]])&gt;0)</f>
        <v/>
      </c>
    </row>
    <row r="49" spans="2:11" s="142" customFormat="1" ht="15" customHeight="1" x14ac:dyDescent="0.25">
      <c r="B49" s="142">
        <v>40</v>
      </c>
      <c r="C49" s="153" t="str">
        <f>IFERROR(VLOOKUP(B49,Inputs!$B$15:$C$515,2,FALSE),"")</f>
        <v/>
      </c>
      <c r="D49" s="147">
        <f>SUMIF(Inputs!$B$15:$B$515,'Co-benefits Summary'!$B49,Inputs[NOX])</f>
        <v>0</v>
      </c>
      <c r="E49" s="147">
        <f>SUMIF(Inputs!$B$15:$B$515,'Co-benefits Summary'!$B49,Inputs[NH3])</f>
        <v>0</v>
      </c>
      <c r="F49" s="147">
        <f>SUMIF(Inputs!$B$15:$B$515,'Co-benefits Summary'!$B49,Inputs[PM2.5])</f>
        <v>0</v>
      </c>
      <c r="G49" s="147">
        <f>SUMIF(Inputs!$B$15:$B$515,'Co-benefits Summary'!$B49,Inputs[SO2])</f>
        <v>0</v>
      </c>
      <c r="H49" s="147">
        <f>SUMIF(Inputs!$B$15:$B$515,'Co-benefits Summary'!$B49,Inputs[ROG])</f>
        <v>0</v>
      </c>
      <c r="I49" s="147">
        <f>SUMIF(Inputs!$B$15:$B$515,'Co-benefits Summary'!$B49,Inputs[O3])</f>
        <v>0</v>
      </c>
      <c r="J49" s="155">
        <f>SUMIF(Inputs!$B$15:$B$515,'Co-benefits Summary'!$B49,Inputs[CO])</f>
        <v>0</v>
      </c>
      <c r="K49" s="157" t="str">
        <f>IF(CoBenefits[[#This Row],[Applicant ID]]="","",SUM(CoBenefits[[#This Row],[NOX]],CoBenefits[[#This Row],[PM2.5]],CoBenefits[[#This Row],[SO2]],CoBenefits[[#This Row],[O3]],CoBenefits[[#This Row],[CO]])&gt;0)</f>
        <v/>
      </c>
    </row>
    <row r="50" spans="2:11" s="142" customFormat="1" ht="15" customHeight="1" x14ac:dyDescent="0.25">
      <c r="B50" s="142">
        <v>41</v>
      </c>
      <c r="C50" s="153" t="str">
        <f>IFERROR(VLOOKUP(B50,Inputs!$B$15:$C$515,2,FALSE),"")</f>
        <v/>
      </c>
      <c r="D50" s="147">
        <f>SUMIF(Inputs!$B$15:$B$515,'Co-benefits Summary'!$B50,Inputs[NOX])</f>
        <v>0</v>
      </c>
      <c r="E50" s="147">
        <f>SUMIF(Inputs!$B$15:$B$515,'Co-benefits Summary'!$B50,Inputs[NH3])</f>
        <v>0</v>
      </c>
      <c r="F50" s="147">
        <f>SUMIF(Inputs!$B$15:$B$515,'Co-benefits Summary'!$B50,Inputs[PM2.5])</f>
        <v>0</v>
      </c>
      <c r="G50" s="147">
        <f>SUMIF(Inputs!$B$15:$B$515,'Co-benefits Summary'!$B50,Inputs[SO2])</f>
        <v>0</v>
      </c>
      <c r="H50" s="147">
        <f>SUMIF(Inputs!$B$15:$B$515,'Co-benefits Summary'!$B50,Inputs[ROG])</f>
        <v>0</v>
      </c>
      <c r="I50" s="147">
        <f>SUMIF(Inputs!$B$15:$B$515,'Co-benefits Summary'!$B50,Inputs[O3])</f>
        <v>0</v>
      </c>
      <c r="J50" s="155">
        <f>SUMIF(Inputs!$B$15:$B$515,'Co-benefits Summary'!$B50,Inputs[CO])</f>
        <v>0</v>
      </c>
      <c r="K50" s="157" t="str">
        <f>IF(CoBenefits[[#This Row],[Applicant ID]]="","",SUM(CoBenefits[[#This Row],[NOX]],CoBenefits[[#This Row],[PM2.5]],CoBenefits[[#This Row],[SO2]],CoBenefits[[#This Row],[O3]],CoBenefits[[#This Row],[CO]])&gt;0)</f>
        <v/>
      </c>
    </row>
    <row r="51" spans="2:11" s="142" customFormat="1" ht="15" customHeight="1" x14ac:dyDescent="0.25">
      <c r="B51" s="142">
        <v>42</v>
      </c>
      <c r="C51" s="153" t="str">
        <f>IFERROR(VLOOKUP(B51,Inputs!$B$15:$C$515,2,FALSE),"")</f>
        <v/>
      </c>
      <c r="D51" s="147">
        <f>SUMIF(Inputs!$B$15:$B$515,'Co-benefits Summary'!$B51,Inputs[NOX])</f>
        <v>0</v>
      </c>
      <c r="E51" s="147">
        <f>SUMIF(Inputs!$B$15:$B$515,'Co-benefits Summary'!$B51,Inputs[NH3])</f>
        <v>0</v>
      </c>
      <c r="F51" s="147">
        <f>SUMIF(Inputs!$B$15:$B$515,'Co-benefits Summary'!$B51,Inputs[PM2.5])</f>
        <v>0</v>
      </c>
      <c r="G51" s="147">
        <f>SUMIF(Inputs!$B$15:$B$515,'Co-benefits Summary'!$B51,Inputs[SO2])</f>
        <v>0</v>
      </c>
      <c r="H51" s="147">
        <f>SUMIF(Inputs!$B$15:$B$515,'Co-benefits Summary'!$B51,Inputs[ROG])</f>
        <v>0</v>
      </c>
      <c r="I51" s="147">
        <f>SUMIF(Inputs!$B$15:$B$515,'Co-benefits Summary'!$B51,Inputs[O3])</f>
        <v>0</v>
      </c>
      <c r="J51" s="155">
        <f>SUMIF(Inputs!$B$15:$B$515,'Co-benefits Summary'!$B51,Inputs[CO])</f>
        <v>0</v>
      </c>
      <c r="K51" s="157" t="str">
        <f>IF(CoBenefits[[#This Row],[Applicant ID]]="","",SUM(CoBenefits[[#This Row],[NOX]],CoBenefits[[#This Row],[PM2.5]],CoBenefits[[#This Row],[SO2]],CoBenefits[[#This Row],[O3]],CoBenefits[[#This Row],[CO]])&gt;0)</f>
        <v/>
      </c>
    </row>
    <row r="52" spans="2:11" s="142" customFormat="1" ht="15" customHeight="1" x14ac:dyDescent="0.25">
      <c r="B52" s="142">
        <v>43</v>
      </c>
      <c r="C52" s="153" t="str">
        <f>IFERROR(VLOOKUP(B52,Inputs!$B$15:$C$515,2,FALSE),"")</f>
        <v/>
      </c>
      <c r="D52" s="147">
        <f>SUMIF(Inputs!$B$15:$B$515,'Co-benefits Summary'!$B52,Inputs[NOX])</f>
        <v>0</v>
      </c>
      <c r="E52" s="147">
        <f>SUMIF(Inputs!$B$15:$B$515,'Co-benefits Summary'!$B52,Inputs[NH3])</f>
        <v>0</v>
      </c>
      <c r="F52" s="147">
        <f>SUMIF(Inputs!$B$15:$B$515,'Co-benefits Summary'!$B52,Inputs[PM2.5])</f>
        <v>0</v>
      </c>
      <c r="G52" s="147">
        <f>SUMIF(Inputs!$B$15:$B$515,'Co-benefits Summary'!$B52,Inputs[SO2])</f>
        <v>0</v>
      </c>
      <c r="H52" s="147">
        <f>SUMIF(Inputs!$B$15:$B$515,'Co-benefits Summary'!$B52,Inputs[ROG])</f>
        <v>0</v>
      </c>
      <c r="I52" s="147">
        <f>SUMIF(Inputs!$B$15:$B$515,'Co-benefits Summary'!$B52,Inputs[O3])</f>
        <v>0</v>
      </c>
      <c r="J52" s="155">
        <f>SUMIF(Inputs!$B$15:$B$515,'Co-benefits Summary'!$B52,Inputs[CO])</f>
        <v>0</v>
      </c>
      <c r="K52" s="157" t="str">
        <f>IF(CoBenefits[[#This Row],[Applicant ID]]="","",SUM(CoBenefits[[#This Row],[NOX]],CoBenefits[[#This Row],[PM2.5]],CoBenefits[[#This Row],[SO2]],CoBenefits[[#This Row],[O3]],CoBenefits[[#This Row],[CO]])&gt;0)</f>
        <v/>
      </c>
    </row>
    <row r="53" spans="2:11" s="142" customFormat="1" ht="15" customHeight="1" x14ac:dyDescent="0.25">
      <c r="B53" s="142">
        <v>44</v>
      </c>
      <c r="C53" s="153" t="str">
        <f>IFERROR(VLOOKUP(B53,Inputs!$B$15:$C$515,2,FALSE),"")</f>
        <v/>
      </c>
      <c r="D53" s="147">
        <f>SUMIF(Inputs!$B$15:$B$515,'Co-benefits Summary'!$B53,Inputs[NOX])</f>
        <v>0</v>
      </c>
      <c r="E53" s="147">
        <f>SUMIF(Inputs!$B$15:$B$515,'Co-benefits Summary'!$B53,Inputs[NH3])</f>
        <v>0</v>
      </c>
      <c r="F53" s="147">
        <f>SUMIF(Inputs!$B$15:$B$515,'Co-benefits Summary'!$B53,Inputs[PM2.5])</f>
        <v>0</v>
      </c>
      <c r="G53" s="147">
        <f>SUMIF(Inputs!$B$15:$B$515,'Co-benefits Summary'!$B53,Inputs[SO2])</f>
        <v>0</v>
      </c>
      <c r="H53" s="147">
        <f>SUMIF(Inputs!$B$15:$B$515,'Co-benefits Summary'!$B53,Inputs[ROG])</f>
        <v>0</v>
      </c>
      <c r="I53" s="147">
        <f>SUMIF(Inputs!$B$15:$B$515,'Co-benefits Summary'!$B53,Inputs[O3])</f>
        <v>0</v>
      </c>
      <c r="J53" s="155">
        <f>SUMIF(Inputs!$B$15:$B$515,'Co-benefits Summary'!$B53,Inputs[CO])</f>
        <v>0</v>
      </c>
      <c r="K53" s="157" t="str">
        <f>IF(CoBenefits[[#This Row],[Applicant ID]]="","",SUM(CoBenefits[[#This Row],[NOX]],CoBenefits[[#This Row],[PM2.5]],CoBenefits[[#This Row],[SO2]],CoBenefits[[#This Row],[O3]],CoBenefits[[#This Row],[CO]])&gt;0)</f>
        <v/>
      </c>
    </row>
    <row r="54" spans="2:11" s="142" customFormat="1" ht="15" customHeight="1" x14ac:dyDescent="0.25">
      <c r="B54" s="142">
        <v>45</v>
      </c>
      <c r="C54" s="153" t="str">
        <f>IFERROR(VLOOKUP(B54,Inputs!$B$15:$C$515,2,FALSE),"")</f>
        <v/>
      </c>
      <c r="D54" s="147">
        <f>SUMIF(Inputs!$B$15:$B$515,'Co-benefits Summary'!$B54,Inputs[NOX])</f>
        <v>0</v>
      </c>
      <c r="E54" s="147">
        <f>SUMIF(Inputs!$B$15:$B$515,'Co-benefits Summary'!$B54,Inputs[NH3])</f>
        <v>0</v>
      </c>
      <c r="F54" s="147">
        <f>SUMIF(Inputs!$B$15:$B$515,'Co-benefits Summary'!$B54,Inputs[PM2.5])</f>
        <v>0</v>
      </c>
      <c r="G54" s="147">
        <f>SUMIF(Inputs!$B$15:$B$515,'Co-benefits Summary'!$B54,Inputs[SO2])</f>
        <v>0</v>
      </c>
      <c r="H54" s="147">
        <f>SUMIF(Inputs!$B$15:$B$515,'Co-benefits Summary'!$B54,Inputs[ROG])</f>
        <v>0</v>
      </c>
      <c r="I54" s="147">
        <f>SUMIF(Inputs!$B$15:$B$515,'Co-benefits Summary'!$B54,Inputs[O3])</f>
        <v>0</v>
      </c>
      <c r="J54" s="155">
        <f>SUMIF(Inputs!$B$15:$B$515,'Co-benefits Summary'!$B54,Inputs[CO])</f>
        <v>0</v>
      </c>
      <c r="K54" s="157" t="str">
        <f>IF(CoBenefits[[#This Row],[Applicant ID]]="","",SUM(CoBenefits[[#This Row],[NOX]],CoBenefits[[#This Row],[PM2.5]],CoBenefits[[#This Row],[SO2]],CoBenefits[[#This Row],[O3]],CoBenefits[[#This Row],[CO]])&gt;0)</f>
        <v/>
      </c>
    </row>
    <row r="55" spans="2:11" s="142" customFormat="1" ht="15" customHeight="1" x14ac:dyDescent="0.25">
      <c r="B55" s="142">
        <v>46</v>
      </c>
      <c r="C55" s="153" t="str">
        <f>IFERROR(VLOOKUP(B55,Inputs!$B$15:$C$515,2,FALSE),"")</f>
        <v/>
      </c>
      <c r="D55" s="147">
        <f>SUMIF(Inputs!$B$15:$B$515,'Co-benefits Summary'!$B55,Inputs[NOX])</f>
        <v>0</v>
      </c>
      <c r="E55" s="147">
        <f>SUMIF(Inputs!$B$15:$B$515,'Co-benefits Summary'!$B55,Inputs[NH3])</f>
        <v>0</v>
      </c>
      <c r="F55" s="147">
        <f>SUMIF(Inputs!$B$15:$B$515,'Co-benefits Summary'!$B55,Inputs[PM2.5])</f>
        <v>0</v>
      </c>
      <c r="G55" s="147">
        <f>SUMIF(Inputs!$B$15:$B$515,'Co-benefits Summary'!$B55,Inputs[SO2])</f>
        <v>0</v>
      </c>
      <c r="H55" s="147">
        <f>SUMIF(Inputs!$B$15:$B$515,'Co-benefits Summary'!$B55,Inputs[ROG])</f>
        <v>0</v>
      </c>
      <c r="I55" s="147">
        <f>SUMIF(Inputs!$B$15:$B$515,'Co-benefits Summary'!$B55,Inputs[O3])</f>
        <v>0</v>
      </c>
      <c r="J55" s="155">
        <f>SUMIF(Inputs!$B$15:$B$515,'Co-benefits Summary'!$B55,Inputs[CO])</f>
        <v>0</v>
      </c>
      <c r="K55" s="157" t="str">
        <f>IF(CoBenefits[[#This Row],[Applicant ID]]="","",SUM(CoBenefits[[#This Row],[NOX]],CoBenefits[[#This Row],[PM2.5]],CoBenefits[[#This Row],[SO2]],CoBenefits[[#This Row],[O3]],CoBenefits[[#This Row],[CO]])&gt;0)</f>
        <v/>
      </c>
    </row>
    <row r="56" spans="2:11" s="142" customFormat="1" ht="15" customHeight="1" x14ac:dyDescent="0.25">
      <c r="B56" s="142">
        <v>47</v>
      </c>
      <c r="C56" s="153" t="str">
        <f>IFERROR(VLOOKUP(B56,Inputs!$B$15:$C$515,2,FALSE),"")</f>
        <v/>
      </c>
      <c r="D56" s="147">
        <f>SUMIF(Inputs!$B$15:$B$515,'Co-benefits Summary'!$B56,Inputs[NOX])</f>
        <v>0</v>
      </c>
      <c r="E56" s="147">
        <f>SUMIF(Inputs!$B$15:$B$515,'Co-benefits Summary'!$B56,Inputs[NH3])</f>
        <v>0</v>
      </c>
      <c r="F56" s="147">
        <f>SUMIF(Inputs!$B$15:$B$515,'Co-benefits Summary'!$B56,Inputs[PM2.5])</f>
        <v>0</v>
      </c>
      <c r="G56" s="147">
        <f>SUMIF(Inputs!$B$15:$B$515,'Co-benefits Summary'!$B56,Inputs[SO2])</f>
        <v>0</v>
      </c>
      <c r="H56" s="147">
        <f>SUMIF(Inputs!$B$15:$B$515,'Co-benefits Summary'!$B56,Inputs[ROG])</f>
        <v>0</v>
      </c>
      <c r="I56" s="147">
        <f>SUMIF(Inputs!$B$15:$B$515,'Co-benefits Summary'!$B56,Inputs[O3])</f>
        <v>0</v>
      </c>
      <c r="J56" s="155">
        <f>SUMIF(Inputs!$B$15:$B$515,'Co-benefits Summary'!$B56,Inputs[CO])</f>
        <v>0</v>
      </c>
      <c r="K56" s="157" t="str">
        <f>IF(CoBenefits[[#This Row],[Applicant ID]]="","",SUM(CoBenefits[[#This Row],[NOX]],CoBenefits[[#This Row],[PM2.5]],CoBenefits[[#This Row],[SO2]],CoBenefits[[#This Row],[O3]],CoBenefits[[#This Row],[CO]])&gt;0)</f>
        <v/>
      </c>
    </row>
    <row r="57" spans="2:11" s="142" customFormat="1" ht="15" customHeight="1" x14ac:dyDescent="0.25">
      <c r="B57" s="142">
        <v>48</v>
      </c>
      <c r="C57" s="153" t="str">
        <f>IFERROR(VLOOKUP(B57,Inputs!$B$15:$C$515,2,FALSE),"")</f>
        <v/>
      </c>
      <c r="D57" s="147">
        <f>SUMIF(Inputs!$B$15:$B$515,'Co-benefits Summary'!$B57,Inputs[NOX])</f>
        <v>0</v>
      </c>
      <c r="E57" s="147">
        <f>SUMIF(Inputs!$B$15:$B$515,'Co-benefits Summary'!$B57,Inputs[NH3])</f>
        <v>0</v>
      </c>
      <c r="F57" s="147">
        <f>SUMIF(Inputs!$B$15:$B$515,'Co-benefits Summary'!$B57,Inputs[PM2.5])</f>
        <v>0</v>
      </c>
      <c r="G57" s="147">
        <f>SUMIF(Inputs!$B$15:$B$515,'Co-benefits Summary'!$B57,Inputs[SO2])</f>
        <v>0</v>
      </c>
      <c r="H57" s="147">
        <f>SUMIF(Inputs!$B$15:$B$515,'Co-benefits Summary'!$B57,Inputs[ROG])</f>
        <v>0</v>
      </c>
      <c r="I57" s="147">
        <f>SUMIF(Inputs!$B$15:$B$515,'Co-benefits Summary'!$B57,Inputs[O3])</f>
        <v>0</v>
      </c>
      <c r="J57" s="155">
        <f>SUMIF(Inputs!$B$15:$B$515,'Co-benefits Summary'!$B57,Inputs[CO])</f>
        <v>0</v>
      </c>
      <c r="K57" s="157" t="str">
        <f>IF(CoBenefits[[#This Row],[Applicant ID]]="","",SUM(CoBenefits[[#This Row],[NOX]],CoBenefits[[#This Row],[PM2.5]],CoBenefits[[#This Row],[SO2]],CoBenefits[[#This Row],[O3]],CoBenefits[[#This Row],[CO]])&gt;0)</f>
        <v/>
      </c>
    </row>
    <row r="58" spans="2:11" s="142" customFormat="1" ht="15" customHeight="1" x14ac:dyDescent="0.25">
      <c r="B58" s="142">
        <v>49</v>
      </c>
      <c r="C58" s="153" t="str">
        <f>IFERROR(VLOOKUP(B58,Inputs!$B$15:$C$515,2,FALSE),"")</f>
        <v/>
      </c>
      <c r="D58" s="147">
        <f>SUMIF(Inputs!$B$15:$B$515,'Co-benefits Summary'!$B58,Inputs[NOX])</f>
        <v>0</v>
      </c>
      <c r="E58" s="147">
        <f>SUMIF(Inputs!$B$15:$B$515,'Co-benefits Summary'!$B58,Inputs[NH3])</f>
        <v>0</v>
      </c>
      <c r="F58" s="147">
        <f>SUMIF(Inputs!$B$15:$B$515,'Co-benefits Summary'!$B58,Inputs[PM2.5])</f>
        <v>0</v>
      </c>
      <c r="G58" s="147">
        <f>SUMIF(Inputs!$B$15:$B$515,'Co-benefits Summary'!$B58,Inputs[SO2])</f>
        <v>0</v>
      </c>
      <c r="H58" s="147">
        <f>SUMIF(Inputs!$B$15:$B$515,'Co-benefits Summary'!$B58,Inputs[ROG])</f>
        <v>0</v>
      </c>
      <c r="I58" s="147">
        <f>SUMIF(Inputs!$B$15:$B$515,'Co-benefits Summary'!$B58,Inputs[O3])</f>
        <v>0</v>
      </c>
      <c r="J58" s="155">
        <f>SUMIF(Inputs!$B$15:$B$515,'Co-benefits Summary'!$B58,Inputs[CO])</f>
        <v>0</v>
      </c>
      <c r="K58" s="157" t="str">
        <f>IF(CoBenefits[[#This Row],[Applicant ID]]="","",SUM(CoBenefits[[#This Row],[NOX]],CoBenefits[[#This Row],[PM2.5]],CoBenefits[[#This Row],[SO2]],CoBenefits[[#This Row],[O3]],CoBenefits[[#This Row],[CO]])&gt;0)</f>
        <v/>
      </c>
    </row>
    <row r="59" spans="2:11" s="142" customFormat="1" ht="15" customHeight="1" x14ac:dyDescent="0.25">
      <c r="B59" s="142">
        <v>50</v>
      </c>
      <c r="C59" s="153" t="str">
        <f>IFERROR(VLOOKUP(B59,Inputs!$B$15:$C$515,2,FALSE),"")</f>
        <v/>
      </c>
      <c r="D59" s="147">
        <f>SUMIF(Inputs!$B$15:$B$515,'Co-benefits Summary'!$B59,Inputs[NOX])</f>
        <v>0</v>
      </c>
      <c r="E59" s="147">
        <f>SUMIF(Inputs!$B$15:$B$515,'Co-benefits Summary'!$B59,Inputs[NH3])</f>
        <v>0</v>
      </c>
      <c r="F59" s="147">
        <f>SUMIF(Inputs!$B$15:$B$515,'Co-benefits Summary'!$B59,Inputs[PM2.5])</f>
        <v>0</v>
      </c>
      <c r="G59" s="147">
        <f>SUMIF(Inputs!$B$15:$B$515,'Co-benefits Summary'!$B59,Inputs[SO2])</f>
        <v>0</v>
      </c>
      <c r="H59" s="147">
        <f>SUMIF(Inputs!$B$15:$B$515,'Co-benefits Summary'!$B59,Inputs[ROG])</f>
        <v>0</v>
      </c>
      <c r="I59" s="147">
        <f>SUMIF(Inputs!$B$15:$B$515,'Co-benefits Summary'!$B59,Inputs[O3])</f>
        <v>0</v>
      </c>
      <c r="J59" s="155">
        <f>SUMIF(Inputs!$B$15:$B$515,'Co-benefits Summary'!$B59,Inputs[CO])</f>
        <v>0</v>
      </c>
      <c r="K59" s="157" t="str">
        <f>IF(CoBenefits[[#This Row],[Applicant ID]]="","",SUM(CoBenefits[[#This Row],[NOX]],CoBenefits[[#This Row],[PM2.5]],CoBenefits[[#This Row],[SO2]],CoBenefits[[#This Row],[O3]],CoBenefits[[#This Row],[CO]])&gt;0)</f>
        <v/>
      </c>
    </row>
    <row r="60" spans="2:11" s="142" customFormat="1" ht="15" customHeight="1" x14ac:dyDescent="0.25">
      <c r="B60" s="142">
        <v>51</v>
      </c>
      <c r="C60" s="153" t="str">
        <f>IFERROR(VLOOKUP(B60,Inputs!$B$15:$C$515,2,FALSE),"")</f>
        <v/>
      </c>
      <c r="D60" s="147">
        <f>SUMIF(Inputs!$B$15:$B$515,'Co-benefits Summary'!$B60,Inputs[NOX])</f>
        <v>0</v>
      </c>
      <c r="E60" s="147">
        <f>SUMIF(Inputs!$B$15:$B$515,'Co-benefits Summary'!$B60,Inputs[NH3])</f>
        <v>0</v>
      </c>
      <c r="F60" s="147">
        <f>SUMIF(Inputs!$B$15:$B$515,'Co-benefits Summary'!$B60,Inputs[PM2.5])</f>
        <v>0</v>
      </c>
      <c r="G60" s="147">
        <f>SUMIF(Inputs!$B$15:$B$515,'Co-benefits Summary'!$B60,Inputs[SO2])</f>
        <v>0</v>
      </c>
      <c r="H60" s="147">
        <f>SUMIF(Inputs!$B$15:$B$515,'Co-benefits Summary'!$B60,Inputs[ROG])</f>
        <v>0</v>
      </c>
      <c r="I60" s="147">
        <f>SUMIF(Inputs!$B$15:$B$515,'Co-benefits Summary'!$B60,Inputs[O3])</f>
        <v>0</v>
      </c>
      <c r="J60" s="155">
        <f>SUMIF(Inputs!$B$15:$B$515,'Co-benefits Summary'!$B60,Inputs[CO])</f>
        <v>0</v>
      </c>
      <c r="K60" s="157" t="str">
        <f>IF(CoBenefits[[#This Row],[Applicant ID]]="","",SUM(CoBenefits[[#This Row],[NOX]],CoBenefits[[#This Row],[PM2.5]],CoBenefits[[#This Row],[SO2]],CoBenefits[[#This Row],[O3]],CoBenefits[[#This Row],[CO]])&gt;0)</f>
        <v/>
      </c>
    </row>
    <row r="61" spans="2:11" s="142" customFormat="1" ht="15" customHeight="1" x14ac:dyDescent="0.25">
      <c r="B61" s="142">
        <v>52</v>
      </c>
      <c r="C61" s="153" t="str">
        <f>IFERROR(VLOOKUP(B61,Inputs!$B$15:$C$515,2,FALSE),"")</f>
        <v/>
      </c>
      <c r="D61" s="147">
        <f>SUMIF(Inputs!$B$15:$B$515,'Co-benefits Summary'!$B61,Inputs[NOX])</f>
        <v>0</v>
      </c>
      <c r="E61" s="147">
        <f>SUMIF(Inputs!$B$15:$B$515,'Co-benefits Summary'!$B61,Inputs[NH3])</f>
        <v>0</v>
      </c>
      <c r="F61" s="147">
        <f>SUMIF(Inputs!$B$15:$B$515,'Co-benefits Summary'!$B61,Inputs[PM2.5])</f>
        <v>0</v>
      </c>
      <c r="G61" s="147">
        <f>SUMIF(Inputs!$B$15:$B$515,'Co-benefits Summary'!$B61,Inputs[SO2])</f>
        <v>0</v>
      </c>
      <c r="H61" s="147">
        <f>SUMIF(Inputs!$B$15:$B$515,'Co-benefits Summary'!$B61,Inputs[ROG])</f>
        <v>0</v>
      </c>
      <c r="I61" s="147">
        <f>SUMIF(Inputs!$B$15:$B$515,'Co-benefits Summary'!$B61,Inputs[O3])</f>
        <v>0</v>
      </c>
      <c r="J61" s="155">
        <f>SUMIF(Inputs!$B$15:$B$515,'Co-benefits Summary'!$B61,Inputs[CO])</f>
        <v>0</v>
      </c>
      <c r="K61" s="157" t="str">
        <f>IF(CoBenefits[[#This Row],[Applicant ID]]="","",SUM(CoBenefits[[#This Row],[NOX]],CoBenefits[[#This Row],[PM2.5]],CoBenefits[[#This Row],[SO2]],CoBenefits[[#This Row],[O3]],CoBenefits[[#This Row],[CO]])&gt;0)</f>
        <v/>
      </c>
    </row>
    <row r="62" spans="2:11" s="142" customFormat="1" ht="15" customHeight="1" x14ac:dyDescent="0.25">
      <c r="B62" s="142">
        <v>53</v>
      </c>
      <c r="C62" s="153" t="str">
        <f>IFERROR(VLOOKUP(B62,Inputs!$B$15:$C$515,2,FALSE),"")</f>
        <v/>
      </c>
      <c r="D62" s="147">
        <f>SUMIF(Inputs!$B$15:$B$515,'Co-benefits Summary'!$B62,Inputs[NOX])</f>
        <v>0</v>
      </c>
      <c r="E62" s="147">
        <f>SUMIF(Inputs!$B$15:$B$515,'Co-benefits Summary'!$B62,Inputs[NH3])</f>
        <v>0</v>
      </c>
      <c r="F62" s="147">
        <f>SUMIF(Inputs!$B$15:$B$515,'Co-benefits Summary'!$B62,Inputs[PM2.5])</f>
        <v>0</v>
      </c>
      <c r="G62" s="147">
        <f>SUMIF(Inputs!$B$15:$B$515,'Co-benefits Summary'!$B62,Inputs[SO2])</f>
        <v>0</v>
      </c>
      <c r="H62" s="147">
        <f>SUMIF(Inputs!$B$15:$B$515,'Co-benefits Summary'!$B62,Inputs[ROG])</f>
        <v>0</v>
      </c>
      <c r="I62" s="147">
        <f>SUMIF(Inputs!$B$15:$B$515,'Co-benefits Summary'!$B62,Inputs[O3])</f>
        <v>0</v>
      </c>
      <c r="J62" s="155">
        <f>SUMIF(Inputs!$B$15:$B$515,'Co-benefits Summary'!$B62,Inputs[CO])</f>
        <v>0</v>
      </c>
      <c r="K62" s="157" t="str">
        <f>IF(CoBenefits[[#This Row],[Applicant ID]]="","",SUM(CoBenefits[[#This Row],[NOX]],CoBenefits[[#This Row],[PM2.5]],CoBenefits[[#This Row],[SO2]],CoBenefits[[#This Row],[O3]],CoBenefits[[#This Row],[CO]])&gt;0)</f>
        <v/>
      </c>
    </row>
    <row r="63" spans="2:11" s="142" customFormat="1" ht="15" customHeight="1" x14ac:dyDescent="0.25">
      <c r="B63" s="142">
        <v>54</v>
      </c>
      <c r="C63" s="153" t="str">
        <f>IFERROR(VLOOKUP(B63,Inputs!$B$15:$C$515,2,FALSE),"")</f>
        <v/>
      </c>
      <c r="D63" s="147">
        <f>SUMIF(Inputs!$B$15:$B$515,'Co-benefits Summary'!$B63,Inputs[NOX])</f>
        <v>0</v>
      </c>
      <c r="E63" s="147">
        <f>SUMIF(Inputs!$B$15:$B$515,'Co-benefits Summary'!$B63,Inputs[NH3])</f>
        <v>0</v>
      </c>
      <c r="F63" s="147">
        <f>SUMIF(Inputs!$B$15:$B$515,'Co-benefits Summary'!$B63,Inputs[PM2.5])</f>
        <v>0</v>
      </c>
      <c r="G63" s="147">
        <f>SUMIF(Inputs!$B$15:$B$515,'Co-benefits Summary'!$B63,Inputs[SO2])</f>
        <v>0</v>
      </c>
      <c r="H63" s="147">
        <f>SUMIF(Inputs!$B$15:$B$515,'Co-benefits Summary'!$B63,Inputs[ROG])</f>
        <v>0</v>
      </c>
      <c r="I63" s="147">
        <f>SUMIF(Inputs!$B$15:$B$515,'Co-benefits Summary'!$B63,Inputs[O3])</f>
        <v>0</v>
      </c>
      <c r="J63" s="155">
        <f>SUMIF(Inputs!$B$15:$B$515,'Co-benefits Summary'!$B63,Inputs[CO])</f>
        <v>0</v>
      </c>
      <c r="K63" s="157" t="str">
        <f>IF(CoBenefits[[#This Row],[Applicant ID]]="","",SUM(CoBenefits[[#This Row],[NOX]],CoBenefits[[#This Row],[PM2.5]],CoBenefits[[#This Row],[SO2]],CoBenefits[[#This Row],[O3]],CoBenefits[[#This Row],[CO]])&gt;0)</f>
        <v/>
      </c>
    </row>
    <row r="64" spans="2:11" s="142" customFormat="1" ht="15" customHeight="1" x14ac:dyDescent="0.25">
      <c r="B64" s="142">
        <v>55</v>
      </c>
      <c r="C64" s="153" t="str">
        <f>IFERROR(VLOOKUP(B64,Inputs!$B$15:$C$515,2,FALSE),"")</f>
        <v/>
      </c>
      <c r="D64" s="147">
        <f>SUMIF(Inputs!$B$15:$B$515,'Co-benefits Summary'!$B64,Inputs[NOX])</f>
        <v>0</v>
      </c>
      <c r="E64" s="147">
        <f>SUMIF(Inputs!$B$15:$B$515,'Co-benefits Summary'!$B64,Inputs[NH3])</f>
        <v>0</v>
      </c>
      <c r="F64" s="147">
        <f>SUMIF(Inputs!$B$15:$B$515,'Co-benefits Summary'!$B64,Inputs[PM2.5])</f>
        <v>0</v>
      </c>
      <c r="G64" s="147">
        <f>SUMIF(Inputs!$B$15:$B$515,'Co-benefits Summary'!$B64,Inputs[SO2])</f>
        <v>0</v>
      </c>
      <c r="H64" s="147">
        <f>SUMIF(Inputs!$B$15:$B$515,'Co-benefits Summary'!$B64,Inputs[ROG])</f>
        <v>0</v>
      </c>
      <c r="I64" s="147">
        <f>SUMIF(Inputs!$B$15:$B$515,'Co-benefits Summary'!$B64,Inputs[O3])</f>
        <v>0</v>
      </c>
      <c r="J64" s="155">
        <f>SUMIF(Inputs!$B$15:$B$515,'Co-benefits Summary'!$B64,Inputs[CO])</f>
        <v>0</v>
      </c>
      <c r="K64" s="157" t="str">
        <f>IF(CoBenefits[[#This Row],[Applicant ID]]="","",SUM(CoBenefits[[#This Row],[NOX]],CoBenefits[[#This Row],[PM2.5]],CoBenefits[[#This Row],[SO2]],CoBenefits[[#This Row],[O3]],CoBenefits[[#This Row],[CO]])&gt;0)</f>
        <v/>
      </c>
    </row>
    <row r="65" spans="2:11" s="142" customFormat="1" ht="15" customHeight="1" x14ac:dyDescent="0.25">
      <c r="B65" s="142">
        <v>56</v>
      </c>
      <c r="C65" s="153" t="str">
        <f>IFERROR(VLOOKUP(B65,Inputs!$B$15:$C$515,2,FALSE),"")</f>
        <v/>
      </c>
      <c r="D65" s="147">
        <f>SUMIF(Inputs!$B$15:$B$515,'Co-benefits Summary'!$B65,Inputs[NOX])</f>
        <v>0</v>
      </c>
      <c r="E65" s="147">
        <f>SUMIF(Inputs!$B$15:$B$515,'Co-benefits Summary'!$B65,Inputs[NH3])</f>
        <v>0</v>
      </c>
      <c r="F65" s="147">
        <f>SUMIF(Inputs!$B$15:$B$515,'Co-benefits Summary'!$B65,Inputs[PM2.5])</f>
        <v>0</v>
      </c>
      <c r="G65" s="147">
        <f>SUMIF(Inputs!$B$15:$B$515,'Co-benefits Summary'!$B65,Inputs[SO2])</f>
        <v>0</v>
      </c>
      <c r="H65" s="147">
        <f>SUMIF(Inputs!$B$15:$B$515,'Co-benefits Summary'!$B65,Inputs[ROG])</f>
        <v>0</v>
      </c>
      <c r="I65" s="147">
        <f>SUMIF(Inputs!$B$15:$B$515,'Co-benefits Summary'!$B65,Inputs[O3])</f>
        <v>0</v>
      </c>
      <c r="J65" s="155">
        <f>SUMIF(Inputs!$B$15:$B$515,'Co-benefits Summary'!$B65,Inputs[CO])</f>
        <v>0</v>
      </c>
      <c r="K65" s="157" t="str">
        <f>IF(CoBenefits[[#This Row],[Applicant ID]]="","",SUM(CoBenefits[[#This Row],[NOX]],CoBenefits[[#This Row],[PM2.5]],CoBenefits[[#This Row],[SO2]],CoBenefits[[#This Row],[O3]],CoBenefits[[#This Row],[CO]])&gt;0)</f>
        <v/>
      </c>
    </row>
    <row r="66" spans="2:11" s="142" customFormat="1" ht="15" customHeight="1" x14ac:dyDescent="0.25">
      <c r="B66" s="142">
        <v>57</v>
      </c>
      <c r="C66" s="153" t="str">
        <f>IFERROR(VLOOKUP(B66,Inputs!$B$15:$C$515,2,FALSE),"")</f>
        <v/>
      </c>
      <c r="D66" s="147">
        <f>SUMIF(Inputs!$B$15:$B$515,'Co-benefits Summary'!$B66,Inputs[NOX])</f>
        <v>0</v>
      </c>
      <c r="E66" s="147">
        <f>SUMIF(Inputs!$B$15:$B$515,'Co-benefits Summary'!$B66,Inputs[NH3])</f>
        <v>0</v>
      </c>
      <c r="F66" s="147">
        <f>SUMIF(Inputs!$B$15:$B$515,'Co-benefits Summary'!$B66,Inputs[PM2.5])</f>
        <v>0</v>
      </c>
      <c r="G66" s="147">
        <f>SUMIF(Inputs!$B$15:$B$515,'Co-benefits Summary'!$B66,Inputs[SO2])</f>
        <v>0</v>
      </c>
      <c r="H66" s="147">
        <f>SUMIF(Inputs!$B$15:$B$515,'Co-benefits Summary'!$B66,Inputs[ROG])</f>
        <v>0</v>
      </c>
      <c r="I66" s="147">
        <f>SUMIF(Inputs!$B$15:$B$515,'Co-benefits Summary'!$B66,Inputs[O3])</f>
        <v>0</v>
      </c>
      <c r="J66" s="155">
        <f>SUMIF(Inputs!$B$15:$B$515,'Co-benefits Summary'!$B66,Inputs[CO])</f>
        <v>0</v>
      </c>
      <c r="K66" s="157" t="str">
        <f>IF(CoBenefits[[#This Row],[Applicant ID]]="","",SUM(CoBenefits[[#This Row],[NOX]],CoBenefits[[#This Row],[PM2.5]],CoBenefits[[#This Row],[SO2]],CoBenefits[[#This Row],[O3]],CoBenefits[[#This Row],[CO]])&gt;0)</f>
        <v/>
      </c>
    </row>
    <row r="67" spans="2:11" s="142" customFormat="1" ht="15" customHeight="1" x14ac:dyDescent="0.25">
      <c r="B67" s="142">
        <v>58</v>
      </c>
      <c r="C67" s="153" t="str">
        <f>IFERROR(VLOOKUP(B67,Inputs!$B$15:$C$515,2,FALSE),"")</f>
        <v/>
      </c>
      <c r="D67" s="147">
        <f>SUMIF(Inputs!$B$15:$B$515,'Co-benefits Summary'!$B67,Inputs[NOX])</f>
        <v>0</v>
      </c>
      <c r="E67" s="147">
        <f>SUMIF(Inputs!$B$15:$B$515,'Co-benefits Summary'!$B67,Inputs[NH3])</f>
        <v>0</v>
      </c>
      <c r="F67" s="147">
        <f>SUMIF(Inputs!$B$15:$B$515,'Co-benefits Summary'!$B67,Inputs[PM2.5])</f>
        <v>0</v>
      </c>
      <c r="G67" s="147">
        <f>SUMIF(Inputs!$B$15:$B$515,'Co-benefits Summary'!$B67,Inputs[SO2])</f>
        <v>0</v>
      </c>
      <c r="H67" s="147">
        <f>SUMIF(Inputs!$B$15:$B$515,'Co-benefits Summary'!$B67,Inputs[ROG])</f>
        <v>0</v>
      </c>
      <c r="I67" s="147">
        <f>SUMIF(Inputs!$B$15:$B$515,'Co-benefits Summary'!$B67,Inputs[O3])</f>
        <v>0</v>
      </c>
      <c r="J67" s="155">
        <f>SUMIF(Inputs!$B$15:$B$515,'Co-benefits Summary'!$B67,Inputs[CO])</f>
        <v>0</v>
      </c>
      <c r="K67" s="157" t="str">
        <f>IF(CoBenefits[[#This Row],[Applicant ID]]="","",SUM(CoBenefits[[#This Row],[NOX]],CoBenefits[[#This Row],[PM2.5]],CoBenefits[[#This Row],[SO2]],CoBenefits[[#This Row],[O3]],CoBenefits[[#This Row],[CO]])&gt;0)</f>
        <v/>
      </c>
    </row>
    <row r="68" spans="2:11" s="142" customFormat="1" ht="15" customHeight="1" x14ac:dyDescent="0.25">
      <c r="B68" s="142">
        <v>59</v>
      </c>
      <c r="C68" s="153" t="str">
        <f>IFERROR(VLOOKUP(B68,Inputs!$B$15:$C$515,2,FALSE),"")</f>
        <v/>
      </c>
      <c r="D68" s="147">
        <f>SUMIF(Inputs!$B$15:$B$515,'Co-benefits Summary'!$B68,Inputs[NOX])</f>
        <v>0</v>
      </c>
      <c r="E68" s="147">
        <f>SUMIF(Inputs!$B$15:$B$515,'Co-benefits Summary'!$B68,Inputs[NH3])</f>
        <v>0</v>
      </c>
      <c r="F68" s="147">
        <f>SUMIF(Inputs!$B$15:$B$515,'Co-benefits Summary'!$B68,Inputs[PM2.5])</f>
        <v>0</v>
      </c>
      <c r="G68" s="147">
        <f>SUMIF(Inputs!$B$15:$B$515,'Co-benefits Summary'!$B68,Inputs[SO2])</f>
        <v>0</v>
      </c>
      <c r="H68" s="147">
        <f>SUMIF(Inputs!$B$15:$B$515,'Co-benefits Summary'!$B68,Inputs[ROG])</f>
        <v>0</v>
      </c>
      <c r="I68" s="147">
        <f>SUMIF(Inputs!$B$15:$B$515,'Co-benefits Summary'!$B68,Inputs[O3])</f>
        <v>0</v>
      </c>
      <c r="J68" s="155">
        <f>SUMIF(Inputs!$B$15:$B$515,'Co-benefits Summary'!$B68,Inputs[CO])</f>
        <v>0</v>
      </c>
      <c r="K68" s="157" t="str">
        <f>IF(CoBenefits[[#This Row],[Applicant ID]]="","",SUM(CoBenefits[[#This Row],[NOX]],CoBenefits[[#This Row],[PM2.5]],CoBenefits[[#This Row],[SO2]],CoBenefits[[#This Row],[O3]],CoBenefits[[#This Row],[CO]])&gt;0)</f>
        <v/>
      </c>
    </row>
    <row r="69" spans="2:11" s="142" customFormat="1" ht="15" customHeight="1" x14ac:dyDescent="0.25">
      <c r="B69" s="142">
        <v>60</v>
      </c>
      <c r="C69" s="153" t="str">
        <f>IFERROR(VLOOKUP(B69,Inputs!$B$15:$C$515,2,FALSE),"")</f>
        <v/>
      </c>
      <c r="D69" s="147">
        <f>SUMIF(Inputs!$B$15:$B$515,'Co-benefits Summary'!$B69,Inputs[NOX])</f>
        <v>0</v>
      </c>
      <c r="E69" s="147">
        <f>SUMIF(Inputs!$B$15:$B$515,'Co-benefits Summary'!$B69,Inputs[NH3])</f>
        <v>0</v>
      </c>
      <c r="F69" s="147">
        <f>SUMIF(Inputs!$B$15:$B$515,'Co-benefits Summary'!$B69,Inputs[PM2.5])</f>
        <v>0</v>
      </c>
      <c r="G69" s="147">
        <f>SUMIF(Inputs!$B$15:$B$515,'Co-benefits Summary'!$B69,Inputs[SO2])</f>
        <v>0</v>
      </c>
      <c r="H69" s="147">
        <f>SUMIF(Inputs!$B$15:$B$515,'Co-benefits Summary'!$B69,Inputs[ROG])</f>
        <v>0</v>
      </c>
      <c r="I69" s="147">
        <f>SUMIF(Inputs!$B$15:$B$515,'Co-benefits Summary'!$B69,Inputs[O3])</f>
        <v>0</v>
      </c>
      <c r="J69" s="155">
        <f>SUMIF(Inputs!$B$15:$B$515,'Co-benefits Summary'!$B69,Inputs[CO])</f>
        <v>0</v>
      </c>
      <c r="K69" s="157" t="str">
        <f>IF(CoBenefits[[#This Row],[Applicant ID]]="","",SUM(CoBenefits[[#This Row],[NOX]],CoBenefits[[#This Row],[PM2.5]],CoBenefits[[#This Row],[SO2]],CoBenefits[[#This Row],[O3]],CoBenefits[[#This Row],[CO]])&gt;0)</f>
        <v/>
      </c>
    </row>
    <row r="70" spans="2:11" s="142" customFormat="1" ht="15" customHeight="1" x14ac:dyDescent="0.25">
      <c r="B70" s="142">
        <v>61</v>
      </c>
      <c r="C70" s="153" t="str">
        <f>IFERROR(VLOOKUP(B70,Inputs!$B$15:$C$515,2,FALSE),"")</f>
        <v/>
      </c>
      <c r="D70" s="147">
        <f>SUMIF(Inputs!$B$15:$B$515,'Co-benefits Summary'!$B70,Inputs[NOX])</f>
        <v>0</v>
      </c>
      <c r="E70" s="147">
        <f>SUMIF(Inputs!$B$15:$B$515,'Co-benefits Summary'!$B70,Inputs[NH3])</f>
        <v>0</v>
      </c>
      <c r="F70" s="147">
        <f>SUMIF(Inputs!$B$15:$B$515,'Co-benefits Summary'!$B70,Inputs[PM2.5])</f>
        <v>0</v>
      </c>
      <c r="G70" s="147">
        <f>SUMIF(Inputs!$B$15:$B$515,'Co-benefits Summary'!$B70,Inputs[SO2])</f>
        <v>0</v>
      </c>
      <c r="H70" s="147">
        <f>SUMIF(Inputs!$B$15:$B$515,'Co-benefits Summary'!$B70,Inputs[ROG])</f>
        <v>0</v>
      </c>
      <c r="I70" s="147">
        <f>SUMIF(Inputs!$B$15:$B$515,'Co-benefits Summary'!$B70,Inputs[O3])</f>
        <v>0</v>
      </c>
      <c r="J70" s="155">
        <f>SUMIF(Inputs!$B$15:$B$515,'Co-benefits Summary'!$B70,Inputs[CO])</f>
        <v>0</v>
      </c>
      <c r="K70" s="157" t="str">
        <f>IF(CoBenefits[[#This Row],[Applicant ID]]="","",SUM(CoBenefits[[#This Row],[NOX]],CoBenefits[[#This Row],[PM2.5]],CoBenefits[[#This Row],[SO2]],CoBenefits[[#This Row],[O3]],CoBenefits[[#This Row],[CO]])&gt;0)</f>
        <v/>
      </c>
    </row>
    <row r="71" spans="2:11" s="142" customFormat="1" ht="15" customHeight="1" x14ac:dyDescent="0.25">
      <c r="B71" s="142">
        <v>62</v>
      </c>
      <c r="C71" s="153" t="str">
        <f>IFERROR(VLOOKUP(B71,Inputs!$B$15:$C$515,2,FALSE),"")</f>
        <v/>
      </c>
      <c r="D71" s="147">
        <f>SUMIF(Inputs!$B$15:$B$515,'Co-benefits Summary'!$B71,Inputs[NOX])</f>
        <v>0</v>
      </c>
      <c r="E71" s="147">
        <f>SUMIF(Inputs!$B$15:$B$515,'Co-benefits Summary'!$B71,Inputs[NH3])</f>
        <v>0</v>
      </c>
      <c r="F71" s="147">
        <f>SUMIF(Inputs!$B$15:$B$515,'Co-benefits Summary'!$B71,Inputs[PM2.5])</f>
        <v>0</v>
      </c>
      <c r="G71" s="147">
        <f>SUMIF(Inputs!$B$15:$B$515,'Co-benefits Summary'!$B71,Inputs[SO2])</f>
        <v>0</v>
      </c>
      <c r="H71" s="147">
        <f>SUMIF(Inputs!$B$15:$B$515,'Co-benefits Summary'!$B71,Inputs[ROG])</f>
        <v>0</v>
      </c>
      <c r="I71" s="147">
        <f>SUMIF(Inputs!$B$15:$B$515,'Co-benefits Summary'!$B71,Inputs[O3])</f>
        <v>0</v>
      </c>
      <c r="J71" s="155">
        <f>SUMIF(Inputs!$B$15:$B$515,'Co-benefits Summary'!$B71,Inputs[CO])</f>
        <v>0</v>
      </c>
      <c r="K71" s="157" t="str">
        <f>IF(CoBenefits[[#This Row],[Applicant ID]]="","",SUM(CoBenefits[[#This Row],[NOX]],CoBenefits[[#This Row],[PM2.5]],CoBenefits[[#This Row],[SO2]],CoBenefits[[#This Row],[O3]],CoBenefits[[#This Row],[CO]])&gt;0)</f>
        <v/>
      </c>
    </row>
    <row r="72" spans="2:11" s="142" customFormat="1" ht="15" customHeight="1" x14ac:dyDescent="0.25">
      <c r="B72" s="142">
        <v>63</v>
      </c>
      <c r="C72" s="153" t="str">
        <f>IFERROR(VLOOKUP(B72,Inputs!$B$15:$C$515,2,FALSE),"")</f>
        <v/>
      </c>
      <c r="D72" s="147">
        <f>SUMIF(Inputs!$B$15:$B$515,'Co-benefits Summary'!$B72,Inputs[NOX])</f>
        <v>0</v>
      </c>
      <c r="E72" s="147">
        <f>SUMIF(Inputs!$B$15:$B$515,'Co-benefits Summary'!$B72,Inputs[NH3])</f>
        <v>0</v>
      </c>
      <c r="F72" s="147">
        <f>SUMIF(Inputs!$B$15:$B$515,'Co-benefits Summary'!$B72,Inputs[PM2.5])</f>
        <v>0</v>
      </c>
      <c r="G72" s="147">
        <f>SUMIF(Inputs!$B$15:$B$515,'Co-benefits Summary'!$B72,Inputs[SO2])</f>
        <v>0</v>
      </c>
      <c r="H72" s="147">
        <f>SUMIF(Inputs!$B$15:$B$515,'Co-benefits Summary'!$B72,Inputs[ROG])</f>
        <v>0</v>
      </c>
      <c r="I72" s="147">
        <f>SUMIF(Inputs!$B$15:$B$515,'Co-benefits Summary'!$B72,Inputs[O3])</f>
        <v>0</v>
      </c>
      <c r="J72" s="155">
        <f>SUMIF(Inputs!$B$15:$B$515,'Co-benefits Summary'!$B72,Inputs[CO])</f>
        <v>0</v>
      </c>
      <c r="K72" s="157" t="str">
        <f>IF(CoBenefits[[#This Row],[Applicant ID]]="","",SUM(CoBenefits[[#This Row],[NOX]],CoBenefits[[#This Row],[PM2.5]],CoBenefits[[#This Row],[SO2]],CoBenefits[[#This Row],[O3]],CoBenefits[[#This Row],[CO]])&gt;0)</f>
        <v/>
      </c>
    </row>
    <row r="73" spans="2:11" s="142" customFormat="1" ht="15" customHeight="1" x14ac:dyDescent="0.25">
      <c r="B73" s="142">
        <v>64</v>
      </c>
      <c r="C73" s="153" t="str">
        <f>IFERROR(VLOOKUP(B73,Inputs!$B$15:$C$515,2,FALSE),"")</f>
        <v/>
      </c>
      <c r="D73" s="147">
        <f>SUMIF(Inputs!$B$15:$B$515,'Co-benefits Summary'!$B73,Inputs[NOX])</f>
        <v>0</v>
      </c>
      <c r="E73" s="147">
        <f>SUMIF(Inputs!$B$15:$B$515,'Co-benefits Summary'!$B73,Inputs[NH3])</f>
        <v>0</v>
      </c>
      <c r="F73" s="147">
        <f>SUMIF(Inputs!$B$15:$B$515,'Co-benefits Summary'!$B73,Inputs[PM2.5])</f>
        <v>0</v>
      </c>
      <c r="G73" s="147">
        <f>SUMIF(Inputs!$B$15:$B$515,'Co-benefits Summary'!$B73,Inputs[SO2])</f>
        <v>0</v>
      </c>
      <c r="H73" s="147">
        <f>SUMIF(Inputs!$B$15:$B$515,'Co-benefits Summary'!$B73,Inputs[ROG])</f>
        <v>0</v>
      </c>
      <c r="I73" s="147">
        <f>SUMIF(Inputs!$B$15:$B$515,'Co-benefits Summary'!$B73,Inputs[O3])</f>
        <v>0</v>
      </c>
      <c r="J73" s="155">
        <f>SUMIF(Inputs!$B$15:$B$515,'Co-benefits Summary'!$B73,Inputs[CO])</f>
        <v>0</v>
      </c>
      <c r="K73" s="157" t="str">
        <f>IF(CoBenefits[[#This Row],[Applicant ID]]="","",SUM(CoBenefits[[#This Row],[NOX]],CoBenefits[[#This Row],[PM2.5]],CoBenefits[[#This Row],[SO2]],CoBenefits[[#This Row],[O3]],CoBenefits[[#This Row],[CO]])&gt;0)</f>
        <v/>
      </c>
    </row>
    <row r="74" spans="2:11" s="142" customFormat="1" ht="15" customHeight="1" x14ac:dyDescent="0.25">
      <c r="B74" s="142">
        <v>65</v>
      </c>
      <c r="C74" s="153" t="str">
        <f>IFERROR(VLOOKUP(B74,Inputs!$B$15:$C$515,2,FALSE),"")</f>
        <v/>
      </c>
      <c r="D74" s="147">
        <f>SUMIF(Inputs!$B$15:$B$515,'Co-benefits Summary'!$B74,Inputs[NOX])</f>
        <v>0</v>
      </c>
      <c r="E74" s="147">
        <f>SUMIF(Inputs!$B$15:$B$515,'Co-benefits Summary'!$B74,Inputs[NH3])</f>
        <v>0</v>
      </c>
      <c r="F74" s="147">
        <f>SUMIF(Inputs!$B$15:$B$515,'Co-benefits Summary'!$B74,Inputs[PM2.5])</f>
        <v>0</v>
      </c>
      <c r="G74" s="147">
        <f>SUMIF(Inputs!$B$15:$B$515,'Co-benefits Summary'!$B74,Inputs[SO2])</f>
        <v>0</v>
      </c>
      <c r="H74" s="147">
        <f>SUMIF(Inputs!$B$15:$B$515,'Co-benefits Summary'!$B74,Inputs[ROG])</f>
        <v>0</v>
      </c>
      <c r="I74" s="147">
        <f>SUMIF(Inputs!$B$15:$B$515,'Co-benefits Summary'!$B74,Inputs[O3])</f>
        <v>0</v>
      </c>
      <c r="J74" s="155">
        <f>SUMIF(Inputs!$B$15:$B$515,'Co-benefits Summary'!$B74,Inputs[CO])</f>
        <v>0</v>
      </c>
      <c r="K74" s="157" t="str">
        <f>IF(CoBenefits[[#This Row],[Applicant ID]]="","",SUM(CoBenefits[[#This Row],[NOX]],CoBenefits[[#This Row],[PM2.5]],CoBenefits[[#This Row],[SO2]],CoBenefits[[#This Row],[O3]],CoBenefits[[#This Row],[CO]])&gt;0)</f>
        <v/>
      </c>
    </row>
    <row r="75" spans="2:11" s="142" customFormat="1" ht="15" customHeight="1" x14ac:dyDescent="0.25">
      <c r="B75" s="142">
        <v>66</v>
      </c>
      <c r="C75" s="153" t="str">
        <f>IFERROR(VLOOKUP(B75,Inputs!$B$15:$C$515,2,FALSE),"")</f>
        <v/>
      </c>
      <c r="D75" s="147">
        <f>SUMIF(Inputs!$B$15:$B$515,'Co-benefits Summary'!$B75,Inputs[NOX])</f>
        <v>0</v>
      </c>
      <c r="E75" s="147">
        <f>SUMIF(Inputs!$B$15:$B$515,'Co-benefits Summary'!$B75,Inputs[NH3])</f>
        <v>0</v>
      </c>
      <c r="F75" s="147">
        <f>SUMIF(Inputs!$B$15:$B$515,'Co-benefits Summary'!$B75,Inputs[PM2.5])</f>
        <v>0</v>
      </c>
      <c r="G75" s="147">
        <f>SUMIF(Inputs!$B$15:$B$515,'Co-benefits Summary'!$B75,Inputs[SO2])</f>
        <v>0</v>
      </c>
      <c r="H75" s="147">
        <f>SUMIF(Inputs!$B$15:$B$515,'Co-benefits Summary'!$B75,Inputs[ROG])</f>
        <v>0</v>
      </c>
      <c r="I75" s="147">
        <f>SUMIF(Inputs!$B$15:$B$515,'Co-benefits Summary'!$B75,Inputs[O3])</f>
        <v>0</v>
      </c>
      <c r="J75" s="155">
        <f>SUMIF(Inputs!$B$15:$B$515,'Co-benefits Summary'!$B75,Inputs[CO])</f>
        <v>0</v>
      </c>
      <c r="K75" s="157" t="str">
        <f>IF(CoBenefits[[#This Row],[Applicant ID]]="","",SUM(CoBenefits[[#This Row],[NOX]],CoBenefits[[#This Row],[PM2.5]],CoBenefits[[#This Row],[SO2]],CoBenefits[[#This Row],[O3]],CoBenefits[[#This Row],[CO]])&gt;0)</f>
        <v/>
      </c>
    </row>
    <row r="76" spans="2:11" s="142" customFormat="1" ht="15" customHeight="1" x14ac:dyDescent="0.25">
      <c r="B76" s="142">
        <v>67</v>
      </c>
      <c r="C76" s="153" t="str">
        <f>IFERROR(VLOOKUP(B76,Inputs!$B$15:$C$515,2,FALSE),"")</f>
        <v/>
      </c>
      <c r="D76" s="147">
        <f>SUMIF(Inputs!$B$15:$B$515,'Co-benefits Summary'!$B76,Inputs[NOX])</f>
        <v>0</v>
      </c>
      <c r="E76" s="147">
        <f>SUMIF(Inputs!$B$15:$B$515,'Co-benefits Summary'!$B76,Inputs[NH3])</f>
        <v>0</v>
      </c>
      <c r="F76" s="147">
        <f>SUMIF(Inputs!$B$15:$B$515,'Co-benefits Summary'!$B76,Inputs[PM2.5])</f>
        <v>0</v>
      </c>
      <c r="G76" s="147">
        <f>SUMIF(Inputs!$B$15:$B$515,'Co-benefits Summary'!$B76,Inputs[SO2])</f>
        <v>0</v>
      </c>
      <c r="H76" s="147">
        <f>SUMIF(Inputs!$B$15:$B$515,'Co-benefits Summary'!$B76,Inputs[ROG])</f>
        <v>0</v>
      </c>
      <c r="I76" s="147">
        <f>SUMIF(Inputs!$B$15:$B$515,'Co-benefits Summary'!$B76,Inputs[O3])</f>
        <v>0</v>
      </c>
      <c r="J76" s="155">
        <f>SUMIF(Inputs!$B$15:$B$515,'Co-benefits Summary'!$B76,Inputs[CO])</f>
        <v>0</v>
      </c>
      <c r="K76" s="157" t="str">
        <f>IF(CoBenefits[[#This Row],[Applicant ID]]="","",SUM(CoBenefits[[#This Row],[NOX]],CoBenefits[[#This Row],[PM2.5]],CoBenefits[[#This Row],[SO2]],CoBenefits[[#This Row],[O3]],CoBenefits[[#This Row],[CO]])&gt;0)</f>
        <v/>
      </c>
    </row>
    <row r="77" spans="2:11" s="142" customFormat="1" ht="15" customHeight="1" x14ac:dyDescent="0.25">
      <c r="B77" s="142">
        <v>68</v>
      </c>
      <c r="C77" s="153" t="str">
        <f>IFERROR(VLOOKUP(B77,Inputs!$B$15:$C$515,2,FALSE),"")</f>
        <v/>
      </c>
      <c r="D77" s="147">
        <f>SUMIF(Inputs!$B$15:$B$515,'Co-benefits Summary'!$B77,Inputs[NOX])</f>
        <v>0</v>
      </c>
      <c r="E77" s="147">
        <f>SUMIF(Inputs!$B$15:$B$515,'Co-benefits Summary'!$B77,Inputs[NH3])</f>
        <v>0</v>
      </c>
      <c r="F77" s="147">
        <f>SUMIF(Inputs!$B$15:$B$515,'Co-benefits Summary'!$B77,Inputs[PM2.5])</f>
        <v>0</v>
      </c>
      <c r="G77" s="147">
        <f>SUMIF(Inputs!$B$15:$B$515,'Co-benefits Summary'!$B77,Inputs[SO2])</f>
        <v>0</v>
      </c>
      <c r="H77" s="147">
        <f>SUMIF(Inputs!$B$15:$B$515,'Co-benefits Summary'!$B77,Inputs[ROG])</f>
        <v>0</v>
      </c>
      <c r="I77" s="147">
        <f>SUMIF(Inputs!$B$15:$B$515,'Co-benefits Summary'!$B77,Inputs[O3])</f>
        <v>0</v>
      </c>
      <c r="J77" s="155">
        <f>SUMIF(Inputs!$B$15:$B$515,'Co-benefits Summary'!$B77,Inputs[CO])</f>
        <v>0</v>
      </c>
      <c r="K77" s="157" t="str">
        <f>IF(CoBenefits[[#This Row],[Applicant ID]]="","",SUM(CoBenefits[[#This Row],[NOX]],CoBenefits[[#This Row],[PM2.5]],CoBenefits[[#This Row],[SO2]],CoBenefits[[#This Row],[O3]],CoBenefits[[#This Row],[CO]])&gt;0)</f>
        <v/>
      </c>
    </row>
    <row r="78" spans="2:11" s="142" customFormat="1" ht="15" customHeight="1" x14ac:dyDescent="0.25">
      <c r="B78" s="142">
        <v>69</v>
      </c>
      <c r="C78" s="153" t="str">
        <f>IFERROR(VLOOKUP(B78,Inputs!$B$15:$C$515,2,FALSE),"")</f>
        <v/>
      </c>
      <c r="D78" s="147">
        <f>SUMIF(Inputs!$B$15:$B$515,'Co-benefits Summary'!$B78,Inputs[NOX])</f>
        <v>0</v>
      </c>
      <c r="E78" s="147">
        <f>SUMIF(Inputs!$B$15:$B$515,'Co-benefits Summary'!$B78,Inputs[NH3])</f>
        <v>0</v>
      </c>
      <c r="F78" s="147">
        <f>SUMIF(Inputs!$B$15:$B$515,'Co-benefits Summary'!$B78,Inputs[PM2.5])</f>
        <v>0</v>
      </c>
      <c r="G78" s="147">
        <f>SUMIF(Inputs!$B$15:$B$515,'Co-benefits Summary'!$B78,Inputs[SO2])</f>
        <v>0</v>
      </c>
      <c r="H78" s="147">
        <f>SUMIF(Inputs!$B$15:$B$515,'Co-benefits Summary'!$B78,Inputs[ROG])</f>
        <v>0</v>
      </c>
      <c r="I78" s="147">
        <f>SUMIF(Inputs!$B$15:$B$515,'Co-benefits Summary'!$B78,Inputs[O3])</f>
        <v>0</v>
      </c>
      <c r="J78" s="155">
        <f>SUMIF(Inputs!$B$15:$B$515,'Co-benefits Summary'!$B78,Inputs[CO])</f>
        <v>0</v>
      </c>
      <c r="K78" s="157" t="str">
        <f>IF(CoBenefits[[#This Row],[Applicant ID]]="","",SUM(CoBenefits[[#This Row],[NOX]],CoBenefits[[#This Row],[PM2.5]],CoBenefits[[#This Row],[SO2]],CoBenefits[[#This Row],[O3]],CoBenefits[[#This Row],[CO]])&gt;0)</f>
        <v/>
      </c>
    </row>
    <row r="79" spans="2:11" s="142" customFormat="1" ht="15" customHeight="1" x14ac:dyDescent="0.25">
      <c r="B79" s="142">
        <v>70</v>
      </c>
      <c r="C79" s="153" t="str">
        <f>IFERROR(VLOOKUP(B79,Inputs!$B$15:$C$515,2,FALSE),"")</f>
        <v/>
      </c>
      <c r="D79" s="147">
        <f>SUMIF(Inputs!$B$15:$B$515,'Co-benefits Summary'!$B79,Inputs[NOX])</f>
        <v>0</v>
      </c>
      <c r="E79" s="147">
        <f>SUMIF(Inputs!$B$15:$B$515,'Co-benefits Summary'!$B79,Inputs[NH3])</f>
        <v>0</v>
      </c>
      <c r="F79" s="147">
        <f>SUMIF(Inputs!$B$15:$B$515,'Co-benefits Summary'!$B79,Inputs[PM2.5])</f>
        <v>0</v>
      </c>
      <c r="G79" s="147">
        <f>SUMIF(Inputs!$B$15:$B$515,'Co-benefits Summary'!$B79,Inputs[SO2])</f>
        <v>0</v>
      </c>
      <c r="H79" s="147">
        <f>SUMIF(Inputs!$B$15:$B$515,'Co-benefits Summary'!$B79,Inputs[ROG])</f>
        <v>0</v>
      </c>
      <c r="I79" s="147">
        <f>SUMIF(Inputs!$B$15:$B$515,'Co-benefits Summary'!$B79,Inputs[O3])</f>
        <v>0</v>
      </c>
      <c r="J79" s="155">
        <f>SUMIF(Inputs!$B$15:$B$515,'Co-benefits Summary'!$B79,Inputs[CO])</f>
        <v>0</v>
      </c>
      <c r="K79" s="157" t="str">
        <f>IF(CoBenefits[[#This Row],[Applicant ID]]="","",SUM(CoBenefits[[#This Row],[NOX]],CoBenefits[[#This Row],[PM2.5]],CoBenefits[[#This Row],[SO2]],CoBenefits[[#This Row],[O3]],CoBenefits[[#This Row],[CO]])&gt;0)</f>
        <v/>
      </c>
    </row>
    <row r="80" spans="2:11" s="142" customFormat="1" ht="15" customHeight="1" x14ac:dyDescent="0.25">
      <c r="B80" s="142">
        <v>71</v>
      </c>
      <c r="C80" s="153" t="str">
        <f>IFERROR(VLOOKUP(B80,Inputs!$B$15:$C$515,2,FALSE),"")</f>
        <v/>
      </c>
      <c r="D80" s="147">
        <f>SUMIF(Inputs!$B$15:$B$515,'Co-benefits Summary'!$B80,Inputs[NOX])</f>
        <v>0</v>
      </c>
      <c r="E80" s="147">
        <f>SUMIF(Inputs!$B$15:$B$515,'Co-benefits Summary'!$B80,Inputs[NH3])</f>
        <v>0</v>
      </c>
      <c r="F80" s="147">
        <f>SUMIF(Inputs!$B$15:$B$515,'Co-benefits Summary'!$B80,Inputs[PM2.5])</f>
        <v>0</v>
      </c>
      <c r="G80" s="147">
        <f>SUMIF(Inputs!$B$15:$B$515,'Co-benefits Summary'!$B80,Inputs[SO2])</f>
        <v>0</v>
      </c>
      <c r="H80" s="147">
        <f>SUMIF(Inputs!$B$15:$B$515,'Co-benefits Summary'!$B80,Inputs[ROG])</f>
        <v>0</v>
      </c>
      <c r="I80" s="147">
        <f>SUMIF(Inputs!$B$15:$B$515,'Co-benefits Summary'!$B80,Inputs[O3])</f>
        <v>0</v>
      </c>
      <c r="J80" s="155">
        <f>SUMIF(Inputs!$B$15:$B$515,'Co-benefits Summary'!$B80,Inputs[CO])</f>
        <v>0</v>
      </c>
      <c r="K80" s="157" t="str">
        <f>IF(CoBenefits[[#This Row],[Applicant ID]]="","",SUM(CoBenefits[[#This Row],[NOX]],CoBenefits[[#This Row],[PM2.5]],CoBenefits[[#This Row],[SO2]],CoBenefits[[#This Row],[O3]],CoBenefits[[#This Row],[CO]])&gt;0)</f>
        <v/>
      </c>
    </row>
    <row r="81" spans="2:11" s="142" customFormat="1" ht="15" customHeight="1" x14ac:dyDescent="0.25">
      <c r="B81" s="142">
        <v>72</v>
      </c>
      <c r="C81" s="153" t="str">
        <f>IFERROR(VLOOKUP(B81,Inputs!$B$15:$C$515,2,FALSE),"")</f>
        <v/>
      </c>
      <c r="D81" s="147">
        <f>SUMIF(Inputs!$B$15:$B$515,'Co-benefits Summary'!$B81,Inputs[NOX])</f>
        <v>0</v>
      </c>
      <c r="E81" s="147">
        <f>SUMIF(Inputs!$B$15:$B$515,'Co-benefits Summary'!$B81,Inputs[NH3])</f>
        <v>0</v>
      </c>
      <c r="F81" s="147">
        <f>SUMIF(Inputs!$B$15:$B$515,'Co-benefits Summary'!$B81,Inputs[PM2.5])</f>
        <v>0</v>
      </c>
      <c r="G81" s="147">
        <f>SUMIF(Inputs!$B$15:$B$515,'Co-benefits Summary'!$B81,Inputs[SO2])</f>
        <v>0</v>
      </c>
      <c r="H81" s="147">
        <f>SUMIF(Inputs!$B$15:$B$515,'Co-benefits Summary'!$B81,Inputs[ROG])</f>
        <v>0</v>
      </c>
      <c r="I81" s="147">
        <f>SUMIF(Inputs!$B$15:$B$515,'Co-benefits Summary'!$B81,Inputs[O3])</f>
        <v>0</v>
      </c>
      <c r="J81" s="155">
        <f>SUMIF(Inputs!$B$15:$B$515,'Co-benefits Summary'!$B81,Inputs[CO])</f>
        <v>0</v>
      </c>
      <c r="K81" s="157" t="str">
        <f>IF(CoBenefits[[#This Row],[Applicant ID]]="","",SUM(CoBenefits[[#This Row],[NOX]],CoBenefits[[#This Row],[PM2.5]],CoBenefits[[#This Row],[SO2]],CoBenefits[[#This Row],[O3]],CoBenefits[[#This Row],[CO]])&gt;0)</f>
        <v/>
      </c>
    </row>
    <row r="82" spans="2:11" s="142" customFormat="1" ht="15" customHeight="1" x14ac:dyDescent="0.25">
      <c r="B82" s="142">
        <v>73</v>
      </c>
      <c r="C82" s="153" t="str">
        <f>IFERROR(VLOOKUP(B82,Inputs!$B$15:$C$515,2,FALSE),"")</f>
        <v/>
      </c>
      <c r="D82" s="147">
        <f>SUMIF(Inputs!$B$15:$B$515,'Co-benefits Summary'!$B82,Inputs[NOX])</f>
        <v>0</v>
      </c>
      <c r="E82" s="147">
        <f>SUMIF(Inputs!$B$15:$B$515,'Co-benefits Summary'!$B82,Inputs[NH3])</f>
        <v>0</v>
      </c>
      <c r="F82" s="147">
        <f>SUMIF(Inputs!$B$15:$B$515,'Co-benefits Summary'!$B82,Inputs[PM2.5])</f>
        <v>0</v>
      </c>
      <c r="G82" s="147">
        <f>SUMIF(Inputs!$B$15:$B$515,'Co-benefits Summary'!$B82,Inputs[SO2])</f>
        <v>0</v>
      </c>
      <c r="H82" s="147">
        <f>SUMIF(Inputs!$B$15:$B$515,'Co-benefits Summary'!$B82,Inputs[ROG])</f>
        <v>0</v>
      </c>
      <c r="I82" s="147">
        <f>SUMIF(Inputs!$B$15:$B$515,'Co-benefits Summary'!$B82,Inputs[O3])</f>
        <v>0</v>
      </c>
      <c r="J82" s="155">
        <f>SUMIF(Inputs!$B$15:$B$515,'Co-benefits Summary'!$B82,Inputs[CO])</f>
        <v>0</v>
      </c>
      <c r="K82" s="157" t="str">
        <f>IF(CoBenefits[[#This Row],[Applicant ID]]="","",SUM(CoBenefits[[#This Row],[NOX]],CoBenefits[[#This Row],[PM2.5]],CoBenefits[[#This Row],[SO2]],CoBenefits[[#This Row],[O3]],CoBenefits[[#This Row],[CO]])&gt;0)</f>
        <v/>
      </c>
    </row>
    <row r="83" spans="2:11" s="142" customFormat="1" ht="15" customHeight="1" x14ac:dyDescent="0.25">
      <c r="B83" s="142">
        <v>74</v>
      </c>
      <c r="C83" s="153" t="str">
        <f>IFERROR(VLOOKUP(B83,Inputs!$B$15:$C$515,2,FALSE),"")</f>
        <v/>
      </c>
      <c r="D83" s="147">
        <f>SUMIF(Inputs!$B$15:$B$515,'Co-benefits Summary'!$B83,Inputs[NOX])</f>
        <v>0</v>
      </c>
      <c r="E83" s="147">
        <f>SUMIF(Inputs!$B$15:$B$515,'Co-benefits Summary'!$B83,Inputs[NH3])</f>
        <v>0</v>
      </c>
      <c r="F83" s="147">
        <f>SUMIF(Inputs!$B$15:$B$515,'Co-benefits Summary'!$B83,Inputs[PM2.5])</f>
        <v>0</v>
      </c>
      <c r="G83" s="147">
        <f>SUMIF(Inputs!$B$15:$B$515,'Co-benefits Summary'!$B83,Inputs[SO2])</f>
        <v>0</v>
      </c>
      <c r="H83" s="147">
        <f>SUMIF(Inputs!$B$15:$B$515,'Co-benefits Summary'!$B83,Inputs[ROG])</f>
        <v>0</v>
      </c>
      <c r="I83" s="147">
        <f>SUMIF(Inputs!$B$15:$B$515,'Co-benefits Summary'!$B83,Inputs[O3])</f>
        <v>0</v>
      </c>
      <c r="J83" s="155">
        <f>SUMIF(Inputs!$B$15:$B$515,'Co-benefits Summary'!$B83,Inputs[CO])</f>
        <v>0</v>
      </c>
      <c r="K83" s="157" t="str">
        <f>IF(CoBenefits[[#This Row],[Applicant ID]]="","",SUM(CoBenefits[[#This Row],[NOX]],CoBenefits[[#This Row],[PM2.5]],CoBenefits[[#This Row],[SO2]],CoBenefits[[#This Row],[O3]],CoBenefits[[#This Row],[CO]])&gt;0)</f>
        <v/>
      </c>
    </row>
    <row r="84" spans="2:11" s="142" customFormat="1" ht="15" customHeight="1" x14ac:dyDescent="0.25">
      <c r="B84" s="142">
        <v>75</v>
      </c>
      <c r="C84" s="153" t="str">
        <f>IFERROR(VLOOKUP(B84,Inputs!$B$15:$C$515,2,FALSE),"")</f>
        <v/>
      </c>
      <c r="D84" s="147">
        <f>SUMIF(Inputs!$B$15:$B$515,'Co-benefits Summary'!$B84,Inputs[NOX])</f>
        <v>0</v>
      </c>
      <c r="E84" s="147">
        <f>SUMIF(Inputs!$B$15:$B$515,'Co-benefits Summary'!$B84,Inputs[NH3])</f>
        <v>0</v>
      </c>
      <c r="F84" s="147">
        <f>SUMIF(Inputs!$B$15:$B$515,'Co-benefits Summary'!$B84,Inputs[PM2.5])</f>
        <v>0</v>
      </c>
      <c r="G84" s="147">
        <f>SUMIF(Inputs!$B$15:$B$515,'Co-benefits Summary'!$B84,Inputs[SO2])</f>
        <v>0</v>
      </c>
      <c r="H84" s="147">
        <f>SUMIF(Inputs!$B$15:$B$515,'Co-benefits Summary'!$B84,Inputs[ROG])</f>
        <v>0</v>
      </c>
      <c r="I84" s="147">
        <f>SUMIF(Inputs!$B$15:$B$515,'Co-benefits Summary'!$B84,Inputs[O3])</f>
        <v>0</v>
      </c>
      <c r="J84" s="155">
        <f>SUMIF(Inputs!$B$15:$B$515,'Co-benefits Summary'!$B84,Inputs[CO])</f>
        <v>0</v>
      </c>
      <c r="K84" s="157" t="str">
        <f>IF(CoBenefits[[#This Row],[Applicant ID]]="","",SUM(CoBenefits[[#This Row],[NOX]],CoBenefits[[#This Row],[PM2.5]],CoBenefits[[#This Row],[SO2]],CoBenefits[[#This Row],[O3]],CoBenefits[[#This Row],[CO]])&gt;0)</f>
        <v/>
      </c>
    </row>
    <row r="85" spans="2:11" s="142" customFormat="1" ht="15" customHeight="1" x14ac:dyDescent="0.25">
      <c r="B85" s="142">
        <v>76</v>
      </c>
      <c r="C85" s="153" t="str">
        <f>IFERROR(VLOOKUP(B85,Inputs!$B$15:$C$515,2,FALSE),"")</f>
        <v/>
      </c>
      <c r="D85" s="147">
        <f>SUMIF(Inputs!$B$15:$B$515,'Co-benefits Summary'!$B85,Inputs[NOX])</f>
        <v>0</v>
      </c>
      <c r="E85" s="147">
        <f>SUMIF(Inputs!$B$15:$B$515,'Co-benefits Summary'!$B85,Inputs[NH3])</f>
        <v>0</v>
      </c>
      <c r="F85" s="147">
        <f>SUMIF(Inputs!$B$15:$B$515,'Co-benefits Summary'!$B85,Inputs[PM2.5])</f>
        <v>0</v>
      </c>
      <c r="G85" s="147">
        <f>SUMIF(Inputs!$B$15:$B$515,'Co-benefits Summary'!$B85,Inputs[SO2])</f>
        <v>0</v>
      </c>
      <c r="H85" s="147">
        <f>SUMIF(Inputs!$B$15:$B$515,'Co-benefits Summary'!$B85,Inputs[ROG])</f>
        <v>0</v>
      </c>
      <c r="I85" s="147">
        <f>SUMIF(Inputs!$B$15:$B$515,'Co-benefits Summary'!$B85,Inputs[O3])</f>
        <v>0</v>
      </c>
      <c r="J85" s="155">
        <f>SUMIF(Inputs!$B$15:$B$515,'Co-benefits Summary'!$B85,Inputs[CO])</f>
        <v>0</v>
      </c>
      <c r="K85" s="157" t="str">
        <f>IF(CoBenefits[[#This Row],[Applicant ID]]="","",SUM(CoBenefits[[#This Row],[NOX]],CoBenefits[[#This Row],[PM2.5]],CoBenefits[[#This Row],[SO2]],CoBenefits[[#This Row],[O3]],CoBenefits[[#This Row],[CO]])&gt;0)</f>
        <v/>
      </c>
    </row>
    <row r="86" spans="2:11" s="142" customFormat="1" ht="15" customHeight="1" x14ac:dyDescent="0.25">
      <c r="B86" s="142">
        <v>77</v>
      </c>
      <c r="C86" s="153" t="str">
        <f>IFERROR(VLOOKUP(B86,Inputs!$B$15:$C$515,2,FALSE),"")</f>
        <v/>
      </c>
      <c r="D86" s="147">
        <f>SUMIF(Inputs!$B$15:$B$515,'Co-benefits Summary'!$B86,Inputs[NOX])</f>
        <v>0</v>
      </c>
      <c r="E86" s="147">
        <f>SUMIF(Inputs!$B$15:$B$515,'Co-benefits Summary'!$B86,Inputs[NH3])</f>
        <v>0</v>
      </c>
      <c r="F86" s="147">
        <f>SUMIF(Inputs!$B$15:$B$515,'Co-benefits Summary'!$B86,Inputs[PM2.5])</f>
        <v>0</v>
      </c>
      <c r="G86" s="147">
        <f>SUMIF(Inputs!$B$15:$B$515,'Co-benefits Summary'!$B86,Inputs[SO2])</f>
        <v>0</v>
      </c>
      <c r="H86" s="147">
        <f>SUMIF(Inputs!$B$15:$B$515,'Co-benefits Summary'!$B86,Inputs[ROG])</f>
        <v>0</v>
      </c>
      <c r="I86" s="147">
        <f>SUMIF(Inputs!$B$15:$B$515,'Co-benefits Summary'!$B86,Inputs[O3])</f>
        <v>0</v>
      </c>
      <c r="J86" s="155">
        <f>SUMIF(Inputs!$B$15:$B$515,'Co-benefits Summary'!$B86,Inputs[CO])</f>
        <v>0</v>
      </c>
      <c r="K86" s="157" t="str">
        <f>IF(CoBenefits[[#This Row],[Applicant ID]]="","",SUM(CoBenefits[[#This Row],[NOX]],CoBenefits[[#This Row],[PM2.5]],CoBenefits[[#This Row],[SO2]],CoBenefits[[#This Row],[O3]],CoBenefits[[#This Row],[CO]])&gt;0)</f>
        <v/>
      </c>
    </row>
    <row r="87" spans="2:11" s="142" customFormat="1" ht="15" customHeight="1" x14ac:dyDescent="0.25">
      <c r="B87" s="142">
        <v>78</v>
      </c>
      <c r="C87" s="153" t="str">
        <f>IFERROR(VLOOKUP(B87,Inputs!$B$15:$C$515,2,FALSE),"")</f>
        <v/>
      </c>
      <c r="D87" s="147">
        <f>SUMIF(Inputs!$B$15:$B$515,'Co-benefits Summary'!$B87,Inputs[NOX])</f>
        <v>0</v>
      </c>
      <c r="E87" s="147">
        <f>SUMIF(Inputs!$B$15:$B$515,'Co-benefits Summary'!$B87,Inputs[NH3])</f>
        <v>0</v>
      </c>
      <c r="F87" s="147">
        <f>SUMIF(Inputs!$B$15:$B$515,'Co-benefits Summary'!$B87,Inputs[PM2.5])</f>
        <v>0</v>
      </c>
      <c r="G87" s="147">
        <f>SUMIF(Inputs!$B$15:$B$515,'Co-benefits Summary'!$B87,Inputs[SO2])</f>
        <v>0</v>
      </c>
      <c r="H87" s="147">
        <f>SUMIF(Inputs!$B$15:$B$515,'Co-benefits Summary'!$B87,Inputs[ROG])</f>
        <v>0</v>
      </c>
      <c r="I87" s="147">
        <f>SUMIF(Inputs!$B$15:$B$515,'Co-benefits Summary'!$B87,Inputs[O3])</f>
        <v>0</v>
      </c>
      <c r="J87" s="155">
        <f>SUMIF(Inputs!$B$15:$B$515,'Co-benefits Summary'!$B87,Inputs[CO])</f>
        <v>0</v>
      </c>
      <c r="K87" s="157" t="str">
        <f>IF(CoBenefits[[#This Row],[Applicant ID]]="","",SUM(CoBenefits[[#This Row],[NOX]],CoBenefits[[#This Row],[PM2.5]],CoBenefits[[#This Row],[SO2]],CoBenefits[[#This Row],[O3]],CoBenefits[[#This Row],[CO]])&gt;0)</f>
        <v/>
      </c>
    </row>
    <row r="88" spans="2:11" s="142" customFormat="1" ht="15" customHeight="1" x14ac:dyDescent="0.25">
      <c r="B88" s="142">
        <v>79</v>
      </c>
      <c r="C88" s="153" t="str">
        <f>IFERROR(VLOOKUP(B88,Inputs!$B$15:$C$515,2,FALSE),"")</f>
        <v/>
      </c>
      <c r="D88" s="147">
        <f>SUMIF(Inputs!$B$15:$B$515,'Co-benefits Summary'!$B88,Inputs[NOX])</f>
        <v>0</v>
      </c>
      <c r="E88" s="147">
        <f>SUMIF(Inputs!$B$15:$B$515,'Co-benefits Summary'!$B88,Inputs[NH3])</f>
        <v>0</v>
      </c>
      <c r="F88" s="147">
        <f>SUMIF(Inputs!$B$15:$B$515,'Co-benefits Summary'!$B88,Inputs[PM2.5])</f>
        <v>0</v>
      </c>
      <c r="G88" s="147">
        <f>SUMIF(Inputs!$B$15:$B$515,'Co-benefits Summary'!$B88,Inputs[SO2])</f>
        <v>0</v>
      </c>
      <c r="H88" s="147">
        <f>SUMIF(Inputs!$B$15:$B$515,'Co-benefits Summary'!$B88,Inputs[ROG])</f>
        <v>0</v>
      </c>
      <c r="I88" s="147">
        <f>SUMIF(Inputs!$B$15:$B$515,'Co-benefits Summary'!$B88,Inputs[O3])</f>
        <v>0</v>
      </c>
      <c r="J88" s="155">
        <f>SUMIF(Inputs!$B$15:$B$515,'Co-benefits Summary'!$B88,Inputs[CO])</f>
        <v>0</v>
      </c>
      <c r="K88" s="157" t="str">
        <f>IF(CoBenefits[[#This Row],[Applicant ID]]="","",SUM(CoBenefits[[#This Row],[NOX]],CoBenefits[[#This Row],[PM2.5]],CoBenefits[[#This Row],[SO2]],CoBenefits[[#This Row],[O3]],CoBenefits[[#This Row],[CO]])&gt;0)</f>
        <v/>
      </c>
    </row>
    <row r="89" spans="2:11" s="142" customFormat="1" ht="15" customHeight="1" x14ac:dyDescent="0.25">
      <c r="B89" s="142">
        <v>80</v>
      </c>
      <c r="C89" s="153" t="str">
        <f>IFERROR(VLOOKUP(B89,Inputs!$B$15:$C$515,2,FALSE),"")</f>
        <v/>
      </c>
      <c r="D89" s="147">
        <f>SUMIF(Inputs!$B$15:$B$515,'Co-benefits Summary'!$B89,Inputs[NOX])</f>
        <v>0</v>
      </c>
      <c r="E89" s="147">
        <f>SUMIF(Inputs!$B$15:$B$515,'Co-benefits Summary'!$B89,Inputs[NH3])</f>
        <v>0</v>
      </c>
      <c r="F89" s="147">
        <f>SUMIF(Inputs!$B$15:$B$515,'Co-benefits Summary'!$B89,Inputs[PM2.5])</f>
        <v>0</v>
      </c>
      <c r="G89" s="147">
        <f>SUMIF(Inputs!$B$15:$B$515,'Co-benefits Summary'!$B89,Inputs[SO2])</f>
        <v>0</v>
      </c>
      <c r="H89" s="147">
        <f>SUMIF(Inputs!$B$15:$B$515,'Co-benefits Summary'!$B89,Inputs[ROG])</f>
        <v>0</v>
      </c>
      <c r="I89" s="147">
        <f>SUMIF(Inputs!$B$15:$B$515,'Co-benefits Summary'!$B89,Inputs[O3])</f>
        <v>0</v>
      </c>
      <c r="J89" s="155">
        <f>SUMIF(Inputs!$B$15:$B$515,'Co-benefits Summary'!$B89,Inputs[CO])</f>
        <v>0</v>
      </c>
      <c r="K89" s="157" t="str">
        <f>IF(CoBenefits[[#This Row],[Applicant ID]]="","",SUM(CoBenefits[[#This Row],[NOX]],CoBenefits[[#This Row],[PM2.5]],CoBenefits[[#This Row],[SO2]],CoBenefits[[#This Row],[O3]],CoBenefits[[#This Row],[CO]])&gt;0)</f>
        <v/>
      </c>
    </row>
    <row r="90" spans="2:11" s="142" customFormat="1" ht="15" customHeight="1" x14ac:dyDescent="0.25">
      <c r="B90" s="142">
        <v>81</v>
      </c>
      <c r="C90" s="153" t="str">
        <f>IFERROR(VLOOKUP(B90,Inputs!$B$15:$C$515,2,FALSE),"")</f>
        <v/>
      </c>
      <c r="D90" s="147">
        <f>SUMIF(Inputs!$B$15:$B$515,'Co-benefits Summary'!$B90,Inputs[NOX])</f>
        <v>0</v>
      </c>
      <c r="E90" s="147">
        <f>SUMIF(Inputs!$B$15:$B$515,'Co-benefits Summary'!$B90,Inputs[NH3])</f>
        <v>0</v>
      </c>
      <c r="F90" s="147">
        <f>SUMIF(Inputs!$B$15:$B$515,'Co-benefits Summary'!$B90,Inputs[PM2.5])</f>
        <v>0</v>
      </c>
      <c r="G90" s="147">
        <f>SUMIF(Inputs!$B$15:$B$515,'Co-benefits Summary'!$B90,Inputs[SO2])</f>
        <v>0</v>
      </c>
      <c r="H90" s="147">
        <f>SUMIF(Inputs!$B$15:$B$515,'Co-benefits Summary'!$B90,Inputs[ROG])</f>
        <v>0</v>
      </c>
      <c r="I90" s="147">
        <f>SUMIF(Inputs!$B$15:$B$515,'Co-benefits Summary'!$B90,Inputs[O3])</f>
        <v>0</v>
      </c>
      <c r="J90" s="155">
        <f>SUMIF(Inputs!$B$15:$B$515,'Co-benefits Summary'!$B90,Inputs[CO])</f>
        <v>0</v>
      </c>
      <c r="K90" s="157" t="str">
        <f>IF(CoBenefits[[#This Row],[Applicant ID]]="","",SUM(CoBenefits[[#This Row],[NOX]],CoBenefits[[#This Row],[PM2.5]],CoBenefits[[#This Row],[SO2]],CoBenefits[[#This Row],[O3]],CoBenefits[[#This Row],[CO]])&gt;0)</f>
        <v/>
      </c>
    </row>
    <row r="91" spans="2:11" s="142" customFormat="1" ht="15" customHeight="1" x14ac:dyDescent="0.25">
      <c r="B91" s="142">
        <v>82</v>
      </c>
      <c r="C91" s="153" t="str">
        <f>IFERROR(VLOOKUP(B91,Inputs!$B$15:$C$515,2,FALSE),"")</f>
        <v/>
      </c>
      <c r="D91" s="147">
        <f>SUMIF(Inputs!$B$15:$B$515,'Co-benefits Summary'!$B91,Inputs[NOX])</f>
        <v>0</v>
      </c>
      <c r="E91" s="147">
        <f>SUMIF(Inputs!$B$15:$B$515,'Co-benefits Summary'!$B91,Inputs[NH3])</f>
        <v>0</v>
      </c>
      <c r="F91" s="147">
        <f>SUMIF(Inputs!$B$15:$B$515,'Co-benefits Summary'!$B91,Inputs[PM2.5])</f>
        <v>0</v>
      </c>
      <c r="G91" s="147">
        <f>SUMIF(Inputs!$B$15:$B$515,'Co-benefits Summary'!$B91,Inputs[SO2])</f>
        <v>0</v>
      </c>
      <c r="H91" s="147">
        <f>SUMIF(Inputs!$B$15:$B$515,'Co-benefits Summary'!$B91,Inputs[ROG])</f>
        <v>0</v>
      </c>
      <c r="I91" s="147">
        <f>SUMIF(Inputs!$B$15:$B$515,'Co-benefits Summary'!$B91,Inputs[O3])</f>
        <v>0</v>
      </c>
      <c r="J91" s="155">
        <f>SUMIF(Inputs!$B$15:$B$515,'Co-benefits Summary'!$B91,Inputs[CO])</f>
        <v>0</v>
      </c>
      <c r="K91" s="157" t="str">
        <f>IF(CoBenefits[[#This Row],[Applicant ID]]="","",SUM(CoBenefits[[#This Row],[NOX]],CoBenefits[[#This Row],[PM2.5]],CoBenefits[[#This Row],[SO2]],CoBenefits[[#This Row],[O3]],CoBenefits[[#This Row],[CO]])&gt;0)</f>
        <v/>
      </c>
    </row>
    <row r="92" spans="2:11" s="142" customFormat="1" ht="15" customHeight="1" x14ac:dyDescent="0.25">
      <c r="B92" s="142">
        <v>83</v>
      </c>
      <c r="C92" s="153" t="str">
        <f>IFERROR(VLOOKUP(B92,Inputs!$B$15:$C$515,2,FALSE),"")</f>
        <v/>
      </c>
      <c r="D92" s="147">
        <f>SUMIF(Inputs!$B$15:$B$515,'Co-benefits Summary'!$B92,Inputs[NOX])</f>
        <v>0</v>
      </c>
      <c r="E92" s="147">
        <f>SUMIF(Inputs!$B$15:$B$515,'Co-benefits Summary'!$B92,Inputs[NH3])</f>
        <v>0</v>
      </c>
      <c r="F92" s="147">
        <f>SUMIF(Inputs!$B$15:$B$515,'Co-benefits Summary'!$B92,Inputs[PM2.5])</f>
        <v>0</v>
      </c>
      <c r="G92" s="147">
        <f>SUMIF(Inputs!$B$15:$B$515,'Co-benefits Summary'!$B92,Inputs[SO2])</f>
        <v>0</v>
      </c>
      <c r="H92" s="147">
        <f>SUMIF(Inputs!$B$15:$B$515,'Co-benefits Summary'!$B92,Inputs[ROG])</f>
        <v>0</v>
      </c>
      <c r="I92" s="147">
        <f>SUMIF(Inputs!$B$15:$B$515,'Co-benefits Summary'!$B92,Inputs[O3])</f>
        <v>0</v>
      </c>
      <c r="J92" s="155">
        <f>SUMIF(Inputs!$B$15:$B$515,'Co-benefits Summary'!$B92,Inputs[CO])</f>
        <v>0</v>
      </c>
      <c r="K92" s="157" t="str">
        <f>IF(CoBenefits[[#This Row],[Applicant ID]]="","",SUM(CoBenefits[[#This Row],[NOX]],CoBenefits[[#This Row],[PM2.5]],CoBenefits[[#This Row],[SO2]],CoBenefits[[#This Row],[O3]],CoBenefits[[#This Row],[CO]])&gt;0)</f>
        <v/>
      </c>
    </row>
    <row r="93" spans="2:11" s="142" customFormat="1" ht="15" customHeight="1" x14ac:dyDescent="0.25">
      <c r="B93" s="142">
        <v>84</v>
      </c>
      <c r="C93" s="153" t="str">
        <f>IFERROR(VLOOKUP(B93,Inputs!$B$15:$C$515,2,FALSE),"")</f>
        <v/>
      </c>
      <c r="D93" s="147">
        <f>SUMIF(Inputs!$B$15:$B$515,'Co-benefits Summary'!$B93,Inputs[NOX])</f>
        <v>0</v>
      </c>
      <c r="E93" s="147">
        <f>SUMIF(Inputs!$B$15:$B$515,'Co-benefits Summary'!$B93,Inputs[NH3])</f>
        <v>0</v>
      </c>
      <c r="F93" s="147">
        <f>SUMIF(Inputs!$B$15:$B$515,'Co-benefits Summary'!$B93,Inputs[PM2.5])</f>
        <v>0</v>
      </c>
      <c r="G93" s="147">
        <f>SUMIF(Inputs!$B$15:$B$515,'Co-benefits Summary'!$B93,Inputs[SO2])</f>
        <v>0</v>
      </c>
      <c r="H93" s="147">
        <f>SUMIF(Inputs!$B$15:$B$515,'Co-benefits Summary'!$B93,Inputs[ROG])</f>
        <v>0</v>
      </c>
      <c r="I93" s="147">
        <f>SUMIF(Inputs!$B$15:$B$515,'Co-benefits Summary'!$B93,Inputs[O3])</f>
        <v>0</v>
      </c>
      <c r="J93" s="155">
        <f>SUMIF(Inputs!$B$15:$B$515,'Co-benefits Summary'!$B93,Inputs[CO])</f>
        <v>0</v>
      </c>
      <c r="K93" s="157" t="str">
        <f>IF(CoBenefits[[#This Row],[Applicant ID]]="","",SUM(CoBenefits[[#This Row],[NOX]],CoBenefits[[#This Row],[PM2.5]],CoBenefits[[#This Row],[SO2]],CoBenefits[[#This Row],[O3]],CoBenefits[[#This Row],[CO]])&gt;0)</f>
        <v/>
      </c>
    </row>
    <row r="94" spans="2:11" s="142" customFormat="1" ht="15" customHeight="1" x14ac:dyDescent="0.25">
      <c r="B94" s="142">
        <v>85</v>
      </c>
      <c r="C94" s="153" t="str">
        <f>IFERROR(VLOOKUP(B94,Inputs!$B$15:$C$515,2,FALSE),"")</f>
        <v/>
      </c>
      <c r="D94" s="147">
        <f>SUMIF(Inputs!$B$15:$B$515,'Co-benefits Summary'!$B94,Inputs[NOX])</f>
        <v>0</v>
      </c>
      <c r="E94" s="147">
        <f>SUMIF(Inputs!$B$15:$B$515,'Co-benefits Summary'!$B94,Inputs[NH3])</f>
        <v>0</v>
      </c>
      <c r="F94" s="147">
        <f>SUMIF(Inputs!$B$15:$B$515,'Co-benefits Summary'!$B94,Inputs[PM2.5])</f>
        <v>0</v>
      </c>
      <c r="G94" s="147">
        <f>SUMIF(Inputs!$B$15:$B$515,'Co-benefits Summary'!$B94,Inputs[SO2])</f>
        <v>0</v>
      </c>
      <c r="H94" s="147">
        <f>SUMIF(Inputs!$B$15:$B$515,'Co-benefits Summary'!$B94,Inputs[ROG])</f>
        <v>0</v>
      </c>
      <c r="I94" s="147">
        <f>SUMIF(Inputs!$B$15:$B$515,'Co-benefits Summary'!$B94,Inputs[O3])</f>
        <v>0</v>
      </c>
      <c r="J94" s="155">
        <f>SUMIF(Inputs!$B$15:$B$515,'Co-benefits Summary'!$B94,Inputs[CO])</f>
        <v>0</v>
      </c>
      <c r="K94" s="157" t="str">
        <f>IF(CoBenefits[[#This Row],[Applicant ID]]="","",SUM(CoBenefits[[#This Row],[NOX]],CoBenefits[[#This Row],[PM2.5]],CoBenefits[[#This Row],[SO2]],CoBenefits[[#This Row],[O3]],CoBenefits[[#This Row],[CO]])&gt;0)</f>
        <v/>
      </c>
    </row>
    <row r="95" spans="2:11" s="142" customFormat="1" ht="15" customHeight="1" x14ac:dyDescent="0.25">
      <c r="B95" s="142">
        <v>86</v>
      </c>
      <c r="C95" s="153" t="str">
        <f>IFERROR(VLOOKUP(B95,Inputs!$B$15:$C$515,2,FALSE),"")</f>
        <v/>
      </c>
      <c r="D95" s="147">
        <f>SUMIF(Inputs!$B$15:$B$515,'Co-benefits Summary'!$B95,Inputs[NOX])</f>
        <v>0</v>
      </c>
      <c r="E95" s="147">
        <f>SUMIF(Inputs!$B$15:$B$515,'Co-benefits Summary'!$B95,Inputs[NH3])</f>
        <v>0</v>
      </c>
      <c r="F95" s="147">
        <f>SUMIF(Inputs!$B$15:$B$515,'Co-benefits Summary'!$B95,Inputs[PM2.5])</f>
        <v>0</v>
      </c>
      <c r="G95" s="147">
        <f>SUMIF(Inputs!$B$15:$B$515,'Co-benefits Summary'!$B95,Inputs[SO2])</f>
        <v>0</v>
      </c>
      <c r="H95" s="147">
        <f>SUMIF(Inputs!$B$15:$B$515,'Co-benefits Summary'!$B95,Inputs[ROG])</f>
        <v>0</v>
      </c>
      <c r="I95" s="147">
        <f>SUMIF(Inputs!$B$15:$B$515,'Co-benefits Summary'!$B95,Inputs[O3])</f>
        <v>0</v>
      </c>
      <c r="J95" s="155">
        <f>SUMIF(Inputs!$B$15:$B$515,'Co-benefits Summary'!$B95,Inputs[CO])</f>
        <v>0</v>
      </c>
      <c r="K95" s="157" t="str">
        <f>IF(CoBenefits[[#This Row],[Applicant ID]]="","",SUM(CoBenefits[[#This Row],[NOX]],CoBenefits[[#This Row],[PM2.5]],CoBenefits[[#This Row],[SO2]],CoBenefits[[#This Row],[O3]],CoBenefits[[#This Row],[CO]])&gt;0)</f>
        <v/>
      </c>
    </row>
    <row r="96" spans="2:11" s="142" customFormat="1" ht="15" customHeight="1" x14ac:dyDescent="0.25">
      <c r="B96" s="142">
        <v>87</v>
      </c>
      <c r="C96" s="153" t="str">
        <f>IFERROR(VLOOKUP(B96,Inputs!$B$15:$C$515,2,FALSE),"")</f>
        <v/>
      </c>
      <c r="D96" s="147">
        <f>SUMIF(Inputs!$B$15:$B$515,'Co-benefits Summary'!$B96,Inputs[NOX])</f>
        <v>0</v>
      </c>
      <c r="E96" s="147">
        <f>SUMIF(Inputs!$B$15:$B$515,'Co-benefits Summary'!$B96,Inputs[NH3])</f>
        <v>0</v>
      </c>
      <c r="F96" s="147">
        <f>SUMIF(Inputs!$B$15:$B$515,'Co-benefits Summary'!$B96,Inputs[PM2.5])</f>
        <v>0</v>
      </c>
      <c r="G96" s="147">
        <f>SUMIF(Inputs!$B$15:$B$515,'Co-benefits Summary'!$B96,Inputs[SO2])</f>
        <v>0</v>
      </c>
      <c r="H96" s="147">
        <f>SUMIF(Inputs!$B$15:$B$515,'Co-benefits Summary'!$B96,Inputs[ROG])</f>
        <v>0</v>
      </c>
      <c r="I96" s="147">
        <f>SUMIF(Inputs!$B$15:$B$515,'Co-benefits Summary'!$B96,Inputs[O3])</f>
        <v>0</v>
      </c>
      <c r="J96" s="155">
        <f>SUMIF(Inputs!$B$15:$B$515,'Co-benefits Summary'!$B96,Inputs[CO])</f>
        <v>0</v>
      </c>
      <c r="K96" s="157" t="str">
        <f>IF(CoBenefits[[#This Row],[Applicant ID]]="","",SUM(CoBenefits[[#This Row],[NOX]],CoBenefits[[#This Row],[PM2.5]],CoBenefits[[#This Row],[SO2]],CoBenefits[[#This Row],[O3]],CoBenefits[[#This Row],[CO]])&gt;0)</f>
        <v/>
      </c>
    </row>
    <row r="97" spans="2:11" s="142" customFormat="1" ht="15" customHeight="1" x14ac:dyDescent="0.25">
      <c r="B97" s="142">
        <v>88</v>
      </c>
      <c r="C97" s="153" t="str">
        <f>IFERROR(VLOOKUP(B97,Inputs!$B$15:$C$515,2,FALSE),"")</f>
        <v/>
      </c>
      <c r="D97" s="147">
        <f>SUMIF(Inputs!$B$15:$B$515,'Co-benefits Summary'!$B97,Inputs[NOX])</f>
        <v>0</v>
      </c>
      <c r="E97" s="147">
        <f>SUMIF(Inputs!$B$15:$B$515,'Co-benefits Summary'!$B97,Inputs[NH3])</f>
        <v>0</v>
      </c>
      <c r="F97" s="147">
        <f>SUMIF(Inputs!$B$15:$B$515,'Co-benefits Summary'!$B97,Inputs[PM2.5])</f>
        <v>0</v>
      </c>
      <c r="G97" s="147">
        <f>SUMIF(Inputs!$B$15:$B$515,'Co-benefits Summary'!$B97,Inputs[SO2])</f>
        <v>0</v>
      </c>
      <c r="H97" s="147">
        <f>SUMIF(Inputs!$B$15:$B$515,'Co-benefits Summary'!$B97,Inputs[ROG])</f>
        <v>0</v>
      </c>
      <c r="I97" s="147">
        <f>SUMIF(Inputs!$B$15:$B$515,'Co-benefits Summary'!$B97,Inputs[O3])</f>
        <v>0</v>
      </c>
      <c r="J97" s="155">
        <f>SUMIF(Inputs!$B$15:$B$515,'Co-benefits Summary'!$B97,Inputs[CO])</f>
        <v>0</v>
      </c>
      <c r="K97" s="157" t="str">
        <f>IF(CoBenefits[[#This Row],[Applicant ID]]="","",SUM(CoBenefits[[#This Row],[NOX]],CoBenefits[[#This Row],[PM2.5]],CoBenefits[[#This Row],[SO2]],CoBenefits[[#This Row],[O3]],CoBenefits[[#This Row],[CO]])&gt;0)</f>
        <v/>
      </c>
    </row>
    <row r="98" spans="2:11" s="142" customFormat="1" ht="15" customHeight="1" x14ac:dyDescent="0.25">
      <c r="B98" s="142">
        <v>89</v>
      </c>
      <c r="C98" s="153" t="str">
        <f>IFERROR(VLOOKUP(B98,Inputs!$B$15:$C$515,2,FALSE),"")</f>
        <v/>
      </c>
      <c r="D98" s="147">
        <f>SUMIF(Inputs!$B$15:$B$515,'Co-benefits Summary'!$B98,Inputs[NOX])</f>
        <v>0</v>
      </c>
      <c r="E98" s="147">
        <f>SUMIF(Inputs!$B$15:$B$515,'Co-benefits Summary'!$B98,Inputs[NH3])</f>
        <v>0</v>
      </c>
      <c r="F98" s="147">
        <f>SUMIF(Inputs!$B$15:$B$515,'Co-benefits Summary'!$B98,Inputs[PM2.5])</f>
        <v>0</v>
      </c>
      <c r="G98" s="147">
        <f>SUMIF(Inputs!$B$15:$B$515,'Co-benefits Summary'!$B98,Inputs[SO2])</f>
        <v>0</v>
      </c>
      <c r="H98" s="147">
        <f>SUMIF(Inputs!$B$15:$B$515,'Co-benefits Summary'!$B98,Inputs[ROG])</f>
        <v>0</v>
      </c>
      <c r="I98" s="147">
        <f>SUMIF(Inputs!$B$15:$B$515,'Co-benefits Summary'!$B98,Inputs[O3])</f>
        <v>0</v>
      </c>
      <c r="J98" s="155">
        <f>SUMIF(Inputs!$B$15:$B$515,'Co-benefits Summary'!$B98,Inputs[CO])</f>
        <v>0</v>
      </c>
      <c r="K98" s="157" t="str">
        <f>IF(CoBenefits[[#This Row],[Applicant ID]]="","",SUM(CoBenefits[[#This Row],[NOX]],CoBenefits[[#This Row],[PM2.5]],CoBenefits[[#This Row],[SO2]],CoBenefits[[#This Row],[O3]],CoBenefits[[#This Row],[CO]])&gt;0)</f>
        <v/>
      </c>
    </row>
    <row r="99" spans="2:11" s="142" customFormat="1" ht="15" customHeight="1" x14ac:dyDescent="0.25">
      <c r="B99" s="142">
        <v>90</v>
      </c>
      <c r="C99" s="153" t="str">
        <f>IFERROR(VLOOKUP(B99,Inputs!$B$15:$C$515,2,FALSE),"")</f>
        <v/>
      </c>
      <c r="D99" s="147">
        <f>SUMIF(Inputs!$B$15:$B$515,'Co-benefits Summary'!$B99,Inputs[NOX])</f>
        <v>0</v>
      </c>
      <c r="E99" s="147">
        <f>SUMIF(Inputs!$B$15:$B$515,'Co-benefits Summary'!$B99,Inputs[NH3])</f>
        <v>0</v>
      </c>
      <c r="F99" s="147">
        <f>SUMIF(Inputs!$B$15:$B$515,'Co-benefits Summary'!$B99,Inputs[PM2.5])</f>
        <v>0</v>
      </c>
      <c r="G99" s="147">
        <f>SUMIF(Inputs!$B$15:$B$515,'Co-benefits Summary'!$B99,Inputs[SO2])</f>
        <v>0</v>
      </c>
      <c r="H99" s="147">
        <f>SUMIF(Inputs!$B$15:$B$515,'Co-benefits Summary'!$B99,Inputs[ROG])</f>
        <v>0</v>
      </c>
      <c r="I99" s="147">
        <f>SUMIF(Inputs!$B$15:$B$515,'Co-benefits Summary'!$B99,Inputs[O3])</f>
        <v>0</v>
      </c>
      <c r="J99" s="155">
        <f>SUMIF(Inputs!$B$15:$B$515,'Co-benefits Summary'!$B99,Inputs[CO])</f>
        <v>0</v>
      </c>
      <c r="K99" s="157" t="str">
        <f>IF(CoBenefits[[#This Row],[Applicant ID]]="","",SUM(CoBenefits[[#This Row],[NOX]],CoBenefits[[#This Row],[PM2.5]],CoBenefits[[#This Row],[SO2]],CoBenefits[[#This Row],[O3]],CoBenefits[[#This Row],[CO]])&gt;0)</f>
        <v/>
      </c>
    </row>
    <row r="100" spans="2:11" s="142" customFormat="1" ht="15" customHeight="1" x14ac:dyDescent="0.25">
      <c r="B100" s="142">
        <v>91</v>
      </c>
      <c r="C100" s="153" t="str">
        <f>IFERROR(VLOOKUP(B100,Inputs!$B$15:$C$515,2,FALSE),"")</f>
        <v/>
      </c>
      <c r="D100" s="147">
        <f>SUMIF(Inputs!$B$15:$B$515,'Co-benefits Summary'!$B100,Inputs[NOX])</f>
        <v>0</v>
      </c>
      <c r="E100" s="147">
        <f>SUMIF(Inputs!$B$15:$B$515,'Co-benefits Summary'!$B100,Inputs[NH3])</f>
        <v>0</v>
      </c>
      <c r="F100" s="147">
        <f>SUMIF(Inputs!$B$15:$B$515,'Co-benefits Summary'!$B100,Inputs[PM2.5])</f>
        <v>0</v>
      </c>
      <c r="G100" s="147">
        <f>SUMIF(Inputs!$B$15:$B$515,'Co-benefits Summary'!$B100,Inputs[SO2])</f>
        <v>0</v>
      </c>
      <c r="H100" s="147">
        <f>SUMIF(Inputs!$B$15:$B$515,'Co-benefits Summary'!$B100,Inputs[ROG])</f>
        <v>0</v>
      </c>
      <c r="I100" s="147">
        <f>SUMIF(Inputs!$B$15:$B$515,'Co-benefits Summary'!$B100,Inputs[O3])</f>
        <v>0</v>
      </c>
      <c r="J100" s="155">
        <f>SUMIF(Inputs!$B$15:$B$515,'Co-benefits Summary'!$B100,Inputs[CO])</f>
        <v>0</v>
      </c>
      <c r="K100" s="157" t="str">
        <f>IF(CoBenefits[[#This Row],[Applicant ID]]="","",SUM(CoBenefits[[#This Row],[NOX]],CoBenefits[[#This Row],[PM2.5]],CoBenefits[[#This Row],[SO2]],CoBenefits[[#This Row],[O3]],CoBenefits[[#This Row],[CO]])&gt;0)</f>
        <v/>
      </c>
    </row>
    <row r="101" spans="2:11" s="142" customFormat="1" ht="15" customHeight="1" x14ac:dyDescent="0.25">
      <c r="B101" s="142">
        <v>92</v>
      </c>
      <c r="C101" s="153" t="str">
        <f>IFERROR(VLOOKUP(B101,Inputs!$B$15:$C$515,2,FALSE),"")</f>
        <v/>
      </c>
      <c r="D101" s="147">
        <f>SUMIF(Inputs!$B$15:$B$515,'Co-benefits Summary'!$B101,Inputs[NOX])</f>
        <v>0</v>
      </c>
      <c r="E101" s="147">
        <f>SUMIF(Inputs!$B$15:$B$515,'Co-benefits Summary'!$B101,Inputs[NH3])</f>
        <v>0</v>
      </c>
      <c r="F101" s="147">
        <f>SUMIF(Inputs!$B$15:$B$515,'Co-benefits Summary'!$B101,Inputs[PM2.5])</f>
        <v>0</v>
      </c>
      <c r="G101" s="147">
        <f>SUMIF(Inputs!$B$15:$B$515,'Co-benefits Summary'!$B101,Inputs[SO2])</f>
        <v>0</v>
      </c>
      <c r="H101" s="147">
        <f>SUMIF(Inputs!$B$15:$B$515,'Co-benefits Summary'!$B101,Inputs[ROG])</f>
        <v>0</v>
      </c>
      <c r="I101" s="147">
        <f>SUMIF(Inputs!$B$15:$B$515,'Co-benefits Summary'!$B101,Inputs[O3])</f>
        <v>0</v>
      </c>
      <c r="J101" s="155">
        <f>SUMIF(Inputs!$B$15:$B$515,'Co-benefits Summary'!$B101,Inputs[CO])</f>
        <v>0</v>
      </c>
      <c r="K101" s="157" t="str">
        <f>IF(CoBenefits[[#This Row],[Applicant ID]]="","",SUM(CoBenefits[[#This Row],[NOX]],CoBenefits[[#This Row],[PM2.5]],CoBenefits[[#This Row],[SO2]],CoBenefits[[#This Row],[O3]],CoBenefits[[#This Row],[CO]])&gt;0)</f>
        <v/>
      </c>
    </row>
    <row r="102" spans="2:11" s="142" customFormat="1" ht="15" customHeight="1" x14ac:dyDescent="0.25">
      <c r="B102" s="142">
        <v>93</v>
      </c>
      <c r="C102" s="153" t="str">
        <f>IFERROR(VLOOKUP(B102,Inputs!$B$15:$C$515,2,FALSE),"")</f>
        <v/>
      </c>
      <c r="D102" s="147">
        <f>SUMIF(Inputs!$B$15:$B$515,'Co-benefits Summary'!$B102,Inputs[NOX])</f>
        <v>0</v>
      </c>
      <c r="E102" s="147">
        <f>SUMIF(Inputs!$B$15:$B$515,'Co-benefits Summary'!$B102,Inputs[NH3])</f>
        <v>0</v>
      </c>
      <c r="F102" s="147">
        <f>SUMIF(Inputs!$B$15:$B$515,'Co-benefits Summary'!$B102,Inputs[PM2.5])</f>
        <v>0</v>
      </c>
      <c r="G102" s="147">
        <f>SUMIF(Inputs!$B$15:$B$515,'Co-benefits Summary'!$B102,Inputs[SO2])</f>
        <v>0</v>
      </c>
      <c r="H102" s="147">
        <f>SUMIF(Inputs!$B$15:$B$515,'Co-benefits Summary'!$B102,Inputs[ROG])</f>
        <v>0</v>
      </c>
      <c r="I102" s="147">
        <f>SUMIF(Inputs!$B$15:$B$515,'Co-benefits Summary'!$B102,Inputs[O3])</f>
        <v>0</v>
      </c>
      <c r="J102" s="155">
        <f>SUMIF(Inputs!$B$15:$B$515,'Co-benefits Summary'!$B102,Inputs[CO])</f>
        <v>0</v>
      </c>
      <c r="K102" s="157" t="str">
        <f>IF(CoBenefits[[#This Row],[Applicant ID]]="","",SUM(CoBenefits[[#This Row],[NOX]],CoBenefits[[#This Row],[PM2.5]],CoBenefits[[#This Row],[SO2]],CoBenefits[[#This Row],[O3]],CoBenefits[[#This Row],[CO]])&gt;0)</f>
        <v/>
      </c>
    </row>
    <row r="103" spans="2:11" s="142" customFormat="1" ht="15" customHeight="1" x14ac:dyDescent="0.25">
      <c r="B103" s="142">
        <v>94</v>
      </c>
      <c r="C103" s="153" t="str">
        <f>IFERROR(VLOOKUP(B103,Inputs!$B$15:$C$515,2,FALSE),"")</f>
        <v/>
      </c>
      <c r="D103" s="147">
        <f>SUMIF(Inputs!$B$15:$B$515,'Co-benefits Summary'!$B103,Inputs[NOX])</f>
        <v>0</v>
      </c>
      <c r="E103" s="147">
        <f>SUMIF(Inputs!$B$15:$B$515,'Co-benefits Summary'!$B103,Inputs[NH3])</f>
        <v>0</v>
      </c>
      <c r="F103" s="147">
        <f>SUMIF(Inputs!$B$15:$B$515,'Co-benefits Summary'!$B103,Inputs[PM2.5])</f>
        <v>0</v>
      </c>
      <c r="G103" s="147">
        <f>SUMIF(Inputs!$B$15:$B$515,'Co-benefits Summary'!$B103,Inputs[SO2])</f>
        <v>0</v>
      </c>
      <c r="H103" s="147">
        <f>SUMIF(Inputs!$B$15:$B$515,'Co-benefits Summary'!$B103,Inputs[ROG])</f>
        <v>0</v>
      </c>
      <c r="I103" s="147">
        <f>SUMIF(Inputs!$B$15:$B$515,'Co-benefits Summary'!$B103,Inputs[O3])</f>
        <v>0</v>
      </c>
      <c r="J103" s="155">
        <f>SUMIF(Inputs!$B$15:$B$515,'Co-benefits Summary'!$B103,Inputs[CO])</f>
        <v>0</v>
      </c>
      <c r="K103" s="157" t="str">
        <f>IF(CoBenefits[[#This Row],[Applicant ID]]="","",SUM(CoBenefits[[#This Row],[NOX]],CoBenefits[[#This Row],[PM2.5]],CoBenefits[[#This Row],[SO2]],CoBenefits[[#This Row],[O3]],CoBenefits[[#This Row],[CO]])&gt;0)</f>
        <v/>
      </c>
    </row>
    <row r="104" spans="2:11" s="142" customFormat="1" ht="15" customHeight="1" x14ac:dyDescent="0.25">
      <c r="B104" s="142">
        <v>95</v>
      </c>
      <c r="C104" s="153" t="str">
        <f>IFERROR(VLOOKUP(B104,Inputs!$B$15:$C$515,2,FALSE),"")</f>
        <v/>
      </c>
      <c r="D104" s="147">
        <f>SUMIF(Inputs!$B$15:$B$515,'Co-benefits Summary'!$B104,Inputs[NOX])</f>
        <v>0</v>
      </c>
      <c r="E104" s="147">
        <f>SUMIF(Inputs!$B$15:$B$515,'Co-benefits Summary'!$B104,Inputs[NH3])</f>
        <v>0</v>
      </c>
      <c r="F104" s="147">
        <f>SUMIF(Inputs!$B$15:$B$515,'Co-benefits Summary'!$B104,Inputs[PM2.5])</f>
        <v>0</v>
      </c>
      <c r="G104" s="147">
        <f>SUMIF(Inputs!$B$15:$B$515,'Co-benefits Summary'!$B104,Inputs[SO2])</f>
        <v>0</v>
      </c>
      <c r="H104" s="147">
        <f>SUMIF(Inputs!$B$15:$B$515,'Co-benefits Summary'!$B104,Inputs[ROG])</f>
        <v>0</v>
      </c>
      <c r="I104" s="147">
        <f>SUMIF(Inputs!$B$15:$B$515,'Co-benefits Summary'!$B104,Inputs[O3])</f>
        <v>0</v>
      </c>
      <c r="J104" s="155">
        <f>SUMIF(Inputs!$B$15:$B$515,'Co-benefits Summary'!$B104,Inputs[CO])</f>
        <v>0</v>
      </c>
      <c r="K104" s="157" t="str">
        <f>IF(CoBenefits[[#This Row],[Applicant ID]]="","",SUM(CoBenefits[[#This Row],[NOX]],CoBenefits[[#This Row],[PM2.5]],CoBenefits[[#This Row],[SO2]],CoBenefits[[#This Row],[O3]],CoBenefits[[#This Row],[CO]])&gt;0)</f>
        <v/>
      </c>
    </row>
    <row r="105" spans="2:11" s="142" customFormat="1" ht="15" customHeight="1" x14ac:dyDescent="0.25">
      <c r="B105" s="142">
        <v>96</v>
      </c>
      <c r="C105" s="153" t="str">
        <f>IFERROR(VLOOKUP(B105,Inputs!$B$15:$C$515,2,FALSE),"")</f>
        <v/>
      </c>
      <c r="D105" s="147">
        <f>SUMIF(Inputs!$B$15:$B$515,'Co-benefits Summary'!$B105,Inputs[NOX])</f>
        <v>0</v>
      </c>
      <c r="E105" s="147">
        <f>SUMIF(Inputs!$B$15:$B$515,'Co-benefits Summary'!$B105,Inputs[NH3])</f>
        <v>0</v>
      </c>
      <c r="F105" s="147">
        <f>SUMIF(Inputs!$B$15:$B$515,'Co-benefits Summary'!$B105,Inputs[PM2.5])</f>
        <v>0</v>
      </c>
      <c r="G105" s="147">
        <f>SUMIF(Inputs!$B$15:$B$515,'Co-benefits Summary'!$B105,Inputs[SO2])</f>
        <v>0</v>
      </c>
      <c r="H105" s="147">
        <f>SUMIF(Inputs!$B$15:$B$515,'Co-benefits Summary'!$B105,Inputs[ROG])</f>
        <v>0</v>
      </c>
      <c r="I105" s="147">
        <f>SUMIF(Inputs!$B$15:$B$515,'Co-benefits Summary'!$B105,Inputs[O3])</f>
        <v>0</v>
      </c>
      <c r="J105" s="155">
        <f>SUMIF(Inputs!$B$15:$B$515,'Co-benefits Summary'!$B105,Inputs[CO])</f>
        <v>0</v>
      </c>
      <c r="K105" s="157" t="str">
        <f>IF(CoBenefits[[#This Row],[Applicant ID]]="","",SUM(CoBenefits[[#This Row],[NOX]],CoBenefits[[#This Row],[PM2.5]],CoBenefits[[#This Row],[SO2]],CoBenefits[[#This Row],[O3]],CoBenefits[[#This Row],[CO]])&gt;0)</f>
        <v/>
      </c>
    </row>
    <row r="106" spans="2:11" s="142" customFormat="1" ht="15" customHeight="1" x14ac:dyDescent="0.25">
      <c r="B106" s="142">
        <v>97</v>
      </c>
      <c r="C106" s="153" t="str">
        <f>IFERROR(VLOOKUP(B106,Inputs!$B$15:$C$515,2,FALSE),"")</f>
        <v/>
      </c>
      <c r="D106" s="147">
        <f>SUMIF(Inputs!$B$15:$B$515,'Co-benefits Summary'!$B106,Inputs[NOX])</f>
        <v>0</v>
      </c>
      <c r="E106" s="147">
        <f>SUMIF(Inputs!$B$15:$B$515,'Co-benefits Summary'!$B106,Inputs[NH3])</f>
        <v>0</v>
      </c>
      <c r="F106" s="147">
        <f>SUMIF(Inputs!$B$15:$B$515,'Co-benefits Summary'!$B106,Inputs[PM2.5])</f>
        <v>0</v>
      </c>
      <c r="G106" s="147">
        <f>SUMIF(Inputs!$B$15:$B$515,'Co-benefits Summary'!$B106,Inputs[SO2])</f>
        <v>0</v>
      </c>
      <c r="H106" s="147">
        <f>SUMIF(Inputs!$B$15:$B$515,'Co-benefits Summary'!$B106,Inputs[ROG])</f>
        <v>0</v>
      </c>
      <c r="I106" s="147">
        <f>SUMIF(Inputs!$B$15:$B$515,'Co-benefits Summary'!$B106,Inputs[O3])</f>
        <v>0</v>
      </c>
      <c r="J106" s="155">
        <f>SUMIF(Inputs!$B$15:$B$515,'Co-benefits Summary'!$B106,Inputs[CO])</f>
        <v>0</v>
      </c>
      <c r="K106" s="157" t="str">
        <f>IF(CoBenefits[[#This Row],[Applicant ID]]="","",SUM(CoBenefits[[#This Row],[NOX]],CoBenefits[[#This Row],[PM2.5]],CoBenefits[[#This Row],[SO2]],CoBenefits[[#This Row],[O3]],CoBenefits[[#This Row],[CO]])&gt;0)</f>
        <v/>
      </c>
    </row>
    <row r="107" spans="2:11" s="142" customFormat="1" ht="15" customHeight="1" x14ac:dyDescent="0.25">
      <c r="B107" s="142">
        <v>98</v>
      </c>
      <c r="C107" s="153" t="str">
        <f>IFERROR(VLOOKUP(B107,Inputs!$B$15:$C$515,2,FALSE),"")</f>
        <v/>
      </c>
      <c r="D107" s="147">
        <f>SUMIF(Inputs!$B$15:$B$515,'Co-benefits Summary'!$B107,Inputs[NOX])</f>
        <v>0</v>
      </c>
      <c r="E107" s="147">
        <f>SUMIF(Inputs!$B$15:$B$515,'Co-benefits Summary'!$B107,Inputs[NH3])</f>
        <v>0</v>
      </c>
      <c r="F107" s="147">
        <f>SUMIF(Inputs!$B$15:$B$515,'Co-benefits Summary'!$B107,Inputs[PM2.5])</f>
        <v>0</v>
      </c>
      <c r="G107" s="147">
        <f>SUMIF(Inputs!$B$15:$B$515,'Co-benefits Summary'!$B107,Inputs[SO2])</f>
        <v>0</v>
      </c>
      <c r="H107" s="147">
        <f>SUMIF(Inputs!$B$15:$B$515,'Co-benefits Summary'!$B107,Inputs[ROG])</f>
        <v>0</v>
      </c>
      <c r="I107" s="147">
        <f>SUMIF(Inputs!$B$15:$B$515,'Co-benefits Summary'!$B107,Inputs[O3])</f>
        <v>0</v>
      </c>
      <c r="J107" s="155">
        <f>SUMIF(Inputs!$B$15:$B$515,'Co-benefits Summary'!$B107,Inputs[CO])</f>
        <v>0</v>
      </c>
      <c r="K107" s="157" t="str">
        <f>IF(CoBenefits[[#This Row],[Applicant ID]]="","",SUM(CoBenefits[[#This Row],[NOX]],CoBenefits[[#This Row],[PM2.5]],CoBenefits[[#This Row],[SO2]],CoBenefits[[#This Row],[O3]],CoBenefits[[#This Row],[CO]])&gt;0)</f>
        <v/>
      </c>
    </row>
    <row r="108" spans="2:11" s="142" customFormat="1" ht="15" customHeight="1" x14ac:dyDescent="0.25">
      <c r="B108" s="142">
        <v>99</v>
      </c>
      <c r="C108" s="153" t="str">
        <f>IFERROR(VLOOKUP(B108,Inputs!$B$15:$C$515,2,FALSE),"")</f>
        <v/>
      </c>
      <c r="D108" s="147">
        <f>SUMIF(Inputs!$B$15:$B$515,'Co-benefits Summary'!$B108,Inputs[NOX])</f>
        <v>0</v>
      </c>
      <c r="E108" s="147">
        <f>SUMIF(Inputs!$B$15:$B$515,'Co-benefits Summary'!$B108,Inputs[NH3])</f>
        <v>0</v>
      </c>
      <c r="F108" s="147">
        <f>SUMIF(Inputs!$B$15:$B$515,'Co-benefits Summary'!$B108,Inputs[PM2.5])</f>
        <v>0</v>
      </c>
      <c r="G108" s="147">
        <f>SUMIF(Inputs!$B$15:$B$515,'Co-benefits Summary'!$B108,Inputs[SO2])</f>
        <v>0</v>
      </c>
      <c r="H108" s="147">
        <f>SUMIF(Inputs!$B$15:$B$515,'Co-benefits Summary'!$B108,Inputs[ROG])</f>
        <v>0</v>
      </c>
      <c r="I108" s="147">
        <f>SUMIF(Inputs!$B$15:$B$515,'Co-benefits Summary'!$B108,Inputs[O3])</f>
        <v>0</v>
      </c>
      <c r="J108" s="155">
        <f>SUMIF(Inputs!$B$15:$B$515,'Co-benefits Summary'!$B108,Inputs[CO])</f>
        <v>0</v>
      </c>
      <c r="K108" s="157" t="str">
        <f>IF(CoBenefits[[#This Row],[Applicant ID]]="","",SUM(CoBenefits[[#This Row],[NOX]],CoBenefits[[#This Row],[PM2.5]],CoBenefits[[#This Row],[SO2]],CoBenefits[[#This Row],[O3]],CoBenefits[[#This Row],[CO]])&gt;0)</f>
        <v/>
      </c>
    </row>
    <row r="109" spans="2:11" s="142" customFormat="1" ht="15" customHeight="1" x14ac:dyDescent="0.25">
      <c r="B109" s="142">
        <v>100</v>
      </c>
      <c r="C109" s="153" t="str">
        <f>IFERROR(VLOOKUP(B109,Inputs!$B$15:$C$515,2,FALSE),"")</f>
        <v/>
      </c>
      <c r="D109" s="147">
        <f>SUMIF(Inputs!$B$15:$B$515,'Co-benefits Summary'!$B109,Inputs[NOX])</f>
        <v>0</v>
      </c>
      <c r="E109" s="147">
        <f>SUMIF(Inputs!$B$15:$B$515,'Co-benefits Summary'!$B109,Inputs[NH3])</f>
        <v>0</v>
      </c>
      <c r="F109" s="147">
        <f>SUMIF(Inputs!$B$15:$B$515,'Co-benefits Summary'!$B109,Inputs[PM2.5])</f>
        <v>0</v>
      </c>
      <c r="G109" s="147">
        <f>SUMIF(Inputs!$B$15:$B$515,'Co-benefits Summary'!$B109,Inputs[SO2])</f>
        <v>0</v>
      </c>
      <c r="H109" s="147">
        <f>SUMIF(Inputs!$B$15:$B$515,'Co-benefits Summary'!$B109,Inputs[ROG])</f>
        <v>0</v>
      </c>
      <c r="I109" s="147">
        <f>SUMIF(Inputs!$B$15:$B$515,'Co-benefits Summary'!$B109,Inputs[O3])</f>
        <v>0</v>
      </c>
      <c r="J109" s="155">
        <f>SUMIF(Inputs!$B$15:$B$515,'Co-benefits Summary'!$B109,Inputs[CO])</f>
        <v>0</v>
      </c>
      <c r="K109" s="157" t="str">
        <f>IF(CoBenefits[[#This Row],[Applicant ID]]="","",SUM(CoBenefits[[#This Row],[NOX]],CoBenefits[[#This Row],[PM2.5]],CoBenefits[[#This Row],[SO2]],CoBenefits[[#This Row],[O3]],CoBenefits[[#This Row],[CO]])&gt;0)</f>
        <v/>
      </c>
    </row>
    <row r="110" spans="2:11" s="142" customFormat="1" ht="15" customHeight="1" x14ac:dyDescent="0.25">
      <c r="B110" s="142">
        <v>101</v>
      </c>
      <c r="C110" s="153" t="str">
        <f>IFERROR(VLOOKUP(B110,Inputs!$B$15:$C$515,2,FALSE),"")</f>
        <v/>
      </c>
      <c r="D110" s="147">
        <f>SUMIF(Inputs!$B$15:$B$515,'Co-benefits Summary'!$B110,Inputs[NOX])</f>
        <v>0</v>
      </c>
      <c r="E110" s="147">
        <f>SUMIF(Inputs!$B$15:$B$515,'Co-benefits Summary'!$B110,Inputs[NH3])</f>
        <v>0</v>
      </c>
      <c r="F110" s="147">
        <f>SUMIF(Inputs!$B$15:$B$515,'Co-benefits Summary'!$B110,Inputs[PM2.5])</f>
        <v>0</v>
      </c>
      <c r="G110" s="147">
        <f>SUMIF(Inputs!$B$15:$B$515,'Co-benefits Summary'!$B110,Inputs[SO2])</f>
        <v>0</v>
      </c>
      <c r="H110" s="147">
        <f>SUMIF(Inputs!$B$15:$B$515,'Co-benefits Summary'!$B110,Inputs[ROG])</f>
        <v>0</v>
      </c>
      <c r="I110" s="147">
        <f>SUMIF(Inputs!$B$15:$B$515,'Co-benefits Summary'!$B110,Inputs[O3])</f>
        <v>0</v>
      </c>
      <c r="J110" s="155">
        <f>SUMIF(Inputs!$B$15:$B$515,'Co-benefits Summary'!$B110,Inputs[CO])</f>
        <v>0</v>
      </c>
      <c r="K110" s="157" t="str">
        <f>IF(CoBenefits[[#This Row],[Applicant ID]]="","",SUM(CoBenefits[[#This Row],[NOX]],CoBenefits[[#This Row],[PM2.5]],CoBenefits[[#This Row],[SO2]],CoBenefits[[#This Row],[O3]],CoBenefits[[#This Row],[CO]])&gt;0)</f>
        <v/>
      </c>
    </row>
    <row r="111" spans="2:11" s="142" customFormat="1" ht="15" customHeight="1" x14ac:dyDescent="0.25">
      <c r="B111" s="142">
        <v>102</v>
      </c>
      <c r="C111" s="153" t="str">
        <f>IFERROR(VLOOKUP(B111,Inputs!$B$15:$C$515,2,FALSE),"")</f>
        <v/>
      </c>
      <c r="D111" s="147">
        <f>SUMIF(Inputs!$B$15:$B$515,'Co-benefits Summary'!$B111,Inputs[NOX])</f>
        <v>0</v>
      </c>
      <c r="E111" s="147">
        <f>SUMIF(Inputs!$B$15:$B$515,'Co-benefits Summary'!$B111,Inputs[NH3])</f>
        <v>0</v>
      </c>
      <c r="F111" s="147">
        <f>SUMIF(Inputs!$B$15:$B$515,'Co-benefits Summary'!$B111,Inputs[PM2.5])</f>
        <v>0</v>
      </c>
      <c r="G111" s="147">
        <f>SUMIF(Inputs!$B$15:$B$515,'Co-benefits Summary'!$B111,Inputs[SO2])</f>
        <v>0</v>
      </c>
      <c r="H111" s="147">
        <f>SUMIF(Inputs!$B$15:$B$515,'Co-benefits Summary'!$B111,Inputs[ROG])</f>
        <v>0</v>
      </c>
      <c r="I111" s="147">
        <f>SUMIF(Inputs!$B$15:$B$515,'Co-benefits Summary'!$B111,Inputs[O3])</f>
        <v>0</v>
      </c>
      <c r="J111" s="155">
        <f>SUMIF(Inputs!$B$15:$B$515,'Co-benefits Summary'!$B111,Inputs[CO])</f>
        <v>0</v>
      </c>
      <c r="K111" s="157" t="str">
        <f>IF(CoBenefits[[#This Row],[Applicant ID]]="","",SUM(CoBenefits[[#This Row],[NOX]],CoBenefits[[#This Row],[PM2.5]],CoBenefits[[#This Row],[SO2]],CoBenefits[[#This Row],[O3]],CoBenefits[[#This Row],[CO]])&gt;0)</f>
        <v/>
      </c>
    </row>
    <row r="112" spans="2:11" s="142" customFormat="1" ht="15" customHeight="1" x14ac:dyDescent="0.25">
      <c r="B112" s="142">
        <v>103</v>
      </c>
      <c r="C112" s="153" t="str">
        <f>IFERROR(VLOOKUP(B112,Inputs!$B$15:$C$515,2,FALSE),"")</f>
        <v/>
      </c>
      <c r="D112" s="147">
        <f>SUMIF(Inputs!$B$15:$B$515,'Co-benefits Summary'!$B112,Inputs[NOX])</f>
        <v>0</v>
      </c>
      <c r="E112" s="147">
        <f>SUMIF(Inputs!$B$15:$B$515,'Co-benefits Summary'!$B112,Inputs[NH3])</f>
        <v>0</v>
      </c>
      <c r="F112" s="147">
        <f>SUMIF(Inputs!$B$15:$B$515,'Co-benefits Summary'!$B112,Inputs[PM2.5])</f>
        <v>0</v>
      </c>
      <c r="G112" s="147">
        <f>SUMIF(Inputs!$B$15:$B$515,'Co-benefits Summary'!$B112,Inputs[SO2])</f>
        <v>0</v>
      </c>
      <c r="H112" s="147">
        <f>SUMIF(Inputs!$B$15:$B$515,'Co-benefits Summary'!$B112,Inputs[ROG])</f>
        <v>0</v>
      </c>
      <c r="I112" s="147">
        <f>SUMIF(Inputs!$B$15:$B$515,'Co-benefits Summary'!$B112,Inputs[O3])</f>
        <v>0</v>
      </c>
      <c r="J112" s="155">
        <f>SUMIF(Inputs!$B$15:$B$515,'Co-benefits Summary'!$B112,Inputs[CO])</f>
        <v>0</v>
      </c>
      <c r="K112" s="157" t="str">
        <f>IF(CoBenefits[[#This Row],[Applicant ID]]="","",SUM(CoBenefits[[#This Row],[NOX]],CoBenefits[[#This Row],[PM2.5]],CoBenefits[[#This Row],[SO2]],CoBenefits[[#This Row],[O3]],CoBenefits[[#This Row],[CO]])&gt;0)</f>
        <v/>
      </c>
    </row>
    <row r="113" spans="2:11" s="142" customFormat="1" ht="15" customHeight="1" x14ac:dyDescent="0.25">
      <c r="B113" s="142">
        <v>104</v>
      </c>
      <c r="C113" s="153" t="str">
        <f>IFERROR(VLOOKUP(B113,Inputs!$B$15:$C$515,2,FALSE),"")</f>
        <v/>
      </c>
      <c r="D113" s="147">
        <f>SUMIF(Inputs!$B$15:$B$515,'Co-benefits Summary'!$B113,Inputs[NOX])</f>
        <v>0</v>
      </c>
      <c r="E113" s="147">
        <f>SUMIF(Inputs!$B$15:$B$515,'Co-benefits Summary'!$B113,Inputs[NH3])</f>
        <v>0</v>
      </c>
      <c r="F113" s="147">
        <f>SUMIF(Inputs!$B$15:$B$515,'Co-benefits Summary'!$B113,Inputs[PM2.5])</f>
        <v>0</v>
      </c>
      <c r="G113" s="147">
        <f>SUMIF(Inputs!$B$15:$B$515,'Co-benefits Summary'!$B113,Inputs[SO2])</f>
        <v>0</v>
      </c>
      <c r="H113" s="147">
        <f>SUMIF(Inputs!$B$15:$B$515,'Co-benefits Summary'!$B113,Inputs[ROG])</f>
        <v>0</v>
      </c>
      <c r="I113" s="147">
        <f>SUMIF(Inputs!$B$15:$B$515,'Co-benefits Summary'!$B113,Inputs[O3])</f>
        <v>0</v>
      </c>
      <c r="J113" s="155">
        <f>SUMIF(Inputs!$B$15:$B$515,'Co-benefits Summary'!$B113,Inputs[CO])</f>
        <v>0</v>
      </c>
      <c r="K113" s="157" t="str">
        <f>IF(CoBenefits[[#This Row],[Applicant ID]]="","",SUM(CoBenefits[[#This Row],[NOX]],CoBenefits[[#This Row],[PM2.5]],CoBenefits[[#This Row],[SO2]],CoBenefits[[#This Row],[O3]],CoBenefits[[#This Row],[CO]])&gt;0)</f>
        <v/>
      </c>
    </row>
    <row r="114" spans="2:11" s="142" customFormat="1" ht="15" customHeight="1" x14ac:dyDescent="0.25">
      <c r="B114" s="142">
        <v>105</v>
      </c>
      <c r="C114" s="153" t="str">
        <f>IFERROR(VLOOKUP(B114,Inputs!$B$15:$C$515,2,FALSE),"")</f>
        <v/>
      </c>
      <c r="D114" s="147">
        <f>SUMIF(Inputs!$B$15:$B$515,'Co-benefits Summary'!$B114,Inputs[NOX])</f>
        <v>0</v>
      </c>
      <c r="E114" s="147">
        <f>SUMIF(Inputs!$B$15:$B$515,'Co-benefits Summary'!$B114,Inputs[NH3])</f>
        <v>0</v>
      </c>
      <c r="F114" s="147">
        <f>SUMIF(Inputs!$B$15:$B$515,'Co-benefits Summary'!$B114,Inputs[PM2.5])</f>
        <v>0</v>
      </c>
      <c r="G114" s="147">
        <f>SUMIF(Inputs!$B$15:$B$515,'Co-benefits Summary'!$B114,Inputs[SO2])</f>
        <v>0</v>
      </c>
      <c r="H114" s="147">
        <f>SUMIF(Inputs!$B$15:$B$515,'Co-benefits Summary'!$B114,Inputs[ROG])</f>
        <v>0</v>
      </c>
      <c r="I114" s="147">
        <f>SUMIF(Inputs!$B$15:$B$515,'Co-benefits Summary'!$B114,Inputs[O3])</f>
        <v>0</v>
      </c>
      <c r="J114" s="155">
        <f>SUMIF(Inputs!$B$15:$B$515,'Co-benefits Summary'!$B114,Inputs[CO])</f>
        <v>0</v>
      </c>
      <c r="K114" s="157" t="str">
        <f>IF(CoBenefits[[#This Row],[Applicant ID]]="","",SUM(CoBenefits[[#This Row],[NOX]],CoBenefits[[#This Row],[PM2.5]],CoBenefits[[#This Row],[SO2]],CoBenefits[[#This Row],[O3]],CoBenefits[[#This Row],[CO]])&gt;0)</f>
        <v/>
      </c>
    </row>
    <row r="115" spans="2:11" s="142" customFormat="1" ht="15" customHeight="1" x14ac:dyDescent="0.25">
      <c r="B115" s="142">
        <v>106</v>
      </c>
      <c r="C115" s="153" t="str">
        <f>IFERROR(VLOOKUP(B115,Inputs!$B$15:$C$515,2,FALSE),"")</f>
        <v/>
      </c>
      <c r="D115" s="147">
        <f>SUMIF(Inputs!$B$15:$B$515,'Co-benefits Summary'!$B115,Inputs[NOX])</f>
        <v>0</v>
      </c>
      <c r="E115" s="147">
        <f>SUMIF(Inputs!$B$15:$B$515,'Co-benefits Summary'!$B115,Inputs[NH3])</f>
        <v>0</v>
      </c>
      <c r="F115" s="147">
        <f>SUMIF(Inputs!$B$15:$B$515,'Co-benefits Summary'!$B115,Inputs[PM2.5])</f>
        <v>0</v>
      </c>
      <c r="G115" s="147">
        <f>SUMIF(Inputs!$B$15:$B$515,'Co-benefits Summary'!$B115,Inputs[SO2])</f>
        <v>0</v>
      </c>
      <c r="H115" s="147">
        <f>SUMIF(Inputs!$B$15:$B$515,'Co-benefits Summary'!$B115,Inputs[ROG])</f>
        <v>0</v>
      </c>
      <c r="I115" s="147">
        <f>SUMIF(Inputs!$B$15:$B$515,'Co-benefits Summary'!$B115,Inputs[O3])</f>
        <v>0</v>
      </c>
      <c r="J115" s="155">
        <f>SUMIF(Inputs!$B$15:$B$515,'Co-benefits Summary'!$B115,Inputs[CO])</f>
        <v>0</v>
      </c>
      <c r="K115" s="157" t="str">
        <f>IF(CoBenefits[[#This Row],[Applicant ID]]="","",SUM(CoBenefits[[#This Row],[NOX]],CoBenefits[[#This Row],[PM2.5]],CoBenefits[[#This Row],[SO2]],CoBenefits[[#This Row],[O3]],CoBenefits[[#This Row],[CO]])&gt;0)</f>
        <v/>
      </c>
    </row>
    <row r="116" spans="2:11" s="142" customFormat="1" ht="15" customHeight="1" x14ac:dyDescent="0.25">
      <c r="B116" s="142">
        <v>107</v>
      </c>
      <c r="C116" s="153" t="str">
        <f>IFERROR(VLOOKUP(B116,Inputs!$B$15:$C$515,2,FALSE),"")</f>
        <v/>
      </c>
      <c r="D116" s="147">
        <f>SUMIF(Inputs!$B$15:$B$515,'Co-benefits Summary'!$B116,Inputs[NOX])</f>
        <v>0</v>
      </c>
      <c r="E116" s="147">
        <f>SUMIF(Inputs!$B$15:$B$515,'Co-benefits Summary'!$B116,Inputs[NH3])</f>
        <v>0</v>
      </c>
      <c r="F116" s="147">
        <f>SUMIF(Inputs!$B$15:$B$515,'Co-benefits Summary'!$B116,Inputs[PM2.5])</f>
        <v>0</v>
      </c>
      <c r="G116" s="147">
        <f>SUMIF(Inputs!$B$15:$B$515,'Co-benefits Summary'!$B116,Inputs[SO2])</f>
        <v>0</v>
      </c>
      <c r="H116" s="147">
        <f>SUMIF(Inputs!$B$15:$B$515,'Co-benefits Summary'!$B116,Inputs[ROG])</f>
        <v>0</v>
      </c>
      <c r="I116" s="147">
        <f>SUMIF(Inputs!$B$15:$B$515,'Co-benefits Summary'!$B116,Inputs[O3])</f>
        <v>0</v>
      </c>
      <c r="J116" s="155">
        <f>SUMIF(Inputs!$B$15:$B$515,'Co-benefits Summary'!$B116,Inputs[CO])</f>
        <v>0</v>
      </c>
      <c r="K116" s="157" t="str">
        <f>IF(CoBenefits[[#This Row],[Applicant ID]]="","",SUM(CoBenefits[[#This Row],[NOX]],CoBenefits[[#This Row],[PM2.5]],CoBenefits[[#This Row],[SO2]],CoBenefits[[#This Row],[O3]],CoBenefits[[#This Row],[CO]])&gt;0)</f>
        <v/>
      </c>
    </row>
    <row r="117" spans="2:11" s="142" customFormat="1" ht="15" customHeight="1" x14ac:dyDescent="0.25">
      <c r="B117" s="142">
        <v>108</v>
      </c>
      <c r="C117" s="153" t="str">
        <f>IFERROR(VLOOKUP(B117,Inputs!$B$15:$C$515,2,FALSE),"")</f>
        <v/>
      </c>
      <c r="D117" s="147">
        <f>SUMIF(Inputs!$B$15:$B$515,'Co-benefits Summary'!$B117,Inputs[NOX])</f>
        <v>0</v>
      </c>
      <c r="E117" s="147">
        <f>SUMIF(Inputs!$B$15:$B$515,'Co-benefits Summary'!$B117,Inputs[NH3])</f>
        <v>0</v>
      </c>
      <c r="F117" s="147">
        <f>SUMIF(Inputs!$B$15:$B$515,'Co-benefits Summary'!$B117,Inputs[PM2.5])</f>
        <v>0</v>
      </c>
      <c r="G117" s="147">
        <f>SUMIF(Inputs!$B$15:$B$515,'Co-benefits Summary'!$B117,Inputs[SO2])</f>
        <v>0</v>
      </c>
      <c r="H117" s="147">
        <f>SUMIF(Inputs!$B$15:$B$515,'Co-benefits Summary'!$B117,Inputs[ROG])</f>
        <v>0</v>
      </c>
      <c r="I117" s="147">
        <f>SUMIF(Inputs!$B$15:$B$515,'Co-benefits Summary'!$B117,Inputs[O3])</f>
        <v>0</v>
      </c>
      <c r="J117" s="155">
        <f>SUMIF(Inputs!$B$15:$B$515,'Co-benefits Summary'!$B117,Inputs[CO])</f>
        <v>0</v>
      </c>
      <c r="K117" s="157" t="str">
        <f>IF(CoBenefits[[#This Row],[Applicant ID]]="","",SUM(CoBenefits[[#This Row],[NOX]],CoBenefits[[#This Row],[PM2.5]],CoBenefits[[#This Row],[SO2]],CoBenefits[[#This Row],[O3]],CoBenefits[[#This Row],[CO]])&gt;0)</f>
        <v/>
      </c>
    </row>
    <row r="118" spans="2:11" s="142" customFormat="1" ht="15" customHeight="1" x14ac:dyDescent="0.25">
      <c r="B118" s="142">
        <v>109</v>
      </c>
      <c r="C118" s="153" t="str">
        <f>IFERROR(VLOOKUP(B118,Inputs!$B$15:$C$515,2,FALSE),"")</f>
        <v/>
      </c>
      <c r="D118" s="147">
        <f>SUMIF(Inputs!$B$15:$B$515,'Co-benefits Summary'!$B118,Inputs[NOX])</f>
        <v>0</v>
      </c>
      <c r="E118" s="147">
        <f>SUMIF(Inputs!$B$15:$B$515,'Co-benefits Summary'!$B118,Inputs[NH3])</f>
        <v>0</v>
      </c>
      <c r="F118" s="147">
        <f>SUMIF(Inputs!$B$15:$B$515,'Co-benefits Summary'!$B118,Inputs[PM2.5])</f>
        <v>0</v>
      </c>
      <c r="G118" s="147">
        <f>SUMIF(Inputs!$B$15:$B$515,'Co-benefits Summary'!$B118,Inputs[SO2])</f>
        <v>0</v>
      </c>
      <c r="H118" s="147">
        <f>SUMIF(Inputs!$B$15:$B$515,'Co-benefits Summary'!$B118,Inputs[ROG])</f>
        <v>0</v>
      </c>
      <c r="I118" s="147">
        <f>SUMIF(Inputs!$B$15:$B$515,'Co-benefits Summary'!$B118,Inputs[O3])</f>
        <v>0</v>
      </c>
      <c r="J118" s="155">
        <f>SUMIF(Inputs!$B$15:$B$515,'Co-benefits Summary'!$B118,Inputs[CO])</f>
        <v>0</v>
      </c>
      <c r="K118" s="157" t="str">
        <f>IF(CoBenefits[[#This Row],[Applicant ID]]="","",SUM(CoBenefits[[#This Row],[NOX]],CoBenefits[[#This Row],[PM2.5]],CoBenefits[[#This Row],[SO2]],CoBenefits[[#This Row],[O3]],CoBenefits[[#This Row],[CO]])&gt;0)</f>
        <v/>
      </c>
    </row>
    <row r="119" spans="2:11" s="142" customFormat="1" ht="15" customHeight="1" x14ac:dyDescent="0.25">
      <c r="B119" s="142">
        <v>110</v>
      </c>
      <c r="C119" s="153" t="str">
        <f>IFERROR(VLOOKUP(B119,Inputs!$B$15:$C$515,2,FALSE),"")</f>
        <v/>
      </c>
      <c r="D119" s="147">
        <f>SUMIF(Inputs!$B$15:$B$515,'Co-benefits Summary'!$B119,Inputs[NOX])</f>
        <v>0</v>
      </c>
      <c r="E119" s="147">
        <f>SUMIF(Inputs!$B$15:$B$515,'Co-benefits Summary'!$B119,Inputs[NH3])</f>
        <v>0</v>
      </c>
      <c r="F119" s="147">
        <f>SUMIF(Inputs!$B$15:$B$515,'Co-benefits Summary'!$B119,Inputs[PM2.5])</f>
        <v>0</v>
      </c>
      <c r="G119" s="147">
        <f>SUMIF(Inputs!$B$15:$B$515,'Co-benefits Summary'!$B119,Inputs[SO2])</f>
        <v>0</v>
      </c>
      <c r="H119" s="147">
        <f>SUMIF(Inputs!$B$15:$B$515,'Co-benefits Summary'!$B119,Inputs[ROG])</f>
        <v>0</v>
      </c>
      <c r="I119" s="147">
        <f>SUMIF(Inputs!$B$15:$B$515,'Co-benefits Summary'!$B119,Inputs[O3])</f>
        <v>0</v>
      </c>
      <c r="J119" s="155">
        <f>SUMIF(Inputs!$B$15:$B$515,'Co-benefits Summary'!$B119,Inputs[CO])</f>
        <v>0</v>
      </c>
      <c r="K119" s="157" t="str">
        <f>IF(CoBenefits[[#This Row],[Applicant ID]]="","",SUM(CoBenefits[[#This Row],[NOX]],CoBenefits[[#This Row],[PM2.5]],CoBenefits[[#This Row],[SO2]],CoBenefits[[#This Row],[O3]],CoBenefits[[#This Row],[CO]])&gt;0)</f>
        <v/>
      </c>
    </row>
    <row r="120" spans="2:11" s="142" customFormat="1" ht="15" customHeight="1" x14ac:dyDescent="0.25">
      <c r="B120" s="142">
        <v>111</v>
      </c>
      <c r="C120" s="153" t="str">
        <f>IFERROR(VLOOKUP(B120,Inputs!$B$15:$C$515,2,FALSE),"")</f>
        <v/>
      </c>
      <c r="D120" s="147">
        <f>SUMIF(Inputs!$B$15:$B$515,'Co-benefits Summary'!$B120,Inputs[NOX])</f>
        <v>0</v>
      </c>
      <c r="E120" s="147">
        <f>SUMIF(Inputs!$B$15:$B$515,'Co-benefits Summary'!$B120,Inputs[NH3])</f>
        <v>0</v>
      </c>
      <c r="F120" s="147">
        <f>SUMIF(Inputs!$B$15:$B$515,'Co-benefits Summary'!$B120,Inputs[PM2.5])</f>
        <v>0</v>
      </c>
      <c r="G120" s="147">
        <f>SUMIF(Inputs!$B$15:$B$515,'Co-benefits Summary'!$B120,Inputs[SO2])</f>
        <v>0</v>
      </c>
      <c r="H120" s="147">
        <f>SUMIF(Inputs!$B$15:$B$515,'Co-benefits Summary'!$B120,Inputs[ROG])</f>
        <v>0</v>
      </c>
      <c r="I120" s="147">
        <f>SUMIF(Inputs!$B$15:$B$515,'Co-benefits Summary'!$B120,Inputs[O3])</f>
        <v>0</v>
      </c>
      <c r="J120" s="155">
        <f>SUMIF(Inputs!$B$15:$B$515,'Co-benefits Summary'!$B120,Inputs[CO])</f>
        <v>0</v>
      </c>
      <c r="K120" s="157" t="str">
        <f>IF(CoBenefits[[#This Row],[Applicant ID]]="","",SUM(CoBenefits[[#This Row],[NOX]],CoBenefits[[#This Row],[PM2.5]],CoBenefits[[#This Row],[SO2]],CoBenefits[[#This Row],[O3]],CoBenefits[[#This Row],[CO]])&gt;0)</f>
        <v/>
      </c>
    </row>
    <row r="121" spans="2:11" s="142" customFormat="1" ht="15" customHeight="1" x14ac:dyDescent="0.25">
      <c r="B121" s="142">
        <v>112</v>
      </c>
      <c r="C121" s="153" t="str">
        <f>IFERROR(VLOOKUP(B121,Inputs!$B$15:$C$515,2,FALSE),"")</f>
        <v/>
      </c>
      <c r="D121" s="147">
        <f>SUMIF(Inputs!$B$15:$B$515,'Co-benefits Summary'!$B121,Inputs[NOX])</f>
        <v>0</v>
      </c>
      <c r="E121" s="147">
        <f>SUMIF(Inputs!$B$15:$B$515,'Co-benefits Summary'!$B121,Inputs[NH3])</f>
        <v>0</v>
      </c>
      <c r="F121" s="147">
        <f>SUMIF(Inputs!$B$15:$B$515,'Co-benefits Summary'!$B121,Inputs[PM2.5])</f>
        <v>0</v>
      </c>
      <c r="G121" s="147">
        <f>SUMIF(Inputs!$B$15:$B$515,'Co-benefits Summary'!$B121,Inputs[SO2])</f>
        <v>0</v>
      </c>
      <c r="H121" s="147">
        <f>SUMIF(Inputs!$B$15:$B$515,'Co-benefits Summary'!$B121,Inputs[ROG])</f>
        <v>0</v>
      </c>
      <c r="I121" s="147">
        <f>SUMIF(Inputs!$B$15:$B$515,'Co-benefits Summary'!$B121,Inputs[O3])</f>
        <v>0</v>
      </c>
      <c r="J121" s="155">
        <f>SUMIF(Inputs!$B$15:$B$515,'Co-benefits Summary'!$B121,Inputs[CO])</f>
        <v>0</v>
      </c>
      <c r="K121" s="157" t="str">
        <f>IF(CoBenefits[[#This Row],[Applicant ID]]="","",SUM(CoBenefits[[#This Row],[NOX]],CoBenefits[[#This Row],[PM2.5]],CoBenefits[[#This Row],[SO2]],CoBenefits[[#This Row],[O3]],CoBenefits[[#This Row],[CO]])&gt;0)</f>
        <v/>
      </c>
    </row>
    <row r="122" spans="2:11" s="142" customFormat="1" ht="15" customHeight="1" x14ac:dyDescent="0.25">
      <c r="B122" s="142">
        <v>113</v>
      </c>
      <c r="C122" s="153" t="str">
        <f>IFERROR(VLOOKUP(B122,Inputs!$B$15:$C$515,2,FALSE),"")</f>
        <v/>
      </c>
      <c r="D122" s="147">
        <f>SUMIF(Inputs!$B$15:$B$515,'Co-benefits Summary'!$B122,Inputs[NOX])</f>
        <v>0</v>
      </c>
      <c r="E122" s="147">
        <f>SUMIF(Inputs!$B$15:$B$515,'Co-benefits Summary'!$B122,Inputs[NH3])</f>
        <v>0</v>
      </c>
      <c r="F122" s="147">
        <f>SUMIF(Inputs!$B$15:$B$515,'Co-benefits Summary'!$B122,Inputs[PM2.5])</f>
        <v>0</v>
      </c>
      <c r="G122" s="147">
        <f>SUMIF(Inputs!$B$15:$B$515,'Co-benefits Summary'!$B122,Inputs[SO2])</f>
        <v>0</v>
      </c>
      <c r="H122" s="147">
        <f>SUMIF(Inputs!$B$15:$B$515,'Co-benefits Summary'!$B122,Inputs[ROG])</f>
        <v>0</v>
      </c>
      <c r="I122" s="147">
        <f>SUMIF(Inputs!$B$15:$B$515,'Co-benefits Summary'!$B122,Inputs[O3])</f>
        <v>0</v>
      </c>
      <c r="J122" s="155">
        <f>SUMIF(Inputs!$B$15:$B$515,'Co-benefits Summary'!$B122,Inputs[CO])</f>
        <v>0</v>
      </c>
      <c r="K122" s="157" t="str">
        <f>IF(CoBenefits[[#This Row],[Applicant ID]]="","",SUM(CoBenefits[[#This Row],[NOX]],CoBenefits[[#This Row],[PM2.5]],CoBenefits[[#This Row],[SO2]],CoBenefits[[#This Row],[O3]],CoBenefits[[#This Row],[CO]])&gt;0)</f>
        <v/>
      </c>
    </row>
    <row r="123" spans="2:11" s="142" customFormat="1" ht="15" customHeight="1" x14ac:dyDescent="0.25">
      <c r="B123" s="142">
        <v>114</v>
      </c>
      <c r="C123" s="153" t="str">
        <f>IFERROR(VLOOKUP(B123,Inputs!$B$15:$C$515,2,FALSE),"")</f>
        <v/>
      </c>
      <c r="D123" s="147">
        <f>SUMIF(Inputs!$B$15:$B$515,'Co-benefits Summary'!$B123,Inputs[NOX])</f>
        <v>0</v>
      </c>
      <c r="E123" s="147">
        <f>SUMIF(Inputs!$B$15:$B$515,'Co-benefits Summary'!$B123,Inputs[NH3])</f>
        <v>0</v>
      </c>
      <c r="F123" s="147">
        <f>SUMIF(Inputs!$B$15:$B$515,'Co-benefits Summary'!$B123,Inputs[PM2.5])</f>
        <v>0</v>
      </c>
      <c r="G123" s="147">
        <f>SUMIF(Inputs!$B$15:$B$515,'Co-benefits Summary'!$B123,Inputs[SO2])</f>
        <v>0</v>
      </c>
      <c r="H123" s="147">
        <f>SUMIF(Inputs!$B$15:$B$515,'Co-benefits Summary'!$B123,Inputs[ROG])</f>
        <v>0</v>
      </c>
      <c r="I123" s="147">
        <f>SUMIF(Inputs!$B$15:$B$515,'Co-benefits Summary'!$B123,Inputs[O3])</f>
        <v>0</v>
      </c>
      <c r="J123" s="155">
        <f>SUMIF(Inputs!$B$15:$B$515,'Co-benefits Summary'!$B123,Inputs[CO])</f>
        <v>0</v>
      </c>
      <c r="K123" s="157" t="str">
        <f>IF(CoBenefits[[#This Row],[Applicant ID]]="","",SUM(CoBenefits[[#This Row],[NOX]],CoBenefits[[#This Row],[PM2.5]],CoBenefits[[#This Row],[SO2]],CoBenefits[[#This Row],[O3]],CoBenefits[[#This Row],[CO]])&gt;0)</f>
        <v/>
      </c>
    </row>
    <row r="124" spans="2:11" s="142" customFormat="1" ht="15" customHeight="1" x14ac:dyDescent="0.25">
      <c r="B124" s="142">
        <v>115</v>
      </c>
      <c r="C124" s="153" t="str">
        <f>IFERROR(VLOOKUP(B124,Inputs!$B$15:$C$515,2,FALSE),"")</f>
        <v/>
      </c>
      <c r="D124" s="147">
        <f>SUMIF(Inputs!$B$15:$B$515,'Co-benefits Summary'!$B124,Inputs[NOX])</f>
        <v>0</v>
      </c>
      <c r="E124" s="147">
        <f>SUMIF(Inputs!$B$15:$B$515,'Co-benefits Summary'!$B124,Inputs[NH3])</f>
        <v>0</v>
      </c>
      <c r="F124" s="147">
        <f>SUMIF(Inputs!$B$15:$B$515,'Co-benefits Summary'!$B124,Inputs[PM2.5])</f>
        <v>0</v>
      </c>
      <c r="G124" s="147">
        <f>SUMIF(Inputs!$B$15:$B$515,'Co-benefits Summary'!$B124,Inputs[SO2])</f>
        <v>0</v>
      </c>
      <c r="H124" s="147">
        <f>SUMIF(Inputs!$B$15:$B$515,'Co-benefits Summary'!$B124,Inputs[ROG])</f>
        <v>0</v>
      </c>
      <c r="I124" s="147">
        <f>SUMIF(Inputs!$B$15:$B$515,'Co-benefits Summary'!$B124,Inputs[O3])</f>
        <v>0</v>
      </c>
      <c r="J124" s="155">
        <f>SUMIF(Inputs!$B$15:$B$515,'Co-benefits Summary'!$B124,Inputs[CO])</f>
        <v>0</v>
      </c>
      <c r="K124" s="157" t="str">
        <f>IF(CoBenefits[[#This Row],[Applicant ID]]="","",SUM(CoBenefits[[#This Row],[NOX]],CoBenefits[[#This Row],[PM2.5]],CoBenefits[[#This Row],[SO2]],CoBenefits[[#This Row],[O3]],CoBenefits[[#This Row],[CO]])&gt;0)</f>
        <v/>
      </c>
    </row>
    <row r="125" spans="2:11" s="142" customFormat="1" ht="15" customHeight="1" x14ac:dyDescent="0.25">
      <c r="B125" s="142">
        <v>116</v>
      </c>
      <c r="C125" s="153" t="str">
        <f>IFERROR(VLOOKUP(B125,Inputs!$B$15:$C$515,2,FALSE),"")</f>
        <v/>
      </c>
      <c r="D125" s="147">
        <f>SUMIF(Inputs!$B$15:$B$515,'Co-benefits Summary'!$B125,Inputs[NOX])</f>
        <v>0</v>
      </c>
      <c r="E125" s="147">
        <f>SUMIF(Inputs!$B$15:$B$515,'Co-benefits Summary'!$B125,Inputs[NH3])</f>
        <v>0</v>
      </c>
      <c r="F125" s="147">
        <f>SUMIF(Inputs!$B$15:$B$515,'Co-benefits Summary'!$B125,Inputs[PM2.5])</f>
        <v>0</v>
      </c>
      <c r="G125" s="147">
        <f>SUMIF(Inputs!$B$15:$B$515,'Co-benefits Summary'!$B125,Inputs[SO2])</f>
        <v>0</v>
      </c>
      <c r="H125" s="147">
        <f>SUMIF(Inputs!$B$15:$B$515,'Co-benefits Summary'!$B125,Inputs[ROG])</f>
        <v>0</v>
      </c>
      <c r="I125" s="147">
        <f>SUMIF(Inputs!$B$15:$B$515,'Co-benefits Summary'!$B125,Inputs[O3])</f>
        <v>0</v>
      </c>
      <c r="J125" s="155">
        <f>SUMIF(Inputs!$B$15:$B$515,'Co-benefits Summary'!$B125,Inputs[CO])</f>
        <v>0</v>
      </c>
      <c r="K125" s="157" t="str">
        <f>IF(CoBenefits[[#This Row],[Applicant ID]]="","",SUM(CoBenefits[[#This Row],[NOX]],CoBenefits[[#This Row],[PM2.5]],CoBenefits[[#This Row],[SO2]],CoBenefits[[#This Row],[O3]],CoBenefits[[#This Row],[CO]])&gt;0)</f>
        <v/>
      </c>
    </row>
    <row r="126" spans="2:11" s="142" customFormat="1" ht="15" customHeight="1" x14ac:dyDescent="0.25">
      <c r="B126" s="142">
        <v>117</v>
      </c>
      <c r="C126" s="153" t="str">
        <f>IFERROR(VLOOKUP(B126,Inputs!$B$15:$C$515,2,FALSE),"")</f>
        <v/>
      </c>
      <c r="D126" s="147">
        <f>SUMIF(Inputs!$B$15:$B$515,'Co-benefits Summary'!$B126,Inputs[NOX])</f>
        <v>0</v>
      </c>
      <c r="E126" s="147">
        <f>SUMIF(Inputs!$B$15:$B$515,'Co-benefits Summary'!$B126,Inputs[NH3])</f>
        <v>0</v>
      </c>
      <c r="F126" s="147">
        <f>SUMIF(Inputs!$B$15:$B$515,'Co-benefits Summary'!$B126,Inputs[PM2.5])</f>
        <v>0</v>
      </c>
      <c r="G126" s="147">
        <f>SUMIF(Inputs!$B$15:$B$515,'Co-benefits Summary'!$B126,Inputs[SO2])</f>
        <v>0</v>
      </c>
      <c r="H126" s="147">
        <f>SUMIF(Inputs!$B$15:$B$515,'Co-benefits Summary'!$B126,Inputs[ROG])</f>
        <v>0</v>
      </c>
      <c r="I126" s="147">
        <f>SUMIF(Inputs!$B$15:$B$515,'Co-benefits Summary'!$B126,Inputs[O3])</f>
        <v>0</v>
      </c>
      <c r="J126" s="155">
        <f>SUMIF(Inputs!$B$15:$B$515,'Co-benefits Summary'!$B126,Inputs[CO])</f>
        <v>0</v>
      </c>
      <c r="K126" s="157" t="str">
        <f>IF(CoBenefits[[#This Row],[Applicant ID]]="","",SUM(CoBenefits[[#This Row],[NOX]],CoBenefits[[#This Row],[PM2.5]],CoBenefits[[#This Row],[SO2]],CoBenefits[[#This Row],[O3]],CoBenefits[[#This Row],[CO]])&gt;0)</f>
        <v/>
      </c>
    </row>
    <row r="127" spans="2:11" s="142" customFormat="1" ht="15" customHeight="1" x14ac:dyDescent="0.25">
      <c r="B127" s="142">
        <v>118</v>
      </c>
      <c r="C127" s="153" t="str">
        <f>IFERROR(VLOOKUP(B127,Inputs!$B$15:$C$515,2,FALSE),"")</f>
        <v/>
      </c>
      <c r="D127" s="147">
        <f>SUMIF(Inputs!$B$15:$B$515,'Co-benefits Summary'!$B127,Inputs[NOX])</f>
        <v>0</v>
      </c>
      <c r="E127" s="147">
        <f>SUMIF(Inputs!$B$15:$B$515,'Co-benefits Summary'!$B127,Inputs[NH3])</f>
        <v>0</v>
      </c>
      <c r="F127" s="147">
        <f>SUMIF(Inputs!$B$15:$B$515,'Co-benefits Summary'!$B127,Inputs[PM2.5])</f>
        <v>0</v>
      </c>
      <c r="G127" s="147">
        <f>SUMIF(Inputs!$B$15:$B$515,'Co-benefits Summary'!$B127,Inputs[SO2])</f>
        <v>0</v>
      </c>
      <c r="H127" s="147">
        <f>SUMIF(Inputs!$B$15:$B$515,'Co-benefits Summary'!$B127,Inputs[ROG])</f>
        <v>0</v>
      </c>
      <c r="I127" s="147">
        <f>SUMIF(Inputs!$B$15:$B$515,'Co-benefits Summary'!$B127,Inputs[O3])</f>
        <v>0</v>
      </c>
      <c r="J127" s="155">
        <f>SUMIF(Inputs!$B$15:$B$515,'Co-benefits Summary'!$B127,Inputs[CO])</f>
        <v>0</v>
      </c>
      <c r="K127" s="157" t="str">
        <f>IF(CoBenefits[[#This Row],[Applicant ID]]="","",SUM(CoBenefits[[#This Row],[NOX]],CoBenefits[[#This Row],[PM2.5]],CoBenefits[[#This Row],[SO2]],CoBenefits[[#This Row],[O3]],CoBenefits[[#This Row],[CO]])&gt;0)</f>
        <v/>
      </c>
    </row>
    <row r="128" spans="2:11" s="142" customFormat="1" ht="15" customHeight="1" x14ac:dyDescent="0.25">
      <c r="B128" s="142">
        <v>119</v>
      </c>
      <c r="C128" s="153" t="str">
        <f>IFERROR(VLOOKUP(B128,Inputs!$B$15:$C$515,2,FALSE),"")</f>
        <v/>
      </c>
      <c r="D128" s="147">
        <f>SUMIF(Inputs!$B$15:$B$515,'Co-benefits Summary'!$B128,Inputs[NOX])</f>
        <v>0</v>
      </c>
      <c r="E128" s="147">
        <f>SUMIF(Inputs!$B$15:$B$515,'Co-benefits Summary'!$B128,Inputs[NH3])</f>
        <v>0</v>
      </c>
      <c r="F128" s="147">
        <f>SUMIF(Inputs!$B$15:$B$515,'Co-benefits Summary'!$B128,Inputs[PM2.5])</f>
        <v>0</v>
      </c>
      <c r="G128" s="147">
        <f>SUMIF(Inputs!$B$15:$B$515,'Co-benefits Summary'!$B128,Inputs[SO2])</f>
        <v>0</v>
      </c>
      <c r="H128" s="147">
        <f>SUMIF(Inputs!$B$15:$B$515,'Co-benefits Summary'!$B128,Inputs[ROG])</f>
        <v>0</v>
      </c>
      <c r="I128" s="147">
        <f>SUMIF(Inputs!$B$15:$B$515,'Co-benefits Summary'!$B128,Inputs[O3])</f>
        <v>0</v>
      </c>
      <c r="J128" s="155">
        <f>SUMIF(Inputs!$B$15:$B$515,'Co-benefits Summary'!$B128,Inputs[CO])</f>
        <v>0</v>
      </c>
      <c r="K128" s="157" t="str">
        <f>IF(CoBenefits[[#This Row],[Applicant ID]]="","",SUM(CoBenefits[[#This Row],[NOX]],CoBenefits[[#This Row],[PM2.5]],CoBenefits[[#This Row],[SO2]],CoBenefits[[#This Row],[O3]],CoBenefits[[#This Row],[CO]])&gt;0)</f>
        <v/>
      </c>
    </row>
    <row r="129" spans="2:11" s="142" customFormat="1" ht="15" customHeight="1" x14ac:dyDescent="0.25">
      <c r="B129" s="142">
        <v>120</v>
      </c>
      <c r="C129" s="153" t="str">
        <f>IFERROR(VLOOKUP(B129,Inputs!$B$15:$C$515,2,FALSE),"")</f>
        <v/>
      </c>
      <c r="D129" s="147">
        <f>SUMIF(Inputs!$B$15:$B$515,'Co-benefits Summary'!$B129,Inputs[NOX])</f>
        <v>0</v>
      </c>
      <c r="E129" s="147">
        <f>SUMIF(Inputs!$B$15:$B$515,'Co-benefits Summary'!$B129,Inputs[NH3])</f>
        <v>0</v>
      </c>
      <c r="F129" s="147">
        <f>SUMIF(Inputs!$B$15:$B$515,'Co-benefits Summary'!$B129,Inputs[PM2.5])</f>
        <v>0</v>
      </c>
      <c r="G129" s="147">
        <f>SUMIF(Inputs!$B$15:$B$515,'Co-benefits Summary'!$B129,Inputs[SO2])</f>
        <v>0</v>
      </c>
      <c r="H129" s="147">
        <f>SUMIF(Inputs!$B$15:$B$515,'Co-benefits Summary'!$B129,Inputs[ROG])</f>
        <v>0</v>
      </c>
      <c r="I129" s="147">
        <f>SUMIF(Inputs!$B$15:$B$515,'Co-benefits Summary'!$B129,Inputs[O3])</f>
        <v>0</v>
      </c>
      <c r="J129" s="155">
        <f>SUMIF(Inputs!$B$15:$B$515,'Co-benefits Summary'!$B129,Inputs[CO])</f>
        <v>0</v>
      </c>
      <c r="K129" s="157" t="str">
        <f>IF(CoBenefits[[#This Row],[Applicant ID]]="","",SUM(CoBenefits[[#This Row],[NOX]],CoBenefits[[#This Row],[PM2.5]],CoBenefits[[#This Row],[SO2]],CoBenefits[[#This Row],[O3]],CoBenefits[[#This Row],[CO]])&gt;0)</f>
        <v/>
      </c>
    </row>
    <row r="130" spans="2:11" s="142" customFormat="1" ht="15" customHeight="1" x14ac:dyDescent="0.25">
      <c r="B130" s="142">
        <v>121</v>
      </c>
      <c r="C130" s="153" t="str">
        <f>IFERROR(VLOOKUP(B130,Inputs!$B$15:$C$515,2,FALSE),"")</f>
        <v/>
      </c>
      <c r="D130" s="147">
        <f>SUMIF(Inputs!$B$15:$B$515,'Co-benefits Summary'!$B130,Inputs[NOX])</f>
        <v>0</v>
      </c>
      <c r="E130" s="147">
        <f>SUMIF(Inputs!$B$15:$B$515,'Co-benefits Summary'!$B130,Inputs[NH3])</f>
        <v>0</v>
      </c>
      <c r="F130" s="147">
        <f>SUMIF(Inputs!$B$15:$B$515,'Co-benefits Summary'!$B130,Inputs[PM2.5])</f>
        <v>0</v>
      </c>
      <c r="G130" s="147">
        <f>SUMIF(Inputs!$B$15:$B$515,'Co-benefits Summary'!$B130,Inputs[SO2])</f>
        <v>0</v>
      </c>
      <c r="H130" s="147">
        <f>SUMIF(Inputs!$B$15:$B$515,'Co-benefits Summary'!$B130,Inputs[ROG])</f>
        <v>0</v>
      </c>
      <c r="I130" s="147">
        <f>SUMIF(Inputs!$B$15:$B$515,'Co-benefits Summary'!$B130,Inputs[O3])</f>
        <v>0</v>
      </c>
      <c r="J130" s="155">
        <f>SUMIF(Inputs!$B$15:$B$515,'Co-benefits Summary'!$B130,Inputs[CO])</f>
        <v>0</v>
      </c>
      <c r="K130" s="157" t="str">
        <f>IF(CoBenefits[[#This Row],[Applicant ID]]="","",SUM(CoBenefits[[#This Row],[NOX]],CoBenefits[[#This Row],[PM2.5]],CoBenefits[[#This Row],[SO2]],CoBenefits[[#This Row],[O3]],CoBenefits[[#This Row],[CO]])&gt;0)</f>
        <v/>
      </c>
    </row>
    <row r="131" spans="2:11" s="142" customFormat="1" ht="15" customHeight="1" x14ac:dyDescent="0.25">
      <c r="B131" s="142">
        <v>122</v>
      </c>
      <c r="C131" s="153" t="str">
        <f>IFERROR(VLOOKUP(B131,Inputs!$B$15:$C$515,2,FALSE),"")</f>
        <v/>
      </c>
      <c r="D131" s="147">
        <f>SUMIF(Inputs!$B$15:$B$515,'Co-benefits Summary'!$B131,Inputs[NOX])</f>
        <v>0</v>
      </c>
      <c r="E131" s="147">
        <f>SUMIF(Inputs!$B$15:$B$515,'Co-benefits Summary'!$B131,Inputs[NH3])</f>
        <v>0</v>
      </c>
      <c r="F131" s="147">
        <f>SUMIF(Inputs!$B$15:$B$515,'Co-benefits Summary'!$B131,Inputs[PM2.5])</f>
        <v>0</v>
      </c>
      <c r="G131" s="147">
        <f>SUMIF(Inputs!$B$15:$B$515,'Co-benefits Summary'!$B131,Inputs[SO2])</f>
        <v>0</v>
      </c>
      <c r="H131" s="147">
        <f>SUMIF(Inputs!$B$15:$B$515,'Co-benefits Summary'!$B131,Inputs[ROG])</f>
        <v>0</v>
      </c>
      <c r="I131" s="147">
        <f>SUMIF(Inputs!$B$15:$B$515,'Co-benefits Summary'!$B131,Inputs[O3])</f>
        <v>0</v>
      </c>
      <c r="J131" s="155">
        <f>SUMIF(Inputs!$B$15:$B$515,'Co-benefits Summary'!$B131,Inputs[CO])</f>
        <v>0</v>
      </c>
      <c r="K131" s="157" t="str">
        <f>IF(CoBenefits[[#This Row],[Applicant ID]]="","",SUM(CoBenefits[[#This Row],[NOX]],CoBenefits[[#This Row],[PM2.5]],CoBenefits[[#This Row],[SO2]],CoBenefits[[#This Row],[O3]],CoBenefits[[#This Row],[CO]])&gt;0)</f>
        <v/>
      </c>
    </row>
    <row r="132" spans="2:11" s="142" customFormat="1" ht="15" customHeight="1" x14ac:dyDescent="0.25">
      <c r="B132" s="142">
        <v>123</v>
      </c>
      <c r="C132" s="153" t="str">
        <f>IFERROR(VLOOKUP(B132,Inputs!$B$15:$C$515,2,FALSE),"")</f>
        <v/>
      </c>
      <c r="D132" s="147">
        <f>SUMIF(Inputs!$B$15:$B$515,'Co-benefits Summary'!$B132,Inputs[NOX])</f>
        <v>0</v>
      </c>
      <c r="E132" s="147">
        <f>SUMIF(Inputs!$B$15:$B$515,'Co-benefits Summary'!$B132,Inputs[NH3])</f>
        <v>0</v>
      </c>
      <c r="F132" s="147">
        <f>SUMIF(Inputs!$B$15:$B$515,'Co-benefits Summary'!$B132,Inputs[PM2.5])</f>
        <v>0</v>
      </c>
      <c r="G132" s="147">
        <f>SUMIF(Inputs!$B$15:$B$515,'Co-benefits Summary'!$B132,Inputs[SO2])</f>
        <v>0</v>
      </c>
      <c r="H132" s="147">
        <f>SUMIF(Inputs!$B$15:$B$515,'Co-benefits Summary'!$B132,Inputs[ROG])</f>
        <v>0</v>
      </c>
      <c r="I132" s="147">
        <f>SUMIF(Inputs!$B$15:$B$515,'Co-benefits Summary'!$B132,Inputs[O3])</f>
        <v>0</v>
      </c>
      <c r="J132" s="155">
        <f>SUMIF(Inputs!$B$15:$B$515,'Co-benefits Summary'!$B132,Inputs[CO])</f>
        <v>0</v>
      </c>
      <c r="K132" s="157" t="str">
        <f>IF(CoBenefits[[#This Row],[Applicant ID]]="","",SUM(CoBenefits[[#This Row],[NOX]],CoBenefits[[#This Row],[PM2.5]],CoBenefits[[#This Row],[SO2]],CoBenefits[[#This Row],[O3]],CoBenefits[[#This Row],[CO]])&gt;0)</f>
        <v/>
      </c>
    </row>
    <row r="133" spans="2:11" s="142" customFormat="1" ht="15" customHeight="1" x14ac:dyDescent="0.25">
      <c r="B133" s="142">
        <v>124</v>
      </c>
      <c r="C133" s="153" t="str">
        <f>IFERROR(VLOOKUP(B133,Inputs!$B$15:$C$515,2,FALSE),"")</f>
        <v/>
      </c>
      <c r="D133" s="147">
        <f>SUMIF(Inputs!$B$15:$B$515,'Co-benefits Summary'!$B133,Inputs[NOX])</f>
        <v>0</v>
      </c>
      <c r="E133" s="147">
        <f>SUMIF(Inputs!$B$15:$B$515,'Co-benefits Summary'!$B133,Inputs[NH3])</f>
        <v>0</v>
      </c>
      <c r="F133" s="147">
        <f>SUMIF(Inputs!$B$15:$B$515,'Co-benefits Summary'!$B133,Inputs[PM2.5])</f>
        <v>0</v>
      </c>
      <c r="G133" s="147">
        <f>SUMIF(Inputs!$B$15:$B$515,'Co-benefits Summary'!$B133,Inputs[SO2])</f>
        <v>0</v>
      </c>
      <c r="H133" s="147">
        <f>SUMIF(Inputs!$B$15:$B$515,'Co-benefits Summary'!$B133,Inputs[ROG])</f>
        <v>0</v>
      </c>
      <c r="I133" s="147">
        <f>SUMIF(Inputs!$B$15:$B$515,'Co-benefits Summary'!$B133,Inputs[O3])</f>
        <v>0</v>
      </c>
      <c r="J133" s="155">
        <f>SUMIF(Inputs!$B$15:$B$515,'Co-benefits Summary'!$B133,Inputs[CO])</f>
        <v>0</v>
      </c>
      <c r="K133" s="157" t="str">
        <f>IF(CoBenefits[[#This Row],[Applicant ID]]="","",SUM(CoBenefits[[#This Row],[NOX]],CoBenefits[[#This Row],[PM2.5]],CoBenefits[[#This Row],[SO2]],CoBenefits[[#This Row],[O3]],CoBenefits[[#This Row],[CO]])&gt;0)</f>
        <v/>
      </c>
    </row>
    <row r="134" spans="2:11" s="142" customFormat="1" ht="15" customHeight="1" x14ac:dyDescent="0.25">
      <c r="B134" s="142">
        <v>125</v>
      </c>
      <c r="C134" s="153" t="str">
        <f>IFERROR(VLOOKUP(B134,Inputs!$B$15:$C$515,2,FALSE),"")</f>
        <v/>
      </c>
      <c r="D134" s="147">
        <f>SUMIF(Inputs!$B$15:$B$515,'Co-benefits Summary'!$B134,Inputs[NOX])</f>
        <v>0</v>
      </c>
      <c r="E134" s="147">
        <f>SUMIF(Inputs!$B$15:$B$515,'Co-benefits Summary'!$B134,Inputs[NH3])</f>
        <v>0</v>
      </c>
      <c r="F134" s="147">
        <f>SUMIF(Inputs!$B$15:$B$515,'Co-benefits Summary'!$B134,Inputs[PM2.5])</f>
        <v>0</v>
      </c>
      <c r="G134" s="147">
        <f>SUMIF(Inputs!$B$15:$B$515,'Co-benefits Summary'!$B134,Inputs[SO2])</f>
        <v>0</v>
      </c>
      <c r="H134" s="147">
        <f>SUMIF(Inputs!$B$15:$B$515,'Co-benefits Summary'!$B134,Inputs[ROG])</f>
        <v>0</v>
      </c>
      <c r="I134" s="147">
        <f>SUMIF(Inputs!$B$15:$B$515,'Co-benefits Summary'!$B134,Inputs[O3])</f>
        <v>0</v>
      </c>
      <c r="J134" s="155">
        <f>SUMIF(Inputs!$B$15:$B$515,'Co-benefits Summary'!$B134,Inputs[CO])</f>
        <v>0</v>
      </c>
      <c r="K134" s="157" t="str">
        <f>IF(CoBenefits[[#This Row],[Applicant ID]]="","",SUM(CoBenefits[[#This Row],[NOX]],CoBenefits[[#This Row],[PM2.5]],CoBenefits[[#This Row],[SO2]],CoBenefits[[#This Row],[O3]],CoBenefits[[#This Row],[CO]])&gt;0)</f>
        <v/>
      </c>
    </row>
    <row r="135" spans="2:11" s="142" customFormat="1" ht="15" customHeight="1" x14ac:dyDescent="0.25">
      <c r="B135" s="142">
        <v>126</v>
      </c>
      <c r="C135" s="153" t="str">
        <f>IFERROR(VLOOKUP(B135,Inputs!$B$15:$C$515,2,FALSE),"")</f>
        <v/>
      </c>
      <c r="D135" s="147">
        <f>SUMIF(Inputs!$B$15:$B$515,'Co-benefits Summary'!$B135,Inputs[NOX])</f>
        <v>0</v>
      </c>
      <c r="E135" s="147">
        <f>SUMIF(Inputs!$B$15:$B$515,'Co-benefits Summary'!$B135,Inputs[NH3])</f>
        <v>0</v>
      </c>
      <c r="F135" s="147">
        <f>SUMIF(Inputs!$B$15:$B$515,'Co-benefits Summary'!$B135,Inputs[PM2.5])</f>
        <v>0</v>
      </c>
      <c r="G135" s="147">
        <f>SUMIF(Inputs!$B$15:$B$515,'Co-benefits Summary'!$B135,Inputs[SO2])</f>
        <v>0</v>
      </c>
      <c r="H135" s="147">
        <f>SUMIF(Inputs!$B$15:$B$515,'Co-benefits Summary'!$B135,Inputs[ROG])</f>
        <v>0</v>
      </c>
      <c r="I135" s="147">
        <f>SUMIF(Inputs!$B$15:$B$515,'Co-benefits Summary'!$B135,Inputs[O3])</f>
        <v>0</v>
      </c>
      <c r="J135" s="155">
        <f>SUMIF(Inputs!$B$15:$B$515,'Co-benefits Summary'!$B135,Inputs[CO])</f>
        <v>0</v>
      </c>
      <c r="K135" s="157" t="str">
        <f>IF(CoBenefits[[#This Row],[Applicant ID]]="","",SUM(CoBenefits[[#This Row],[NOX]],CoBenefits[[#This Row],[PM2.5]],CoBenefits[[#This Row],[SO2]],CoBenefits[[#This Row],[O3]],CoBenefits[[#This Row],[CO]])&gt;0)</f>
        <v/>
      </c>
    </row>
    <row r="136" spans="2:11" s="142" customFormat="1" ht="15" customHeight="1" x14ac:dyDescent="0.25">
      <c r="B136" s="142">
        <v>127</v>
      </c>
      <c r="C136" s="153" t="str">
        <f>IFERROR(VLOOKUP(B136,Inputs!$B$15:$C$515,2,FALSE),"")</f>
        <v/>
      </c>
      <c r="D136" s="147">
        <f>SUMIF(Inputs!$B$15:$B$515,'Co-benefits Summary'!$B136,Inputs[NOX])</f>
        <v>0</v>
      </c>
      <c r="E136" s="147">
        <f>SUMIF(Inputs!$B$15:$B$515,'Co-benefits Summary'!$B136,Inputs[NH3])</f>
        <v>0</v>
      </c>
      <c r="F136" s="147">
        <f>SUMIF(Inputs!$B$15:$B$515,'Co-benefits Summary'!$B136,Inputs[PM2.5])</f>
        <v>0</v>
      </c>
      <c r="G136" s="147">
        <f>SUMIF(Inputs!$B$15:$B$515,'Co-benefits Summary'!$B136,Inputs[SO2])</f>
        <v>0</v>
      </c>
      <c r="H136" s="147">
        <f>SUMIF(Inputs!$B$15:$B$515,'Co-benefits Summary'!$B136,Inputs[ROG])</f>
        <v>0</v>
      </c>
      <c r="I136" s="147">
        <f>SUMIF(Inputs!$B$15:$B$515,'Co-benefits Summary'!$B136,Inputs[O3])</f>
        <v>0</v>
      </c>
      <c r="J136" s="155">
        <f>SUMIF(Inputs!$B$15:$B$515,'Co-benefits Summary'!$B136,Inputs[CO])</f>
        <v>0</v>
      </c>
      <c r="K136" s="157" t="str">
        <f>IF(CoBenefits[[#This Row],[Applicant ID]]="","",SUM(CoBenefits[[#This Row],[NOX]],CoBenefits[[#This Row],[PM2.5]],CoBenefits[[#This Row],[SO2]],CoBenefits[[#This Row],[O3]],CoBenefits[[#This Row],[CO]])&gt;0)</f>
        <v/>
      </c>
    </row>
    <row r="137" spans="2:11" s="142" customFormat="1" ht="15" customHeight="1" x14ac:dyDescent="0.25">
      <c r="B137" s="142">
        <v>128</v>
      </c>
      <c r="C137" s="153" t="str">
        <f>IFERROR(VLOOKUP(B137,Inputs!$B$15:$C$515,2,FALSE),"")</f>
        <v/>
      </c>
      <c r="D137" s="147">
        <f>SUMIF(Inputs!$B$15:$B$515,'Co-benefits Summary'!$B137,Inputs[NOX])</f>
        <v>0</v>
      </c>
      <c r="E137" s="147">
        <f>SUMIF(Inputs!$B$15:$B$515,'Co-benefits Summary'!$B137,Inputs[NH3])</f>
        <v>0</v>
      </c>
      <c r="F137" s="147">
        <f>SUMIF(Inputs!$B$15:$B$515,'Co-benefits Summary'!$B137,Inputs[PM2.5])</f>
        <v>0</v>
      </c>
      <c r="G137" s="147">
        <f>SUMIF(Inputs!$B$15:$B$515,'Co-benefits Summary'!$B137,Inputs[SO2])</f>
        <v>0</v>
      </c>
      <c r="H137" s="147">
        <f>SUMIF(Inputs!$B$15:$B$515,'Co-benefits Summary'!$B137,Inputs[ROG])</f>
        <v>0</v>
      </c>
      <c r="I137" s="147">
        <f>SUMIF(Inputs!$B$15:$B$515,'Co-benefits Summary'!$B137,Inputs[O3])</f>
        <v>0</v>
      </c>
      <c r="J137" s="155">
        <f>SUMIF(Inputs!$B$15:$B$515,'Co-benefits Summary'!$B137,Inputs[CO])</f>
        <v>0</v>
      </c>
      <c r="K137" s="157" t="str">
        <f>IF(CoBenefits[[#This Row],[Applicant ID]]="","",SUM(CoBenefits[[#This Row],[NOX]],CoBenefits[[#This Row],[PM2.5]],CoBenefits[[#This Row],[SO2]],CoBenefits[[#This Row],[O3]],CoBenefits[[#This Row],[CO]])&gt;0)</f>
        <v/>
      </c>
    </row>
    <row r="138" spans="2:11" s="142" customFormat="1" ht="15" customHeight="1" x14ac:dyDescent="0.25">
      <c r="B138" s="142">
        <v>129</v>
      </c>
      <c r="C138" s="153" t="str">
        <f>IFERROR(VLOOKUP(B138,Inputs!$B$15:$C$515,2,FALSE),"")</f>
        <v/>
      </c>
      <c r="D138" s="147">
        <f>SUMIF(Inputs!$B$15:$B$515,'Co-benefits Summary'!$B138,Inputs[NOX])</f>
        <v>0</v>
      </c>
      <c r="E138" s="147">
        <f>SUMIF(Inputs!$B$15:$B$515,'Co-benefits Summary'!$B138,Inputs[NH3])</f>
        <v>0</v>
      </c>
      <c r="F138" s="147">
        <f>SUMIF(Inputs!$B$15:$B$515,'Co-benefits Summary'!$B138,Inputs[PM2.5])</f>
        <v>0</v>
      </c>
      <c r="G138" s="147">
        <f>SUMIF(Inputs!$B$15:$B$515,'Co-benefits Summary'!$B138,Inputs[SO2])</f>
        <v>0</v>
      </c>
      <c r="H138" s="147">
        <f>SUMIF(Inputs!$B$15:$B$515,'Co-benefits Summary'!$B138,Inputs[ROG])</f>
        <v>0</v>
      </c>
      <c r="I138" s="147">
        <f>SUMIF(Inputs!$B$15:$B$515,'Co-benefits Summary'!$B138,Inputs[O3])</f>
        <v>0</v>
      </c>
      <c r="J138" s="155">
        <f>SUMIF(Inputs!$B$15:$B$515,'Co-benefits Summary'!$B138,Inputs[CO])</f>
        <v>0</v>
      </c>
      <c r="K138" s="157" t="str">
        <f>IF(CoBenefits[[#This Row],[Applicant ID]]="","",SUM(CoBenefits[[#This Row],[NOX]],CoBenefits[[#This Row],[PM2.5]],CoBenefits[[#This Row],[SO2]],CoBenefits[[#This Row],[O3]],CoBenefits[[#This Row],[CO]])&gt;0)</f>
        <v/>
      </c>
    </row>
    <row r="139" spans="2:11" s="142" customFormat="1" ht="15" customHeight="1" x14ac:dyDescent="0.25">
      <c r="B139" s="142">
        <v>130</v>
      </c>
      <c r="C139" s="153" t="str">
        <f>IFERROR(VLOOKUP(B139,Inputs!$B$15:$C$515,2,FALSE),"")</f>
        <v/>
      </c>
      <c r="D139" s="147">
        <f>SUMIF(Inputs!$B$15:$B$515,'Co-benefits Summary'!$B139,Inputs[NOX])</f>
        <v>0</v>
      </c>
      <c r="E139" s="147">
        <f>SUMIF(Inputs!$B$15:$B$515,'Co-benefits Summary'!$B139,Inputs[NH3])</f>
        <v>0</v>
      </c>
      <c r="F139" s="147">
        <f>SUMIF(Inputs!$B$15:$B$515,'Co-benefits Summary'!$B139,Inputs[PM2.5])</f>
        <v>0</v>
      </c>
      <c r="G139" s="147">
        <f>SUMIF(Inputs!$B$15:$B$515,'Co-benefits Summary'!$B139,Inputs[SO2])</f>
        <v>0</v>
      </c>
      <c r="H139" s="147">
        <f>SUMIF(Inputs!$B$15:$B$515,'Co-benefits Summary'!$B139,Inputs[ROG])</f>
        <v>0</v>
      </c>
      <c r="I139" s="147">
        <f>SUMIF(Inputs!$B$15:$B$515,'Co-benefits Summary'!$B139,Inputs[O3])</f>
        <v>0</v>
      </c>
      <c r="J139" s="155">
        <f>SUMIF(Inputs!$B$15:$B$515,'Co-benefits Summary'!$B139,Inputs[CO])</f>
        <v>0</v>
      </c>
      <c r="K139" s="157" t="str">
        <f>IF(CoBenefits[[#This Row],[Applicant ID]]="","",SUM(CoBenefits[[#This Row],[NOX]],CoBenefits[[#This Row],[PM2.5]],CoBenefits[[#This Row],[SO2]],CoBenefits[[#This Row],[O3]],CoBenefits[[#This Row],[CO]])&gt;0)</f>
        <v/>
      </c>
    </row>
    <row r="140" spans="2:11" s="142" customFormat="1" ht="15" customHeight="1" x14ac:dyDescent="0.25">
      <c r="B140" s="142">
        <v>131</v>
      </c>
      <c r="C140" s="153" t="str">
        <f>IFERROR(VLOOKUP(B140,Inputs!$B$15:$C$515,2,FALSE),"")</f>
        <v/>
      </c>
      <c r="D140" s="147">
        <f>SUMIF(Inputs!$B$15:$B$515,'Co-benefits Summary'!$B140,Inputs[NOX])</f>
        <v>0</v>
      </c>
      <c r="E140" s="147">
        <f>SUMIF(Inputs!$B$15:$B$515,'Co-benefits Summary'!$B140,Inputs[NH3])</f>
        <v>0</v>
      </c>
      <c r="F140" s="147">
        <f>SUMIF(Inputs!$B$15:$B$515,'Co-benefits Summary'!$B140,Inputs[PM2.5])</f>
        <v>0</v>
      </c>
      <c r="G140" s="147">
        <f>SUMIF(Inputs!$B$15:$B$515,'Co-benefits Summary'!$B140,Inputs[SO2])</f>
        <v>0</v>
      </c>
      <c r="H140" s="147">
        <f>SUMIF(Inputs!$B$15:$B$515,'Co-benefits Summary'!$B140,Inputs[ROG])</f>
        <v>0</v>
      </c>
      <c r="I140" s="147">
        <f>SUMIF(Inputs!$B$15:$B$515,'Co-benefits Summary'!$B140,Inputs[O3])</f>
        <v>0</v>
      </c>
      <c r="J140" s="155">
        <f>SUMIF(Inputs!$B$15:$B$515,'Co-benefits Summary'!$B140,Inputs[CO])</f>
        <v>0</v>
      </c>
      <c r="K140" s="157" t="str">
        <f>IF(CoBenefits[[#This Row],[Applicant ID]]="","",SUM(CoBenefits[[#This Row],[NOX]],CoBenefits[[#This Row],[PM2.5]],CoBenefits[[#This Row],[SO2]],CoBenefits[[#This Row],[O3]],CoBenefits[[#This Row],[CO]])&gt;0)</f>
        <v/>
      </c>
    </row>
    <row r="141" spans="2:11" s="142" customFormat="1" ht="15" customHeight="1" x14ac:dyDescent="0.25">
      <c r="B141" s="142">
        <v>132</v>
      </c>
      <c r="C141" s="153" t="str">
        <f>IFERROR(VLOOKUP(B141,Inputs!$B$15:$C$515,2,FALSE),"")</f>
        <v/>
      </c>
      <c r="D141" s="147">
        <f>SUMIF(Inputs!$B$15:$B$515,'Co-benefits Summary'!$B141,Inputs[NOX])</f>
        <v>0</v>
      </c>
      <c r="E141" s="147">
        <f>SUMIF(Inputs!$B$15:$B$515,'Co-benefits Summary'!$B141,Inputs[NH3])</f>
        <v>0</v>
      </c>
      <c r="F141" s="147">
        <f>SUMIF(Inputs!$B$15:$B$515,'Co-benefits Summary'!$B141,Inputs[PM2.5])</f>
        <v>0</v>
      </c>
      <c r="G141" s="147">
        <f>SUMIF(Inputs!$B$15:$B$515,'Co-benefits Summary'!$B141,Inputs[SO2])</f>
        <v>0</v>
      </c>
      <c r="H141" s="147">
        <f>SUMIF(Inputs!$B$15:$B$515,'Co-benefits Summary'!$B141,Inputs[ROG])</f>
        <v>0</v>
      </c>
      <c r="I141" s="147">
        <f>SUMIF(Inputs!$B$15:$B$515,'Co-benefits Summary'!$B141,Inputs[O3])</f>
        <v>0</v>
      </c>
      <c r="J141" s="155">
        <f>SUMIF(Inputs!$B$15:$B$515,'Co-benefits Summary'!$B141,Inputs[CO])</f>
        <v>0</v>
      </c>
      <c r="K141" s="157" t="str">
        <f>IF(CoBenefits[[#This Row],[Applicant ID]]="","",SUM(CoBenefits[[#This Row],[NOX]],CoBenefits[[#This Row],[PM2.5]],CoBenefits[[#This Row],[SO2]],CoBenefits[[#This Row],[O3]],CoBenefits[[#This Row],[CO]])&gt;0)</f>
        <v/>
      </c>
    </row>
    <row r="142" spans="2:11" s="142" customFormat="1" ht="15" customHeight="1" x14ac:dyDescent="0.25">
      <c r="B142" s="142">
        <v>133</v>
      </c>
      <c r="C142" s="153" t="str">
        <f>IFERROR(VLOOKUP(B142,Inputs!$B$15:$C$515,2,FALSE),"")</f>
        <v/>
      </c>
      <c r="D142" s="147">
        <f>SUMIF(Inputs!$B$15:$B$515,'Co-benefits Summary'!$B142,Inputs[NOX])</f>
        <v>0</v>
      </c>
      <c r="E142" s="147">
        <f>SUMIF(Inputs!$B$15:$B$515,'Co-benefits Summary'!$B142,Inputs[NH3])</f>
        <v>0</v>
      </c>
      <c r="F142" s="147">
        <f>SUMIF(Inputs!$B$15:$B$515,'Co-benefits Summary'!$B142,Inputs[PM2.5])</f>
        <v>0</v>
      </c>
      <c r="G142" s="147">
        <f>SUMIF(Inputs!$B$15:$B$515,'Co-benefits Summary'!$B142,Inputs[SO2])</f>
        <v>0</v>
      </c>
      <c r="H142" s="147">
        <f>SUMIF(Inputs!$B$15:$B$515,'Co-benefits Summary'!$B142,Inputs[ROG])</f>
        <v>0</v>
      </c>
      <c r="I142" s="147">
        <f>SUMIF(Inputs!$B$15:$B$515,'Co-benefits Summary'!$B142,Inputs[O3])</f>
        <v>0</v>
      </c>
      <c r="J142" s="155">
        <f>SUMIF(Inputs!$B$15:$B$515,'Co-benefits Summary'!$B142,Inputs[CO])</f>
        <v>0</v>
      </c>
      <c r="K142" s="157" t="str">
        <f>IF(CoBenefits[[#This Row],[Applicant ID]]="","",SUM(CoBenefits[[#This Row],[NOX]],CoBenefits[[#This Row],[PM2.5]],CoBenefits[[#This Row],[SO2]],CoBenefits[[#This Row],[O3]],CoBenefits[[#This Row],[CO]])&gt;0)</f>
        <v/>
      </c>
    </row>
    <row r="143" spans="2:11" s="142" customFormat="1" ht="15" customHeight="1" x14ac:dyDescent="0.25">
      <c r="B143" s="142">
        <v>134</v>
      </c>
      <c r="C143" s="153" t="str">
        <f>IFERROR(VLOOKUP(B143,Inputs!$B$15:$C$515,2,FALSE),"")</f>
        <v/>
      </c>
      <c r="D143" s="147">
        <f>SUMIF(Inputs!$B$15:$B$515,'Co-benefits Summary'!$B143,Inputs[NOX])</f>
        <v>0</v>
      </c>
      <c r="E143" s="147">
        <f>SUMIF(Inputs!$B$15:$B$515,'Co-benefits Summary'!$B143,Inputs[NH3])</f>
        <v>0</v>
      </c>
      <c r="F143" s="147">
        <f>SUMIF(Inputs!$B$15:$B$515,'Co-benefits Summary'!$B143,Inputs[PM2.5])</f>
        <v>0</v>
      </c>
      <c r="G143" s="147">
        <f>SUMIF(Inputs!$B$15:$B$515,'Co-benefits Summary'!$B143,Inputs[SO2])</f>
        <v>0</v>
      </c>
      <c r="H143" s="147">
        <f>SUMIF(Inputs!$B$15:$B$515,'Co-benefits Summary'!$B143,Inputs[ROG])</f>
        <v>0</v>
      </c>
      <c r="I143" s="147">
        <f>SUMIF(Inputs!$B$15:$B$515,'Co-benefits Summary'!$B143,Inputs[O3])</f>
        <v>0</v>
      </c>
      <c r="J143" s="155">
        <f>SUMIF(Inputs!$B$15:$B$515,'Co-benefits Summary'!$B143,Inputs[CO])</f>
        <v>0</v>
      </c>
      <c r="K143" s="157" t="str">
        <f>IF(CoBenefits[[#This Row],[Applicant ID]]="","",SUM(CoBenefits[[#This Row],[NOX]],CoBenefits[[#This Row],[PM2.5]],CoBenefits[[#This Row],[SO2]],CoBenefits[[#This Row],[O3]],CoBenefits[[#This Row],[CO]])&gt;0)</f>
        <v/>
      </c>
    </row>
    <row r="144" spans="2:11" s="142" customFormat="1" ht="15" customHeight="1" x14ac:dyDescent="0.25">
      <c r="B144" s="142">
        <v>135</v>
      </c>
      <c r="C144" s="153" t="str">
        <f>IFERROR(VLOOKUP(B144,Inputs!$B$15:$C$515,2,FALSE),"")</f>
        <v/>
      </c>
      <c r="D144" s="147">
        <f>SUMIF(Inputs!$B$15:$B$515,'Co-benefits Summary'!$B144,Inputs[NOX])</f>
        <v>0</v>
      </c>
      <c r="E144" s="147">
        <f>SUMIF(Inputs!$B$15:$B$515,'Co-benefits Summary'!$B144,Inputs[NH3])</f>
        <v>0</v>
      </c>
      <c r="F144" s="147">
        <f>SUMIF(Inputs!$B$15:$B$515,'Co-benefits Summary'!$B144,Inputs[PM2.5])</f>
        <v>0</v>
      </c>
      <c r="G144" s="147">
        <f>SUMIF(Inputs!$B$15:$B$515,'Co-benefits Summary'!$B144,Inputs[SO2])</f>
        <v>0</v>
      </c>
      <c r="H144" s="147">
        <f>SUMIF(Inputs!$B$15:$B$515,'Co-benefits Summary'!$B144,Inputs[ROG])</f>
        <v>0</v>
      </c>
      <c r="I144" s="147">
        <f>SUMIF(Inputs!$B$15:$B$515,'Co-benefits Summary'!$B144,Inputs[O3])</f>
        <v>0</v>
      </c>
      <c r="J144" s="155">
        <f>SUMIF(Inputs!$B$15:$B$515,'Co-benefits Summary'!$B144,Inputs[CO])</f>
        <v>0</v>
      </c>
      <c r="K144" s="157" t="str">
        <f>IF(CoBenefits[[#This Row],[Applicant ID]]="","",SUM(CoBenefits[[#This Row],[NOX]],CoBenefits[[#This Row],[PM2.5]],CoBenefits[[#This Row],[SO2]],CoBenefits[[#This Row],[O3]],CoBenefits[[#This Row],[CO]])&gt;0)</f>
        <v/>
      </c>
    </row>
    <row r="145" spans="2:11" s="142" customFormat="1" ht="15" customHeight="1" x14ac:dyDescent="0.25">
      <c r="B145" s="142">
        <v>136</v>
      </c>
      <c r="C145" s="153" t="str">
        <f>IFERROR(VLOOKUP(B145,Inputs!$B$15:$C$515,2,FALSE),"")</f>
        <v/>
      </c>
      <c r="D145" s="147">
        <f>SUMIF(Inputs!$B$15:$B$515,'Co-benefits Summary'!$B145,Inputs[NOX])</f>
        <v>0</v>
      </c>
      <c r="E145" s="147">
        <f>SUMIF(Inputs!$B$15:$B$515,'Co-benefits Summary'!$B145,Inputs[NH3])</f>
        <v>0</v>
      </c>
      <c r="F145" s="147">
        <f>SUMIF(Inputs!$B$15:$B$515,'Co-benefits Summary'!$B145,Inputs[PM2.5])</f>
        <v>0</v>
      </c>
      <c r="G145" s="147">
        <f>SUMIF(Inputs!$B$15:$B$515,'Co-benefits Summary'!$B145,Inputs[SO2])</f>
        <v>0</v>
      </c>
      <c r="H145" s="147">
        <f>SUMIF(Inputs!$B$15:$B$515,'Co-benefits Summary'!$B145,Inputs[ROG])</f>
        <v>0</v>
      </c>
      <c r="I145" s="147">
        <f>SUMIF(Inputs!$B$15:$B$515,'Co-benefits Summary'!$B145,Inputs[O3])</f>
        <v>0</v>
      </c>
      <c r="J145" s="155">
        <f>SUMIF(Inputs!$B$15:$B$515,'Co-benefits Summary'!$B145,Inputs[CO])</f>
        <v>0</v>
      </c>
      <c r="K145" s="157" t="str">
        <f>IF(CoBenefits[[#This Row],[Applicant ID]]="","",SUM(CoBenefits[[#This Row],[NOX]],CoBenefits[[#This Row],[PM2.5]],CoBenefits[[#This Row],[SO2]],CoBenefits[[#This Row],[O3]],CoBenefits[[#This Row],[CO]])&gt;0)</f>
        <v/>
      </c>
    </row>
    <row r="146" spans="2:11" s="142" customFormat="1" ht="15" customHeight="1" x14ac:dyDescent="0.25">
      <c r="B146" s="142">
        <v>137</v>
      </c>
      <c r="C146" s="153" t="str">
        <f>IFERROR(VLOOKUP(B146,Inputs!$B$15:$C$515,2,FALSE),"")</f>
        <v/>
      </c>
      <c r="D146" s="147">
        <f>SUMIF(Inputs!$B$15:$B$515,'Co-benefits Summary'!$B146,Inputs[NOX])</f>
        <v>0</v>
      </c>
      <c r="E146" s="147">
        <f>SUMIF(Inputs!$B$15:$B$515,'Co-benefits Summary'!$B146,Inputs[NH3])</f>
        <v>0</v>
      </c>
      <c r="F146" s="147">
        <f>SUMIF(Inputs!$B$15:$B$515,'Co-benefits Summary'!$B146,Inputs[PM2.5])</f>
        <v>0</v>
      </c>
      <c r="G146" s="147">
        <f>SUMIF(Inputs!$B$15:$B$515,'Co-benefits Summary'!$B146,Inputs[SO2])</f>
        <v>0</v>
      </c>
      <c r="H146" s="147">
        <f>SUMIF(Inputs!$B$15:$B$515,'Co-benefits Summary'!$B146,Inputs[ROG])</f>
        <v>0</v>
      </c>
      <c r="I146" s="147">
        <f>SUMIF(Inputs!$B$15:$B$515,'Co-benefits Summary'!$B146,Inputs[O3])</f>
        <v>0</v>
      </c>
      <c r="J146" s="155">
        <f>SUMIF(Inputs!$B$15:$B$515,'Co-benefits Summary'!$B146,Inputs[CO])</f>
        <v>0</v>
      </c>
      <c r="K146" s="157" t="str">
        <f>IF(CoBenefits[[#This Row],[Applicant ID]]="","",SUM(CoBenefits[[#This Row],[NOX]],CoBenefits[[#This Row],[PM2.5]],CoBenefits[[#This Row],[SO2]],CoBenefits[[#This Row],[O3]],CoBenefits[[#This Row],[CO]])&gt;0)</f>
        <v/>
      </c>
    </row>
    <row r="147" spans="2:11" s="142" customFormat="1" ht="15" customHeight="1" x14ac:dyDescent="0.25">
      <c r="B147" s="142">
        <v>138</v>
      </c>
      <c r="C147" s="153" t="str">
        <f>IFERROR(VLOOKUP(B147,Inputs!$B$15:$C$515,2,FALSE),"")</f>
        <v/>
      </c>
      <c r="D147" s="147">
        <f>SUMIF(Inputs!$B$15:$B$515,'Co-benefits Summary'!$B147,Inputs[NOX])</f>
        <v>0</v>
      </c>
      <c r="E147" s="147">
        <f>SUMIF(Inputs!$B$15:$B$515,'Co-benefits Summary'!$B147,Inputs[NH3])</f>
        <v>0</v>
      </c>
      <c r="F147" s="147">
        <f>SUMIF(Inputs!$B$15:$B$515,'Co-benefits Summary'!$B147,Inputs[PM2.5])</f>
        <v>0</v>
      </c>
      <c r="G147" s="147">
        <f>SUMIF(Inputs!$B$15:$B$515,'Co-benefits Summary'!$B147,Inputs[SO2])</f>
        <v>0</v>
      </c>
      <c r="H147" s="147">
        <f>SUMIF(Inputs!$B$15:$B$515,'Co-benefits Summary'!$B147,Inputs[ROG])</f>
        <v>0</v>
      </c>
      <c r="I147" s="147">
        <f>SUMIF(Inputs!$B$15:$B$515,'Co-benefits Summary'!$B147,Inputs[O3])</f>
        <v>0</v>
      </c>
      <c r="J147" s="155">
        <f>SUMIF(Inputs!$B$15:$B$515,'Co-benefits Summary'!$B147,Inputs[CO])</f>
        <v>0</v>
      </c>
      <c r="K147" s="157" t="str">
        <f>IF(CoBenefits[[#This Row],[Applicant ID]]="","",SUM(CoBenefits[[#This Row],[NOX]],CoBenefits[[#This Row],[PM2.5]],CoBenefits[[#This Row],[SO2]],CoBenefits[[#This Row],[O3]],CoBenefits[[#This Row],[CO]])&gt;0)</f>
        <v/>
      </c>
    </row>
    <row r="148" spans="2:11" s="142" customFormat="1" ht="15" customHeight="1" x14ac:dyDescent="0.25">
      <c r="B148" s="142">
        <v>139</v>
      </c>
      <c r="C148" s="153" t="str">
        <f>IFERROR(VLOOKUP(B148,Inputs!$B$15:$C$515,2,FALSE),"")</f>
        <v/>
      </c>
      <c r="D148" s="147">
        <f>SUMIF(Inputs!$B$15:$B$515,'Co-benefits Summary'!$B148,Inputs[NOX])</f>
        <v>0</v>
      </c>
      <c r="E148" s="147">
        <f>SUMIF(Inputs!$B$15:$B$515,'Co-benefits Summary'!$B148,Inputs[NH3])</f>
        <v>0</v>
      </c>
      <c r="F148" s="147">
        <f>SUMIF(Inputs!$B$15:$B$515,'Co-benefits Summary'!$B148,Inputs[PM2.5])</f>
        <v>0</v>
      </c>
      <c r="G148" s="147">
        <f>SUMIF(Inputs!$B$15:$B$515,'Co-benefits Summary'!$B148,Inputs[SO2])</f>
        <v>0</v>
      </c>
      <c r="H148" s="147">
        <f>SUMIF(Inputs!$B$15:$B$515,'Co-benefits Summary'!$B148,Inputs[ROG])</f>
        <v>0</v>
      </c>
      <c r="I148" s="147">
        <f>SUMIF(Inputs!$B$15:$B$515,'Co-benefits Summary'!$B148,Inputs[O3])</f>
        <v>0</v>
      </c>
      <c r="J148" s="155">
        <f>SUMIF(Inputs!$B$15:$B$515,'Co-benefits Summary'!$B148,Inputs[CO])</f>
        <v>0</v>
      </c>
      <c r="K148" s="157" t="str">
        <f>IF(CoBenefits[[#This Row],[Applicant ID]]="","",SUM(CoBenefits[[#This Row],[NOX]],CoBenefits[[#This Row],[PM2.5]],CoBenefits[[#This Row],[SO2]],CoBenefits[[#This Row],[O3]],CoBenefits[[#This Row],[CO]])&gt;0)</f>
        <v/>
      </c>
    </row>
    <row r="149" spans="2:11" s="142" customFormat="1" ht="15" customHeight="1" x14ac:dyDescent="0.25">
      <c r="B149" s="142">
        <v>140</v>
      </c>
      <c r="C149" s="153" t="str">
        <f>IFERROR(VLOOKUP(B149,Inputs!$B$15:$C$515,2,FALSE),"")</f>
        <v/>
      </c>
      <c r="D149" s="147">
        <f>SUMIF(Inputs!$B$15:$B$515,'Co-benefits Summary'!$B149,Inputs[NOX])</f>
        <v>0</v>
      </c>
      <c r="E149" s="147">
        <f>SUMIF(Inputs!$B$15:$B$515,'Co-benefits Summary'!$B149,Inputs[NH3])</f>
        <v>0</v>
      </c>
      <c r="F149" s="147">
        <f>SUMIF(Inputs!$B$15:$B$515,'Co-benefits Summary'!$B149,Inputs[PM2.5])</f>
        <v>0</v>
      </c>
      <c r="G149" s="147">
        <f>SUMIF(Inputs!$B$15:$B$515,'Co-benefits Summary'!$B149,Inputs[SO2])</f>
        <v>0</v>
      </c>
      <c r="H149" s="147">
        <f>SUMIF(Inputs!$B$15:$B$515,'Co-benefits Summary'!$B149,Inputs[ROG])</f>
        <v>0</v>
      </c>
      <c r="I149" s="147">
        <f>SUMIF(Inputs!$B$15:$B$515,'Co-benefits Summary'!$B149,Inputs[O3])</f>
        <v>0</v>
      </c>
      <c r="J149" s="155">
        <f>SUMIF(Inputs!$B$15:$B$515,'Co-benefits Summary'!$B149,Inputs[CO])</f>
        <v>0</v>
      </c>
      <c r="K149" s="157" t="str">
        <f>IF(CoBenefits[[#This Row],[Applicant ID]]="","",SUM(CoBenefits[[#This Row],[NOX]],CoBenefits[[#This Row],[PM2.5]],CoBenefits[[#This Row],[SO2]],CoBenefits[[#This Row],[O3]],CoBenefits[[#This Row],[CO]])&gt;0)</f>
        <v/>
      </c>
    </row>
    <row r="150" spans="2:11" s="142" customFormat="1" ht="15" customHeight="1" x14ac:dyDescent="0.25">
      <c r="B150" s="142">
        <v>141</v>
      </c>
      <c r="C150" s="153" t="str">
        <f>IFERROR(VLOOKUP(B150,Inputs!$B$15:$C$515,2,FALSE),"")</f>
        <v/>
      </c>
      <c r="D150" s="147">
        <f>SUMIF(Inputs!$B$15:$B$515,'Co-benefits Summary'!$B150,Inputs[NOX])</f>
        <v>0</v>
      </c>
      <c r="E150" s="147">
        <f>SUMIF(Inputs!$B$15:$B$515,'Co-benefits Summary'!$B150,Inputs[NH3])</f>
        <v>0</v>
      </c>
      <c r="F150" s="147">
        <f>SUMIF(Inputs!$B$15:$B$515,'Co-benefits Summary'!$B150,Inputs[PM2.5])</f>
        <v>0</v>
      </c>
      <c r="G150" s="147">
        <f>SUMIF(Inputs!$B$15:$B$515,'Co-benefits Summary'!$B150,Inputs[SO2])</f>
        <v>0</v>
      </c>
      <c r="H150" s="147">
        <f>SUMIF(Inputs!$B$15:$B$515,'Co-benefits Summary'!$B150,Inputs[ROG])</f>
        <v>0</v>
      </c>
      <c r="I150" s="147">
        <f>SUMIF(Inputs!$B$15:$B$515,'Co-benefits Summary'!$B150,Inputs[O3])</f>
        <v>0</v>
      </c>
      <c r="J150" s="155">
        <f>SUMIF(Inputs!$B$15:$B$515,'Co-benefits Summary'!$B150,Inputs[CO])</f>
        <v>0</v>
      </c>
      <c r="K150" s="157" t="str">
        <f>IF(CoBenefits[[#This Row],[Applicant ID]]="","",SUM(CoBenefits[[#This Row],[NOX]],CoBenefits[[#This Row],[PM2.5]],CoBenefits[[#This Row],[SO2]],CoBenefits[[#This Row],[O3]],CoBenefits[[#This Row],[CO]])&gt;0)</f>
        <v/>
      </c>
    </row>
    <row r="151" spans="2:11" s="142" customFormat="1" ht="15" customHeight="1" x14ac:dyDescent="0.25">
      <c r="B151" s="142">
        <v>142</v>
      </c>
      <c r="C151" s="153" t="str">
        <f>IFERROR(VLOOKUP(B151,Inputs!$B$15:$C$515,2,FALSE),"")</f>
        <v/>
      </c>
      <c r="D151" s="147">
        <f>SUMIF(Inputs!$B$15:$B$515,'Co-benefits Summary'!$B151,Inputs[NOX])</f>
        <v>0</v>
      </c>
      <c r="E151" s="147">
        <f>SUMIF(Inputs!$B$15:$B$515,'Co-benefits Summary'!$B151,Inputs[NH3])</f>
        <v>0</v>
      </c>
      <c r="F151" s="147">
        <f>SUMIF(Inputs!$B$15:$B$515,'Co-benefits Summary'!$B151,Inputs[PM2.5])</f>
        <v>0</v>
      </c>
      <c r="G151" s="147">
        <f>SUMIF(Inputs!$B$15:$B$515,'Co-benefits Summary'!$B151,Inputs[SO2])</f>
        <v>0</v>
      </c>
      <c r="H151" s="147">
        <f>SUMIF(Inputs!$B$15:$B$515,'Co-benefits Summary'!$B151,Inputs[ROG])</f>
        <v>0</v>
      </c>
      <c r="I151" s="147">
        <f>SUMIF(Inputs!$B$15:$B$515,'Co-benefits Summary'!$B151,Inputs[O3])</f>
        <v>0</v>
      </c>
      <c r="J151" s="155">
        <f>SUMIF(Inputs!$B$15:$B$515,'Co-benefits Summary'!$B151,Inputs[CO])</f>
        <v>0</v>
      </c>
      <c r="K151" s="157" t="str">
        <f>IF(CoBenefits[[#This Row],[Applicant ID]]="","",SUM(CoBenefits[[#This Row],[NOX]],CoBenefits[[#This Row],[PM2.5]],CoBenefits[[#This Row],[SO2]],CoBenefits[[#This Row],[O3]],CoBenefits[[#This Row],[CO]])&gt;0)</f>
        <v/>
      </c>
    </row>
    <row r="152" spans="2:11" s="142" customFormat="1" ht="15" customHeight="1" x14ac:dyDescent="0.25">
      <c r="B152" s="142">
        <v>143</v>
      </c>
      <c r="C152" s="153" t="str">
        <f>IFERROR(VLOOKUP(B152,Inputs!$B$15:$C$515,2,FALSE),"")</f>
        <v/>
      </c>
      <c r="D152" s="147">
        <f>SUMIF(Inputs!$B$15:$B$515,'Co-benefits Summary'!$B152,Inputs[NOX])</f>
        <v>0</v>
      </c>
      <c r="E152" s="147">
        <f>SUMIF(Inputs!$B$15:$B$515,'Co-benefits Summary'!$B152,Inputs[NH3])</f>
        <v>0</v>
      </c>
      <c r="F152" s="147">
        <f>SUMIF(Inputs!$B$15:$B$515,'Co-benefits Summary'!$B152,Inputs[PM2.5])</f>
        <v>0</v>
      </c>
      <c r="G152" s="147">
        <f>SUMIF(Inputs!$B$15:$B$515,'Co-benefits Summary'!$B152,Inputs[SO2])</f>
        <v>0</v>
      </c>
      <c r="H152" s="147">
        <f>SUMIF(Inputs!$B$15:$B$515,'Co-benefits Summary'!$B152,Inputs[ROG])</f>
        <v>0</v>
      </c>
      <c r="I152" s="147">
        <f>SUMIF(Inputs!$B$15:$B$515,'Co-benefits Summary'!$B152,Inputs[O3])</f>
        <v>0</v>
      </c>
      <c r="J152" s="155">
        <f>SUMIF(Inputs!$B$15:$B$515,'Co-benefits Summary'!$B152,Inputs[CO])</f>
        <v>0</v>
      </c>
      <c r="K152" s="157" t="str">
        <f>IF(CoBenefits[[#This Row],[Applicant ID]]="","",SUM(CoBenefits[[#This Row],[NOX]],CoBenefits[[#This Row],[PM2.5]],CoBenefits[[#This Row],[SO2]],CoBenefits[[#This Row],[O3]],CoBenefits[[#This Row],[CO]])&gt;0)</f>
        <v/>
      </c>
    </row>
    <row r="153" spans="2:11" s="142" customFormat="1" ht="15" customHeight="1" x14ac:dyDescent="0.25">
      <c r="B153" s="142">
        <v>144</v>
      </c>
      <c r="C153" s="153" t="str">
        <f>IFERROR(VLOOKUP(B153,Inputs!$B$15:$C$515,2,FALSE),"")</f>
        <v/>
      </c>
      <c r="D153" s="147">
        <f>SUMIF(Inputs!$B$15:$B$515,'Co-benefits Summary'!$B153,Inputs[NOX])</f>
        <v>0</v>
      </c>
      <c r="E153" s="147">
        <f>SUMIF(Inputs!$B$15:$B$515,'Co-benefits Summary'!$B153,Inputs[NH3])</f>
        <v>0</v>
      </c>
      <c r="F153" s="147">
        <f>SUMIF(Inputs!$B$15:$B$515,'Co-benefits Summary'!$B153,Inputs[PM2.5])</f>
        <v>0</v>
      </c>
      <c r="G153" s="147">
        <f>SUMIF(Inputs!$B$15:$B$515,'Co-benefits Summary'!$B153,Inputs[SO2])</f>
        <v>0</v>
      </c>
      <c r="H153" s="147">
        <f>SUMIF(Inputs!$B$15:$B$515,'Co-benefits Summary'!$B153,Inputs[ROG])</f>
        <v>0</v>
      </c>
      <c r="I153" s="147">
        <f>SUMIF(Inputs!$B$15:$B$515,'Co-benefits Summary'!$B153,Inputs[O3])</f>
        <v>0</v>
      </c>
      <c r="J153" s="155">
        <f>SUMIF(Inputs!$B$15:$B$515,'Co-benefits Summary'!$B153,Inputs[CO])</f>
        <v>0</v>
      </c>
      <c r="K153" s="157" t="str">
        <f>IF(CoBenefits[[#This Row],[Applicant ID]]="","",SUM(CoBenefits[[#This Row],[NOX]],CoBenefits[[#This Row],[PM2.5]],CoBenefits[[#This Row],[SO2]],CoBenefits[[#This Row],[O3]],CoBenefits[[#This Row],[CO]])&gt;0)</f>
        <v/>
      </c>
    </row>
    <row r="154" spans="2:11" s="142" customFormat="1" ht="15" customHeight="1" x14ac:dyDescent="0.25">
      <c r="B154" s="142">
        <v>145</v>
      </c>
      <c r="C154" s="153" t="str">
        <f>IFERROR(VLOOKUP(B154,Inputs!$B$15:$C$515,2,FALSE),"")</f>
        <v/>
      </c>
      <c r="D154" s="147">
        <f>SUMIF(Inputs!$B$15:$B$515,'Co-benefits Summary'!$B154,Inputs[NOX])</f>
        <v>0</v>
      </c>
      <c r="E154" s="147">
        <f>SUMIF(Inputs!$B$15:$B$515,'Co-benefits Summary'!$B154,Inputs[NH3])</f>
        <v>0</v>
      </c>
      <c r="F154" s="147">
        <f>SUMIF(Inputs!$B$15:$B$515,'Co-benefits Summary'!$B154,Inputs[PM2.5])</f>
        <v>0</v>
      </c>
      <c r="G154" s="147">
        <f>SUMIF(Inputs!$B$15:$B$515,'Co-benefits Summary'!$B154,Inputs[SO2])</f>
        <v>0</v>
      </c>
      <c r="H154" s="147">
        <f>SUMIF(Inputs!$B$15:$B$515,'Co-benefits Summary'!$B154,Inputs[ROG])</f>
        <v>0</v>
      </c>
      <c r="I154" s="147">
        <f>SUMIF(Inputs!$B$15:$B$515,'Co-benefits Summary'!$B154,Inputs[O3])</f>
        <v>0</v>
      </c>
      <c r="J154" s="155">
        <f>SUMIF(Inputs!$B$15:$B$515,'Co-benefits Summary'!$B154,Inputs[CO])</f>
        <v>0</v>
      </c>
      <c r="K154" s="157" t="str">
        <f>IF(CoBenefits[[#This Row],[Applicant ID]]="","",SUM(CoBenefits[[#This Row],[NOX]],CoBenefits[[#This Row],[PM2.5]],CoBenefits[[#This Row],[SO2]],CoBenefits[[#This Row],[O3]],CoBenefits[[#This Row],[CO]])&gt;0)</f>
        <v/>
      </c>
    </row>
    <row r="155" spans="2:11" s="142" customFormat="1" ht="15" customHeight="1" x14ac:dyDescent="0.25">
      <c r="B155" s="142">
        <v>146</v>
      </c>
      <c r="C155" s="153" t="str">
        <f>IFERROR(VLOOKUP(B155,Inputs!$B$15:$C$515,2,FALSE),"")</f>
        <v/>
      </c>
      <c r="D155" s="147">
        <f>SUMIF(Inputs!$B$15:$B$515,'Co-benefits Summary'!$B155,Inputs[NOX])</f>
        <v>0</v>
      </c>
      <c r="E155" s="147">
        <f>SUMIF(Inputs!$B$15:$B$515,'Co-benefits Summary'!$B155,Inputs[NH3])</f>
        <v>0</v>
      </c>
      <c r="F155" s="147">
        <f>SUMIF(Inputs!$B$15:$B$515,'Co-benefits Summary'!$B155,Inputs[PM2.5])</f>
        <v>0</v>
      </c>
      <c r="G155" s="147">
        <f>SUMIF(Inputs!$B$15:$B$515,'Co-benefits Summary'!$B155,Inputs[SO2])</f>
        <v>0</v>
      </c>
      <c r="H155" s="147">
        <f>SUMIF(Inputs!$B$15:$B$515,'Co-benefits Summary'!$B155,Inputs[ROG])</f>
        <v>0</v>
      </c>
      <c r="I155" s="147">
        <f>SUMIF(Inputs!$B$15:$B$515,'Co-benefits Summary'!$B155,Inputs[O3])</f>
        <v>0</v>
      </c>
      <c r="J155" s="155">
        <f>SUMIF(Inputs!$B$15:$B$515,'Co-benefits Summary'!$B155,Inputs[CO])</f>
        <v>0</v>
      </c>
      <c r="K155" s="157" t="str">
        <f>IF(CoBenefits[[#This Row],[Applicant ID]]="","",SUM(CoBenefits[[#This Row],[NOX]],CoBenefits[[#This Row],[PM2.5]],CoBenefits[[#This Row],[SO2]],CoBenefits[[#This Row],[O3]],CoBenefits[[#This Row],[CO]])&gt;0)</f>
        <v/>
      </c>
    </row>
    <row r="156" spans="2:11" s="142" customFormat="1" ht="15" customHeight="1" x14ac:dyDescent="0.25">
      <c r="B156" s="142">
        <v>147</v>
      </c>
      <c r="C156" s="153" t="str">
        <f>IFERROR(VLOOKUP(B156,Inputs!$B$15:$C$515,2,FALSE),"")</f>
        <v/>
      </c>
      <c r="D156" s="147">
        <f>SUMIF(Inputs!$B$15:$B$515,'Co-benefits Summary'!$B156,Inputs[NOX])</f>
        <v>0</v>
      </c>
      <c r="E156" s="147">
        <f>SUMIF(Inputs!$B$15:$B$515,'Co-benefits Summary'!$B156,Inputs[NH3])</f>
        <v>0</v>
      </c>
      <c r="F156" s="147">
        <f>SUMIF(Inputs!$B$15:$B$515,'Co-benefits Summary'!$B156,Inputs[PM2.5])</f>
        <v>0</v>
      </c>
      <c r="G156" s="147">
        <f>SUMIF(Inputs!$B$15:$B$515,'Co-benefits Summary'!$B156,Inputs[SO2])</f>
        <v>0</v>
      </c>
      <c r="H156" s="147">
        <f>SUMIF(Inputs!$B$15:$B$515,'Co-benefits Summary'!$B156,Inputs[ROG])</f>
        <v>0</v>
      </c>
      <c r="I156" s="147">
        <f>SUMIF(Inputs!$B$15:$B$515,'Co-benefits Summary'!$B156,Inputs[O3])</f>
        <v>0</v>
      </c>
      <c r="J156" s="155">
        <f>SUMIF(Inputs!$B$15:$B$515,'Co-benefits Summary'!$B156,Inputs[CO])</f>
        <v>0</v>
      </c>
      <c r="K156" s="157" t="str">
        <f>IF(CoBenefits[[#This Row],[Applicant ID]]="","",SUM(CoBenefits[[#This Row],[NOX]],CoBenefits[[#This Row],[PM2.5]],CoBenefits[[#This Row],[SO2]],CoBenefits[[#This Row],[O3]],CoBenefits[[#This Row],[CO]])&gt;0)</f>
        <v/>
      </c>
    </row>
    <row r="157" spans="2:11" s="142" customFormat="1" ht="15" customHeight="1" x14ac:dyDescent="0.25">
      <c r="B157" s="142">
        <v>148</v>
      </c>
      <c r="C157" s="153" t="str">
        <f>IFERROR(VLOOKUP(B157,Inputs!$B$15:$C$515,2,FALSE),"")</f>
        <v/>
      </c>
      <c r="D157" s="147">
        <f>SUMIF(Inputs!$B$15:$B$515,'Co-benefits Summary'!$B157,Inputs[NOX])</f>
        <v>0</v>
      </c>
      <c r="E157" s="147">
        <f>SUMIF(Inputs!$B$15:$B$515,'Co-benefits Summary'!$B157,Inputs[NH3])</f>
        <v>0</v>
      </c>
      <c r="F157" s="147">
        <f>SUMIF(Inputs!$B$15:$B$515,'Co-benefits Summary'!$B157,Inputs[PM2.5])</f>
        <v>0</v>
      </c>
      <c r="G157" s="147">
        <f>SUMIF(Inputs!$B$15:$B$515,'Co-benefits Summary'!$B157,Inputs[SO2])</f>
        <v>0</v>
      </c>
      <c r="H157" s="147">
        <f>SUMIF(Inputs!$B$15:$B$515,'Co-benefits Summary'!$B157,Inputs[ROG])</f>
        <v>0</v>
      </c>
      <c r="I157" s="147">
        <f>SUMIF(Inputs!$B$15:$B$515,'Co-benefits Summary'!$B157,Inputs[O3])</f>
        <v>0</v>
      </c>
      <c r="J157" s="155">
        <f>SUMIF(Inputs!$B$15:$B$515,'Co-benefits Summary'!$B157,Inputs[CO])</f>
        <v>0</v>
      </c>
      <c r="K157" s="157" t="str">
        <f>IF(CoBenefits[[#This Row],[Applicant ID]]="","",SUM(CoBenefits[[#This Row],[NOX]],CoBenefits[[#This Row],[PM2.5]],CoBenefits[[#This Row],[SO2]],CoBenefits[[#This Row],[O3]],CoBenefits[[#This Row],[CO]])&gt;0)</f>
        <v/>
      </c>
    </row>
    <row r="158" spans="2:11" s="142" customFormat="1" ht="15" customHeight="1" x14ac:dyDescent="0.25">
      <c r="B158" s="142">
        <v>149</v>
      </c>
      <c r="C158" s="153" t="str">
        <f>IFERROR(VLOOKUP(B158,Inputs!$B$15:$C$515,2,FALSE),"")</f>
        <v/>
      </c>
      <c r="D158" s="147">
        <f>SUMIF(Inputs!$B$15:$B$515,'Co-benefits Summary'!$B158,Inputs[NOX])</f>
        <v>0</v>
      </c>
      <c r="E158" s="147">
        <f>SUMIF(Inputs!$B$15:$B$515,'Co-benefits Summary'!$B158,Inputs[NH3])</f>
        <v>0</v>
      </c>
      <c r="F158" s="147">
        <f>SUMIF(Inputs!$B$15:$B$515,'Co-benefits Summary'!$B158,Inputs[PM2.5])</f>
        <v>0</v>
      </c>
      <c r="G158" s="147">
        <f>SUMIF(Inputs!$B$15:$B$515,'Co-benefits Summary'!$B158,Inputs[SO2])</f>
        <v>0</v>
      </c>
      <c r="H158" s="147">
        <f>SUMIF(Inputs!$B$15:$B$515,'Co-benefits Summary'!$B158,Inputs[ROG])</f>
        <v>0</v>
      </c>
      <c r="I158" s="147">
        <f>SUMIF(Inputs!$B$15:$B$515,'Co-benefits Summary'!$B158,Inputs[O3])</f>
        <v>0</v>
      </c>
      <c r="J158" s="155">
        <f>SUMIF(Inputs!$B$15:$B$515,'Co-benefits Summary'!$B158,Inputs[CO])</f>
        <v>0</v>
      </c>
      <c r="K158" s="157" t="str">
        <f>IF(CoBenefits[[#This Row],[Applicant ID]]="","",SUM(CoBenefits[[#This Row],[NOX]],CoBenefits[[#This Row],[PM2.5]],CoBenefits[[#This Row],[SO2]],CoBenefits[[#This Row],[O3]],CoBenefits[[#This Row],[CO]])&gt;0)</f>
        <v/>
      </c>
    </row>
    <row r="159" spans="2:11" s="142" customFormat="1" ht="15" customHeight="1" x14ac:dyDescent="0.25">
      <c r="B159" s="142">
        <v>150</v>
      </c>
      <c r="C159" s="153" t="str">
        <f>IFERROR(VLOOKUP(B159,Inputs!$B$15:$C$515,2,FALSE),"")</f>
        <v/>
      </c>
      <c r="D159" s="147">
        <f>SUMIF(Inputs!$B$15:$B$515,'Co-benefits Summary'!$B159,Inputs[NOX])</f>
        <v>0</v>
      </c>
      <c r="E159" s="147">
        <f>SUMIF(Inputs!$B$15:$B$515,'Co-benefits Summary'!$B159,Inputs[NH3])</f>
        <v>0</v>
      </c>
      <c r="F159" s="147">
        <f>SUMIF(Inputs!$B$15:$B$515,'Co-benefits Summary'!$B159,Inputs[PM2.5])</f>
        <v>0</v>
      </c>
      <c r="G159" s="147">
        <f>SUMIF(Inputs!$B$15:$B$515,'Co-benefits Summary'!$B159,Inputs[SO2])</f>
        <v>0</v>
      </c>
      <c r="H159" s="147">
        <f>SUMIF(Inputs!$B$15:$B$515,'Co-benefits Summary'!$B159,Inputs[ROG])</f>
        <v>0</v>
      </c>
      <c r="I159" s="147">
        <f>SUMIF(Inputs!$B$15:$B$515,'Co-benefits Summary'!$B159,Inputs[O3])</f>
        <v>0</v>
      </c>
      <c r="J159" s="155">
        <f>SUMIF(Inputs!$B$15:$B$515,'Co-benefits Summary'!$B159,Inputs[CO])</f>
        <v>0</v>
      </c>
      <c r="K159" s="157" t="str">
        <f>IF(CoBenefits[[#This Row],[Applicant ID]]="","",SUM(CoBenefits[[#This Row],[NOX]],CoBenefits[[#This Row],[PM2.5]],CoBenefits[[#This Row],[SO2]],CoBenefits[[#This Row],[O3]],CoBenefits[[#This Row],[CO]])&gt;0)</f>
        <v/>
      </c>
    </row>
    <row r="160" spans="2:11" s="142" customFormat="1" ht="15" customHeight="1" x14ac:dyDescent="0.25">
      <c r="B160" s="142">
        <v>151</v>
      </c>
      <c r="C160" s="153" t="str">
        <f>IFERROR(VLOOKUP(B160,Inputs!$B$15:$C$515,2,FALSE),"")</f>
        <v/>
      </c>
      <c r="D160" s="147">
        <f>SUMIF(Inputs!$B$15:$B$515,'Co-benefits Summary'!$B160,Inputs[NOX])</f>
        <v>0</v>
      </c>
      <c r="E160" s="147">
        <f>SUMIF(Inputs!$B$15:$B$515,'Co-benefits Summary'!$B160,Inputs[NH3])</f>
        <v>0</v>
      </c>
      <c r="F160" s="147">
        <f>SUMIF(Inputs!$B$15:$B$515,'Co-benefits Summary'!$B160,Inputs[PM2.5])</f>
        <v>0</v>
      </c>
      <c r="G160" s="147">
        <f>SUMIF(Inputs!$B$15:$B$515,'Co-benefits Summary'!$B160,Inputs[SO2])</f>
        <v>0</v>
      </c>
      <c r="H160" s="147">
        <f>SUMIF(Inputs!$B$15:$B$515,'Co-benefits Summary'!$B160,Inputs[ROG])</f>
        <v>0</v>
      </c>
      <c r="I160" s="147">
        <f>SUMIF(Inputs!$B$15:$B$515,'Co-benefits Summary'!$B160,Inputs[O3])</f>
        <v>0</v>
      </c>
      <c r="J160" s="155">
        <f>SUMIF(Inputs!$B$15:$B$515,'Co-benefits Summary'!$B160,Inputs[CO])</f>
        <v>0</v>
      </c>
      <c r="K160" s="157" t="str">
        <f>IF(CoBenefits[[#This Row],[Applicant ID]]="","",SUM(CoBenefits[[#This Row],[NOX]],CoBenefits[[#This Row],[PM2.5]],CoBenefits[[#This Row],[SO2]],CoBenefits[[#This Row],[O3]],CoBenefits[[#This Row],[CO]])&gt;0)</f>
        <v/>
      </c>
    </row>
    <row r="161" spans="2:11" s="142" customFormat="1" ht="15" customHeight="1" x14ac:dyDescent="0.25">
      <c r="B161" s="142">
        <v>152</v>
      </c>
      <c r="C161" s="153" t="str">
        <f>IFERROR(VLOOKUP(B161,Inputs!$B$15:$C$515,2,FALSE),"")</f>
        <v/>
      </c>
      <c r="D161" s="147">
        <f>SUMIF(Inputs!$B$15:$B$515,'Co-benefits Summary'!$B161,Inputs[NOX])</f>
        <v>0</v>
      </c>
      <c r="E161" s="147">
        <f>SUMIF(Inputs!$B$15:$B$515,'Co-benefits Summary'!$B161,Inputs[NH3])</f>
        <v>0</v>
      </c>
      <c r="F161" s="147">
        <f>SUMIF(Inputs!$B$15:$B$515,'Co-benefits Summary'!$B161,Inputs[PM2.5])</f>
        <v>0</v>
      </c>
      <c r="G161" s="147">
        <f>SUMIF(Inputs!$B$15:$B$515,'Co-benefits Summary'!$B161,Inputs[SO2])</f>
        <v>0</v>
      </c>
      <c r="H161" s="147">
        <f>SUMIF(Inputs!$B$15:$B$515,'Co-benefits Summary'!$B161,Inputs[ROG])</f>
        <v>0</v>
      </c>
      <c r="I161" s="147">
        <f>SUMIF(Inputs!$B$15:$B$515,'Co-benefits Summary'!$B161,Inputs[O3])</f>
        <v>0</v>
      </c>
      <c r="J161" s="155">
        <f>SUMIF(Inputs!$B$15:$B$515,'Co-benefits Summary'!$B161,Inputs[CO])</f>
        <v>0</v>
      </c>
      <c r="K161" s="157" t="str">
        <f>IF(CoBenefits[[#This Row],[Applicant ID]]="","",SUM(CoBenefits[[#This Row],[NOX]],CoBenefits[[#This Row],[PM2.5]],CoBenefits[[#This Row],[SO2]],CoBenefits[[#This Row],[O3]],CoBenefits[[#This Row],[CO]])&gt;0)</f>
        <v/>
      </c>
    </row>
    <row r="162" spans="2:11" s="142" customFormat="1" ht="15" customHeight="1" x14ac:dyDescent="0.25">
      <c r="B162" s="142">
        <v>153</v>
      </c>
      <c r="C162" s="153" t="str">
        <f>IFERROR(VLOOKUP(B162,Inputs!$B$15:$C$515,2,FALSE),"")</f>
        <v/>
      </c>
      <c r="D162" s="147">
        <f>SUMIF(Inputs!$B$15:$B$515,'Co-benefits Summary'!$B162,Inputs[NOX])</f>
        <v>0</v>
      </c>
      <c r="E162" s="147">
        <f>SUMIF(Inputs!$B$15:$B$515,'Co-benefits Summary'!$B162,Inputs[NH3])</f>
        <v>0</v>
      </c>
      <c r="F162" s="147">
        <f>SUMIF(Inputs!$B$15:$B$515,'Co-benefits Summary'!$B162,Inputs[PM2.5])</f>
        <v>0</v>
      </c>
      <c r="G162" s="147">
        <f>SUMIF(Inputs!$B$15:$B$515,'Co-benefits Summary'!$B162,Inputs[SO2])</f>
        <v>0</v>
      </c>
      <c r="H162" s="147">
        <f>SUMIF(Inputs!$B$15:$B$515,'Co-benefits Summary'!$B162,Inputs[ROG])</f>
        <v>0</v>
      </c>
      <c r="I162" s="147">
        <f>SUMIF(Inputs!$B$15:$B$515,'Co-benefits Summary'!$B162,Inputs[O3])</f>
        <v>0</v>
      </c>
      <c r="J162" s="155">
        <f>SUMIF(Inputs!$B$15:$B$515,'Co-benefits Summary'!$B162,Inputs[CO])</f>
        <v>0</v>
      </c>
      <c r="K162" s="157" t="str">
        <f>IF(CoBenefits[[#This Row],[Applicant ID]]="","",SUM(CoBenefits[[#This Row],[NOX]],CoBenefits[[#This Row],[PM2.5]],CoBenefits[[#This Row],[SO2]],CoBenefits[[#This Row],[O3]],CoBenefits[[#This Row],[CO]])&gt;0)</f>
        <v/>
      </c>
    </row>
    <row r="163" spans="2:11" s="142" customFormat="1" ht="15" customHeight="1" x14ac:dyDescent="0.25">
      <c r="B163" s="142">
        <v>154</v>
      </c>
      <c r="C163" s="153" t="str">
        <f>IFERROR(VLOOKUP(B163,Inputs!$B$15:$C$515,2,FALSE),"")</f>
        <v/>
      </c>
      <c r="D163" s="147">
        <f>SUMIF(Inputs!$B$15:$B$515,'Co-benefits Summary'!$B163,Inputs[NOX])</f>
        <v>0</v>
      </c>
      <c r="E163" s="147">
        <f>SUMIF(Inputs!$B$15:$B$515,'Co-benefits Summary'!$B163,Inputs[NH3])</f>
        <v>0</v>
      </c>
      <c r="F163" s="147">
        <f>SUMIF(Inputs!$B$15:$B$515,'Co-benefits Summary'!$B163,Inputs[PM2.5])</f>
        <v>0</v>
      </c>
      <c r="G163" s="147">
        <f>SUMIF(Inputs!$B$15:$B$515,'Co-benefits Summary'!$B163,Inputs[SO2])</f>
        <v>0</v>
      </c>
      <c r="H163" s="147">
        <f>SUMIF(Inputs!$B$15:$B$515,'Co-benefits Summary'!$B163,Inputs[ROG])</f>
        <v>0</v>
      </c>
      <c r="I163" s="147">
        <f>SUMIF(Inputs!$B$15:$B$515,'Co-benefits Summary'!$B163,Inputs[O3])</f>
        <v>0</v>
      </c>
      <c r="J163" s="155">
        <f>SUMIF(Inputs!$B$15:$B$515,'Co-benefits Summary'!$B163,Inputs[CO])</f>
        <v>0</v>
      </c>
      <c r="K163" s="157" t="str">
        <f>IF(CoBenefits[[#This Row],[Applicant ID]]="","",SUM(CoBenefits[[#This Row],[NOX]],CoBenefits[[#This Row],[PM2.5]],CoBenefits[[#This Row],[SO2]],CoBenefits[[#This Row],[O3]],CoBenefits[[#This Row],[CO]])&gt;0)</f>
        <v/>
      </c>
    </row>
    <row r="164" spans="2:11" s="142" customFormat="1" ht="15" customHeight="1" x14ac:dyDescent="0.25">
      <c r="B164" s="142">
        <v>155</v>
      </c>
      <c r="C164" s="153" t="str">
        <f>IFERROR(VLOOKUP(B164,Inputs!$B$15:$C$515,2,FALSE),"")</f>
        <v/>
      </c>
      <c r="D164" s="147">
        <f>SUMIF(Inputs!$B$15:$B$515,'Co-benefits Summary'!$B164,Inputs[NOX])</f>
        <v>0</v>
      </c>
      <c r="E164" s="147">
        <f>SUMIF(Inputs!$B$15:$B$515,'Co-benefits Summary'!$B164,Inputs[NH3])</f>
        <v>0</v>
      </c>
      <c r="F164" s="147">
        <f>SUMIF(Inputs!$B$15:$B$515,'Co-benefits Summary'!$B164,Inputs[PM2.5])</f>
        <v>0</v>
      </c>
      <c r="G164" s="147">
        <f>SUMIF(Inputs!$B$15:$B$515,'Co-benefits Summary'!$B164,Inputs[SO2])</f>
        <v>0</v>
      </c>
      <c r="H164" s="147">
        <f>SUMIF(Inputs!$B$15:$B$515,'Co-benefits Summary'!$B164,Inputs[ROG])</f>
        <v>0</v>
      </c>
      <c r="I164" s="147">
        <f>SUMIF(Inputs!$B$15:$B$515,'Co-benefits Summary'!$B164,Inputs[O3])</f>
        <v>0</v>
      </c>
      <c r="J164" s="155">
        <f>SUMIF(Inputs!$B$15:$B$515,'Co-benefits Summary'!$B164,Inputs[CO])</f>
        <v>0</v>
      </c>
      <c r="K164" s="157" t="str">
        <f>IF(CoBenefits[[#This Row],[Applicant ID]]="","",SUM(CoBenefits[[#This Row],[NOX]],CoBenefits[[#This Row],[PM2.5]],CoBenefits[[#This Row],[SO2]],CoBenefits[[#This Row],[O3]],CoBenefits[[#This Row],[CO]])&gt;0)</f>
        <v/>
      </c>
    </row>
    <row r="165" spans="2:11" s="142" customFormat="1" ht="15" customHeight="1" x14ac:dyDescent="0.25">
      <c r="B165" s="142">
        <v>156</v>
      </c>
      <c r="C165" s="153" t="str">
        <f>IFERROR(VLOOKUP(B165,Inputs!$B$15:$C$515,2,FALSE),"")</f>
        <v/>
      </c>
      <c r="D165" s="147">
        <f>SUMIF(Inputs!$B$15:$B$515,'Co-benefits Summary'!$B165,Inputs[NOX])</f>
        <v>0</v>
      </c>
      <c r="E165" s="147">
        <f>SUMIF(Inputs!$B$15:$B$515,'Co-benefits Summary'!$B165,Inputs[NH3])</f>
        <v>0</v>
      </c>
      <c r="F165" s="147">
        <f>SUMIF(Inputs!$B$15:$B$515,'Co-benefits Summary'!$B165,Inputs[PM2.5])</f>
        <v>0</v>
      </c>
      <c r="G165" s="147">
        <f>SUMIF(Inputs!$B$15:$B$515,'Co-benefits Summary'!$B165,Inputs[SO2])</f>
        <v>0</v>
      </c>
      <c r="H165" s="147">
        <f>SUMIF(Inputs!$B$15:$B$515,'Co-benefits Summary'!$B165,Inputs[ROG])</f>
        <v>0</v>
      </c>
      <c r="I165" s="147">
        <f>SUMIF(Inputs!$B$15:$B$515,'Co-benefits Summary'!$B165,Inputs[O3])</f>
        <v>0</v>
      </c>
      <c r="J165" s="155">
        <f>SUMIF(Inputs!$B$15:$B$515,'Co-benefits Summary'!$B165,Inputs[CO])</f>
        <v>0</v>
      </c>
      <c r="K165" s="157" t="str">
        <f>IF(CoBenefits[[#This Row],[Applicant ID]]="","",SUM(CoBenefits[[#This Row],[NOX]],CoBenefits[[#This Row],[PM2.5]],CoBenefits[[#This Row],[SO2]],CoBenefits[[#This Row],[O3]],CoBenefits[[#This Row],[CO]])&gt;0)</f>
        <v/>
      </c>
    </row>
    <row r="166" spans="2:11" s="142" customFormat="1" ht="15" customHeight="1" x14ac:dyDescent="0.25">
      <c r="B166" s="142">
        <v>157</v>
      </c>
      <c r="C166" s="153" t="str">
        <f>IFERROR(VLOOKUP(B166,Inputs!$B$15:$C$515,2,FALSE),"")</f>
        <v/>
      </c>
      <c r="D166" s="147">
        <f>SUMIF(Inputs!$B$15:$B$515,'Co-benefits Summary'!$B166,Inputs[NOX])</f>
        <v>0</v>
      </c>
      <c r="E166" s="147">
        <f>SUMIF(Inputs!$B$15:$B$515,'Co-benefits Summary'!$B166,Inputs[NH3])</f>
        <v>0</v>
      </c>
      <c r="F166" s="147">
        <f>SUMIF(Inputs!$B$15:$B$515,'Co-benefits Summary'!$B166,Inputs[PM2.5])</f>
        <v>0</v>
      </c>
      <c r="G166" s="147">
        <f>SUMIF(Inputs!$B$15:$B$515,'Co-benefits Summary'!$B166,Inputs[SO2])</f>
        <v>0</v>
      </c>
      <c r="H166" s="147">
        <f>SUMIF(Inputs!$B$15:$B$515,'Co-benefits Summary'!$B166,Inputs[ROG])</f>
        <v>0</v>
      </c>
      <c r="I166" s="147">
        <f>SUMIF(Inputs!$B$15:$B$515,'Co-benefits Summary'!$B166,Inputs[O3])</f>
        <v>0</v>
      </c>
      <c r="J166" s="155">
        <f>SUMIF(Inputs!$B$15:$B$515,'Co-benefits Summary'!$B166,Inputs[CO])</f>
        <v>0</v>
      </c>
      <c r="K166" s="157" t="str">
        <f>IF(CoBenefits[[#This Row],[Applicant ID]]="","",SUM(CoBenefits[[#This Row],[NOX]],CoBenefits[[#This Row],[PM2.5]],CoBenefits[[#This Row],[SO2]],CoBenefits[[#This Row],[O3]],CoBenefits[[#This Row],[CO]])&gt;0)</f>
        <v/>
      </c>
    </row>
    <row r="167" spans="2:11" s="142" customFormat="1" ht="15" customHeight="1" x14ac:dyDescent="0.25">
      <c r="B167" s="142">
        <v>158</v>
      </c>
      <c r="C167" s="153" t="str">
        <f>IFERROR(VLOOKUP(B167,Inputs!$B$15:$C$515,2,FALSE),"")</f>
        <v/>
      </c>
      <c r="D167" s="147">
        <f>SUMIF(Inputs!$B$15:$B$515,'Co-benefits Summary'!$B167,Inputs[NOX])</f>
        <v>0</v>
      </c>
      <c r="E167" s="147">
        <f>SUMIF(Inputs!$B$15:$B$515,'Co-benefits Summary'!$B167,Inputs[NH3])</f>
        <v>0</v>
      </c>
      <c r="F167" s="147">
        <f>SUMIF(Inputs!$B$15:$B$515,'Co-benefits Summary'!$B167,Inputs[PM2.5])</f>
        <v>0</v>
      </c>
      <c r="G167" s="147">
        <f>SUMIF(Inputs!$B$15:$B$515,'Co-benefits Summary'!$B167,Inputs[SO2])</f>
        <v>0</v>
      </c>
      <c r="H167" s="147">
        <f>SUMIF(Inputs!$B$15:$B$515,'Co-benefits Summary'!$B167,Inputs[ROG])</f>
        <v>0</v>
      </c>
      <c r="I167" s="147">
        <f>SUMIF(Inputs!$B$15:$B$515,'Co-benefits Summary'!$B167,Inputs[O3])</f>
        <v>0</v>
      </c>
      <c r="J167" s="155">
        <f>SUMIF(Inputs!$B$15:$B$515,'Co-benefits Summary'!$B167,Inputs[CO])</f>
        <v>0</v>
      </c>
      <c r="K167" s="157" t="str">
        <f>IF(CoBenefits[[#This Row],[Applicant ID]]="","",SUM(CoBenefits[[#This Row],[NOX]],CoBenefits[[#This Row],[PM2.5]],CoBenefits[[#This Row],[SO2]],CoBenefits[[#This Row],[O3]],CoBenefits[[#This Row],[CO]])&gt;0)</f>
        <v/>
      </c>
    </row>
    <row r="168" spans="2:11" s="142" customFormat="1" ht="15" customHeight="1" x14ac:dyDescent="0.25">
      <c r="B168" s="142">
        <v>159</v>
      </c>
      <c r="C168" s="153" t="str">
        <f>IFERROR(VLOOKUP(B168,Inputs!$B$15:$C$515,2,FALSE),"")</f>
        <v/>
      </c>
      <c r="D168" s="147">
        <f>SUMIF(Inputs!$B$15:$B$515,'Co-benefits Summary'!$B168,Inputs[NOX])</f>
        <v>0</v>
      </c>
      <c r="E168" s="147">
        <f>SUMIF(Inputs!$B$15:$B$515,'Co-benefits Summary'!$B168,Inputs[NH3])</f>
        <v>0</v>
      </c>
      <c r="F168" s="147">
        <f>SUMIF(Inputs!$B$15:$B$515,'Co-benefits Summary'!$B168,Inputs[PM2.5])</f>
        <v>0</v>
      </c>
      <c r="G168" s="147">
        <f>SUMIF(Inputs!$B$15:$B$515,'Co-benefits Summary'!$B168,Inputs[SO2])</f>
        <v>0</v>
      </c>
      <c r="H168" s="147">
        <f>SUMIF(Inputs!$B$15:$B$515,'Co-benefits Summary'!$B168,Inputs[ROG])</f>
        <v>0</v>
      </c>
      <c r="I168" s="147">
        <f>SUMIF(Inputs!$B$15:$B$515,'Co-benefits Summary'!$B168,Inputs[O3])</f>
        <v>0</v>
      </c>
      <c r="J168" s="155">
        <f>SUMIF(Inputs!$B$15:$B$515,'Co-benefits Summary'!$B168,Inputs[CO])</f>
        <v>0</v>
      </c>
      <c r="K168" s="157" t="str">
        <f>IF(CoBenefits[[#This Row],[Applicant ID]]="","",SUM(CoBenefits[[#This Row],[NOX]],CoBenefits[[#This Row],[PM2.5]],CoBenefits[[#This Row],[SO2]],CoBenefits[[#This Row],[O3]],CoBenefits[[#This Row],[CO]])&gt;0)</f>
        <v/>
      </c>
    </row>
    <row r="169" spans="2:11" s="142" customFormat="1" ht="15" customHeight="1" x14ac:dyDescent="0.25">
      <c r="B169" s="142">
        <v>160</v>
      </c>
      <c r="C169" s="153" t="str">
        <f>IFERROR(VLOOKUP(B169,Inputs!$B$15:$C$515,2,FALSE),"")</f>
        <v/>
      </c>
      <c r="D169" s="147">
        <f>SUMIF(Inputs!$B$15:$B$515,'Co-benefits Summary'!$B169,Inputs[NOX])</f>
        <v>0</v>
      </c>
      <c r="E169" s="147">
        <f>SUMIF(Inputs!$B$15:$B$515,'Co-benefits Summary'!$B169,Inputs[NH3])</f>
        <v>0</v>
      </c>
      <c r="F169" s="147">
        <f>SUMIF(Inputs!$B$15:$B$515,'Co-benefits Summary'!$B169,Inputs[PM2.5])</f>
        <v>0</v>
      </c>
      <c r="G169" s="147">
        <f>SUMIF(Inputs!$B$15:$B$515,'Co-benefits Summary'!$B169,Inputs[SO2])</f>
        <v>0</v>
      </c>
      <c r="H169" s="147">
        <f>SUMIF(Inputs!$B$15:$B$515,'Co-benefits Summary'!$B169,Inputs[ROG])</f>
        <v>0</v>
      </c>
      <c r="I169" s="147">
        <f>SUMIF(Inputs!$B$15:$B$515,'Co-benefits Summary'!$B169,Inputs[O3])</f>
        <v>0</v>
      </c>
      <c r="J169" s="155">
        <f>SUMIF(Inputs!$B$15:$B$515,'Co-benefits Summary'!$B169,Inputs[CO])</f>
        <v>0</v>
      </c>
      <c r="K169" s="157" t="str">
        <f>IF(CoBenefits[[#This Row],[Applicant ID]]="","",SUM(CoBenefits[[#This Row],[NOX]],CoBenefits[[#This Row],[PM2.5]],CoBenefits[[#This Row],[SO2]],CoBenefits[[#This Row],[O3]],CoBenefits[[#This Row],[CO]])&gt;0)</f>
        <v/>
      </c>
    </row>
    <row r="170" spans="2:11" s="142" customFormat="1" ht="15" customHeight="1" x14ac:dyDescent="0.25">
      <c r="B170" s="142">
        <v>161</v>
      </c>
      <c r="C170" s="153" t="str">
        <f>IFERROR(VLOOKUP(B170,Inputs!$B$15:$C$515,2,FALSE),"")</f>
        <v/>
      </c>
      <c r="D170" s="147">
        <f>SUMIF(Inputs!$B$15:$B$515,'Co-benefits Summary'!$B170,Inputs[NOX])</f>
        <v>0</v>
      </c>
      <c r="E170" s="147">
        <f>SUMIF(Inputs!$B$15:$B$515,'Co-benefits Summary'!$B170,Inputs[NH3])</f>
        <v>0</v>
      </c>
      <c r="F170" s="147">
        <f>SUMIF(Inputs!$B$15:$B$515,'Co-benefits Summary'!$B170,Inputs[PM2.5])</f>
        <v>0</v>
      </c>
      <c r="G170" s="147">
        <f>SUMIF(Inputs!$B$15:$B$515,'Co-benefits Summary'!$B170,Inputs[SO2])</f>
        <v>0</v>
      </c>
      <c r="H170" s="147">
        <f>SUMIF(Inputs!$B$15:$B$515,'Co-benefits Summary'!$B170,Inputs[ROG])</f>
        <v>0</v>
      </c>
      <c r="I170" s="147">
        <f>SUMIF(Inputs!$B$15:$B$515,'Co-benefits Summary'!$B170,Inputs[O3])</f>
        <v>0</v>
      </c>
      <c r="J170" s="155">
        <f>SUMIF(Inputs!$B$15:$B$515,'Co-benefits Summary'!$B170,Inputs[CO])</f>
        <v>0</v>
      </c>
      <c r="K170" s="157" t="str">
        <f>IF(CoBenefits[[#This Row],[Applicant ID]]="","",SUM(CoBenefits[[#This Row],[NOX]],CoBenefits[[#This Row],[PM2.5]],CoBenefits[[#This Row],[SO2]],CoBenefits[[#This Row],[O3]],CoBenefits[[#This Row],[CO]])&gt;0)</f>
        <v/>
      </c>
    </row>
    <row r="171" spans="2:11" s="142" customFormat="1" ht="15" customHeight="1" x14ac:dyDescent="0.25">
      <c r="B171" s="142">
        <v>162</v>
      </c>
      <c r="C171" s="153" t="str">
        <f>IFERROR(VLOOKUP(B171,Inputs!$B$15:$C$515,2,FALSE),"")</f>
        <v/>
      </c>
      <c r="D171" s="147">
        <f>SUMIF(Inputs!$B$15:$B$515,'Co-benefits Summary'!$B171,Inputs[NOX])</f>
        <v>0</v>
      </c>
      <c r="E171" s="147">
        <f>SUMIF(Inputs!$B$15:$B$515,'Co-benefits Summary'!$B171,Inputs[NH3])</f>
        <v>0</v>
      </c>
      <c r="F171" s="147">
        <f>SUMIF(Inputs!$B$15:$B$515,'Co-benefits Summary'!$B171,Inputs[PM2.5])</f>
        <v>0</v>
      </c>
      <c r="G171" s="147">
        <f>SUMIF(Inputs!$B$15:$B$515,'Co-benefits Summary'!$B171,Inputs[SO2])</f>
        <v>0</v>
      </c>
      <c r="H171" s="147">
        <f>SUMIF(Inputs!$B$15:$B$515,'Co-benefits Summary'!$B171,Inputs[ROG])</f>
        <v>0</v>
      </c>
      <c r="I171" s="147">
        <f>SUMIF(Inputs!$B$15:$B$515,'Co-benefits Summary'!$B171,Inputs[O3])</f>
        <v>0</v>
      </c>
      <c r="J171" s="155">
        <f>SUMIF(Inputs!$B$15:$B$515,'Co-benefits Summary'!$B171,Inputs[CO])</f>
        <v>0</v>
      </c>
      <c r="K171" s="157" t="str">
        <f>IF(CoBenefits[[#This Row],[Applicant ID]]="","",SUM(CoBenefits[[#This Row],[NOX]],CoBenefits[[#This Row],[PM2.5]],CoBenefits[[#This Row],[SO2]],CoBenefits[[#This Row],[O3]],CoBenefits[[#This Row],[CO]])&gt;0)</f>
        <v/>
      </c>
    </row>
    <row r="172" spans="2:11" s="142" customFormat="1" ht="15" customHeight="1" x14ac:dyDescent="0.25">
      <c r="B172" s="142">
        <v>163</v>
      </c>
      <c r="C172" s="153" t="str">
        <f>IFERROR(VLOOKUP(B172,Inputs!$B$15:$C$515,2,FALSE),"")</f>
        <v/>
      </c>
      <c r="D172" s="147">
        <f>SUMIF(Inputs!$B$15:$B$515,'Co-benefits Summary'!$B172,Inputs[NOX])</f>
        <v>0</v>
      </c>
      <c r="E172" s="147">
        <f>SUMIF(Inputs!$B$15:$B$515,'Co-benefits Summary'!$B172,Inputs[NH3])</f>
        <v>0</v>
      </c>
      <c r="F172" s="147">
        <f>SUMIF(Inputs!$B$15:$B$515,'Co-benefits Summary'!$B172,Inputs[PM2.5])</f>
        <v>0</v>
      </c>
      <c r="G172" s="147">
        <f>SUMIF(Inputs!$B$15:$B$515,'Co-benefits Summary'!$B172,Inputs[SO2])</f>
        <v>0</v>
      </c>
      <c r="H172" s="147">
        <f>SUMIF(Inputs!$B$15:$B$515,'Co-benefits Summary'!$B172,Inputs[ROG])</f>
        <v>0</v>
      </c>
      <c r="I172" s="147">
        <f>SUMIF(Inputs!$B$15:$B$515,'Co-benefits Summary'!$B172,Inputs[O3])</f>
        <v>0</v>
      </c>
      <c r="J172" s="155">
        <f>SUMIF(Inputs!$B$15:$B$515,'Co-benefits Summary'!$B172,Inputs[CO])</f>
        <v>0</v>
      </c>
      <c r="K172" s="157" t="str">
        <f>IF(CoBenefits[[#This Row],[Applicant ID]]="","",SUM(CoBenefits[[#This Row],[NOX]],CoBenefits[[#This Row],[PM2.5]],CoBenefits[[#This Row],[SO2]],CoBenefits[[#This Row],[O3]],CoBenefits[[#This Row],[CO]])&gt;0)</f>
        <v/>
      </c>
    </row>
    <row r="173" spans="2:11" s="142" customFormat="1" ht="15" customHeight="1" x14ac:dyDescent="0.25">
      <c r="B173" s="142">
        <v>164</v>
      </c>
      <c r="C173" s="153" t="str">
        <f>IFERROR(VLOOKUP(B173,Inputs!$B$15:$C$515,2,FALSE),"")</f>
        <v/>
      </c>
      <c r="D173" s="147">
        <f>SUMIF(Inputs!$B$15:$B$515,'Co-benefits Summary'!$B173,Inputs[NOX])</f>
        <v>0</v>
      </c>
      <c r="E173" s="147">
        <f>SUMIF(Inputs!$B$15:$B$515,'Co-benefits Summary'!$B173,Inputs[NH3])</f>
        <v>0</v>
      </c>
      <c r="F173" s="147">
        <f>SUMIF(Inputs!$B$15:$B$515,'Co-benefits Summary'!$B173,Inputs[PM2.5])</f>
        <v>0</v>
      </c>
      <c r="G173" s="147">
        <f>SUMIF(Inputs!$B$15:$B$515,'Co-benefits Summary'!$B173,Inputs[SO2])</f>
        <v>0</v>
      </c>
      <c r="H173" s="147">
        <f>SUMIF(Inputs!$B$15:$B$515,'Co-benefits Summary'!$B173,Inputs[ROG])</f>
        <v>0</v>
      </c>
      <c r="I173" s="147">
        <f>SUMIF(Inputs!$B$15:$B$515,'Co-benefits Summary'!$B173,Inputs[O3])</f>
        <v>0</v>
      </c>
      <c r="J173" s="155">
        <f>SUMIF(Inputs!$B$15:$B$515,'Co-benefits Summary'!$B173,Inputs[CO])</f>
        <v>0</v>
      </c>
      <c r="K173" s="157" t="str">
        <f>IF(CoBenefits[[#This Row],[Applicant ID]]="","",SUM(CoBenefits[[#This Row],[NOX]],CoBenefits[[#This Row],[PM2.5]],CoBenefits[[#This Row],[SO2]],CoBenefits[[#This Row],[O3]],CoBenefits[[#This Row],[CO]])&gt;0)</f>
        <v/>
      </c>
    </row>
    <row r="174" spans="2:11" s="142" customFormat="1" ht="15" customHeight="1" x14ac:dyDescent="0.25">
      <c r="B174" s="142">
        <v>165</v>
      </c>
      <c r="C174" s="153" t="str">
        <f>IFERROR(VLOOKUP(B174,Inputs!$B$15:$C$515,2,FALSE),"")</f>
        <v/>
      </c>
      <c r="D174" s="147">
        <f>SUMIF(Inputs!$B$15:$B$515,'Co-benefits Summary'!$B174,Inputs[NOX])</f>
        <v>0</v>
      </c>
      <c r="E174" s="147">
        <f>SUMIF(Inputs!$B$15:$B$515,'Co-benefits Summary'!$B174,Inputs[NH3])</f>
        <v>0</v>
      </c>
      <c r="F174" s="147">
        <f>SUMIF(Inputs!$B$15:$B$515,'Co-benefits Summary'!$B174,Inputs[PM2.5])</f>
        <v>0</v>
      </c>
      <c r="G174" s="147">
        <f>SUMIF(Inputs!$B$15:$B$515,'Co-benefits Summary'!$B174,Inputs[SO2])</f>
        <v>0</v>
      </c>
      <c r="H174" s="147">
        <f>SUMIF(Inputs!$B$15:$B$515,'Co-benefits Summary'!$B174,Inputs[ROG])</f>
        <v>0</v>
      </c>
      <c r="I174" s="147">
        <f>SUMIF(Inputs!$B$15:$B$515,'Co-benefits Summary'!$B174,Inputs[O3])</f>
        <v>0</v>
      </c>
      <c r="J174" s="155">
        <f>SUMIF(Inputs!$B$15:$B$515,'Co-benefits Summary'!$B174,Inputs[CO])</f>
        <v>0</v>
      </c>
      <c r="K174" s="157" t="str">
        <f>IF(CoBenefits[[#This Row],[Applicant ID]]="","",SUM(CoBenefits[[#This Row],[NOX]],CoBenefits[[#This Row],[PM2.5]],CoBenefits[[#This Row],[SO2]],CoBenefits[[#This Row],[O3]],CoBenefits[[#This Row],[CO]])&gt;0)</f>
        <v/>
      </c>
    </row>
    <row r="175" spans="2:11" s="142" customFormat="1" ht="15" customHeight="1" x14ac:dyDescent="0.25">
      <c r="B175" s="142">
        <v>166</v>
      </c>
      <c r="C175" s="153" t="str">
        <f>IFERROR(VLOOKUP(B175,Inputs!$B$15:$C$515,2,FALSE),"")</f>
        <v/>
      </c>
      <c r="D175" s="147">
        <f>SUMIF(Inputs!$B$15:$B$515,'Co-benefits Summary'!$B175,Inputs[NOX])</f>
        <v>0</v>
      </c>
      <c r="E175" s="147">
        <f>SUMIF(Inputs!$B$15:$B$515,'Co-benefits Summary'!$B175,Inputs[NH3])</f>
        <v>0</v>
      </c>
      <c r="F175" s="147">
        <f>SUMIF(Inputs!$B$15:$B$515,'Co-benefits Summary'!$B175,Inputs[PM2.5])</f>
        <v>0</v>
      </c>
      <c r="G175" s="147">
        <f>SUMIF(Inputs!$B$15:$B$515,'Co-benefits Summary'!$B175,Inputs[SO2])</f>
        <v>0</v>
      </c>
      <c r="H175" s="147">
        <f>SUMIF(Inputs!$B$15:$B$515,'Co-benefits Summary'!$B175,Inputs[ROG])</f>
        <v>0</v>
      </c>
      <c r="I175" s="147">
        <f>SUMIF(Inputs!$B$15:$B$515,'Co-benefits Summary'!$B175,Inputs[O3])</f>
        <v>0</v>
      </c>
      <c r="J175" s="155">
        <f>SUMIF(Inputs!$B$15:$B$515,'Co-benefits Summary'!$B175,Inputs[CO])</f>
        <v>0</v>
      </c>
      <c r="K175" s="157" t="str">
        <f>IF(CoBenefits[[#This Row],[Applicant ID]]="","",SUM(CoBenefits[[#This Row],[NOX]],CoBenefits[[#This Row],[PM2.5]],CoBenefits[[#This Row],[SO2]],CoBenefits[[#This Row],[O3]],CoBenefits[[#This Row],[CO]])&gt;0)</f>
        <v/>
      </c>
    </row>
    <row r="176" spans="2:11" s="142" customFormat="1" ht="15" customHeight="1" x14ac:dyDescent="0.25">
      <c r="B176" s="142">
        <v>167</v>
      </c>
      <c r="C176" s="153" t="str">
        <f>IFERROR(VLOOKUP(B176,Inputs!$B$15:$C$515,2,FALSE),"")</f>
        <v/>
      </c>
      <c r="D176" s="147">
        <f>SUMIF(Inputs!$B$15:$B$515,'Co-benefits Summary'!$B176,Inputs[NOX])</f>
        <v>0</v>
      </c>
      <c r="E176" s="147">
        <f>SUMIF(Inputs!$B$15:$B$515,'Co-benefits Summary'!$B176,Inputs[NH3])</f>
        <v>0</v>
      </c>
      <c r="F176" s="147">
        <f>SUMIF(Inputs!$B$15:$B$515,'Co-benefits Summary'!$B176,Inputs[PM2.5])</f>
        <v>0</v>
      </c>
      <c r="G176" s="147">
        <f>SUMIF(Inputs!$B$15:$B$515,'Co-benefits Summary'!$B176,Inputs[SO2])</f>
        <v>0</v>
      </c>
      <c r="H176" s="147">
        <f>SUMIF(Inputs!$B$15:$B$515,'Co-benefits Summary'!$B176,Inputs[ROG])</f>
        <v>0</v>
      </c>
      <c r="I176" s="147">
        <f>SUMIF(Inputs!$B$15:$B$515,'Co-benefits Summary'!$B176,Inputs[O3])</f>
        <v>0</v>
      </c>
      <c r="J176" s="155">
        <f>SUMIF(Inputs!$B$15:$B$515,'Co-benefits Summary'!$B176,Inputs[CO])</f>
        <v>0</v>
      </c>
      <c r="K176" s="157" t="str">
        <f>IF(CoBenefits[[#This Row],[Applicant ID]]="","",SUM(CoBenefits[[#This Row],[NOX]],CoBenefits[[#This Row],[PM2.5]],CoBenefits[[#This Row],[SO2]],CoBenefits[[#This Row],[O3]],CoBenefits[[#This Row],[CO]])&gt;0)</f>
        <v/>
      </c>
    </row>
    <row r="177" spans="2:11" s="142" customFormat="1" ht="15" customHeight="1" x14ac:dyDescent="0.25">
      <c r="B177" s="142">
        <v>168</v>
      </c>
      <c r="C177" s="153" t="str">
        <f>IFERROR(VLOOKUP(B177,Inputs!$B$15:$C$515,2,FALSE),"")</f>
        <v/>
      </c>
      <c r="D177" s="147">
        <f>SUMIF(Inputs!$B$15:$B$515,'Co-benefits Summary'!$B177,Inputs[NOX])</f>
        <v>0</v>
      </c>
      <c r="E177" s="147">
        <f>SUMIF(Inputs!$B$15:$B$515,'Co-benefits Summary'!$B177,Inputs[NH3])</f>
        <v>0</v>
      </c>
      <c r="F177" s="147">
        <f>SUMIF(Inputs!$B$15:$B$515,'Co-benefits Summary'!$B177,Inputs[PM2.5])</f>
        <v>0</v>
      </c>
      <c r="G177" s="147">
        <f>SUMIF(Inputs!$B$15:$B$515,'Co-benefits Summary'!$B177,Inputs[SO2])</f>
        <v>0</v>
      </c>
      <c r="H177" s="147">
        <f>SUMIF(Inputs!$B$15:$B$515,'Co-benefits Summary'!$B177,Inputs[ROG])</f>
        <v>0</v>
      </c>
      <c r="I177" s="147">
        <f>SUMIF(Inputs!$B$15:$B$515,'Co-benefits Summary'!$B177,Inputs[O3])</f>
        <v>0</v>
      </c>
      <c r="J177" s="155">
        <f>SUMIF(Inputs!$B$15:$B$515,'Co-benefits Summary'!$B177,Inputs[CO])</f>
        <v>0</v>
      </c>
      <c r="K177" s="157" t="str">
        <f>IF(CoBenefits[[#This Row],[Applicant ID]]="","",SUM(CoBenefits[[#This Row],[NOX]],CoBenefits[[#This Row],[PM2.5]],CoBenefits[[#This Row],[SO2]],CoBenefits[[#This Row],[O3]],CoBenefits[[#This Row],[CO]])&gt;0)</f>
        <v/>
      </c>
    </row>
    <row r="178" spans="2:11" s="142" customFormat="1" ht="15" customHeight="1" x14ac:dyDescent="0.25">
      <c r="B178" s="142">
        <v>169</v>
      </c>
      <c r="C178" s="153" t="str">
        <f>IFERROR(VLOOKUP(B178,Inputs!$B$15:$C$515,2,FALSE),"")</f>
        <v/>
      </c>
      <c r="D178" s="147">
        <f>SUMIF(Inputs!$B$15:$B$515,'Co-benefits Summary'!$B178,Inputs[NOX])</f>
        <v>0</v>
      </c>
      <c r="E178" s="147">
        <f>SUMIF(Inputs!$B$15:$B$515,'Co-benefits Summary'!$B178,Inputs[NH3])</f>
        <v>0</v>
      </c>
      <c r="F178" s="147">
        <f>SUMIF(Inputs!$B$15:$B$515,'Co-benefits Summary'!$B178,Inputs[PM2.5])</f>
        <v>0</v>
      </c>
      <c r="G178" s="147">
        <f>SUMIF(Inputs!$B$15:$B$515,'Co-benefits Summary'!$B178,Inputs[SO2])</f>
        <v>0</v>
      </c>
      <c r="H178" s="147">
        <f>SUMIF(Inputs!$B$15:$B$515,'Co-benefits Summary'!$B178,Inputs[ROG])</f>
        <v>0</v>
      </c>
      <c r="I178" s="147">
        <f>SUMIF(Inputs!$B$15:$B$515,'Co-benefits Summary'!$B178,Inputs[O3])</f>
        <v>0</v>
      </c>
      <c r="J178" s="155">
        <f>SUMIF(Inputs!$B$15:$B$515,'Co-benefits Summary'!$B178,Inputs[CO])</f>
        <v>0</v>
      </c>
      <c r="K178" s="157" t="str">
        <f>IF(CoBenefits[[#This Row],[Applicant ID]]="","",SUM(CoBenefits[[#This Row],[NOX]],CoBenefits[[#This Row],[PM2.5]],CoBenefits[[#This Row],[SO2]],CoBenefits[[#This Row],[O3]],CoBenefits[[#This Row],[CO]])&gt;0)</f>
        <v/>
      </c>
    </row>
    <row r="179" spans="2:11" s="142" customFormat="1" ht="15" customHeight="1" x14ac:dyDescent="0.25">
      <c r="B179" s="142">
        <v>170</v>
      </c>
      <c r="C179" s="153" t="str">
        <f>IFERROR(VLOOKUP(B179,Inputs!$B$15:$C$515,2,FALSE),"")</f>
        <v/>
      </c>
      <c r="D179" s="147">
        <f>SUMIF(Inputs!$B$15:$B$515,'Co-benefits Summary'!$B179,Inputs[NOX])</f>
        <v>0</v>
      </c>
      <c r="E179" s="147">
        <f>SUMIF(Inputs!$B$15:$B$515,'Co-benefits Summary'!$B179,Inputs[NH3])</f>
        <v>0</v>
      </c>
      <c r="F179" s="147">
        <f>SUMIF(Inputs!$B$15:$B$515,'Co-benefits Summary'!$B179,Inputs[PM2.5])</f>
        <v>0</v>
      </c>
      <c r="G179" s="147">
        <f>SUMIF(Inputs!$B$15:$B$515,'Co-benefits Summary'!$B179,Inputs[SO2])</f>
        <v>0</v>
      </c>
      <c r="H179" s="147">
        <f>SUMIF(Inputs!$B$15:$B$515,'Co-benefits Summary'!$B179,Inputs[ROG])</f>
        <v>0</v>
      </c>
      <c r="I179" s="147">
        <f>SUMIF(Inputs!$B$15:$B$515,'Co-benefits Summary'!$B179,Inputs[O3])</f>
        <v>0</v>
      </c>
      <c r="J179" s="155">
        <f>SUMIF(Inputs!$B$15:$B$515,'Co-benefits Summary'!$B179,Inputs[CO])</f>
        <v>0</v>
      </c>
      <c r="K179" s="157" t="str">
        <f>IF(CoBenefits[[#This Row],[Applicant ID]]="","",SUM(CoBenefits[[#This Row],[NOX]],CoBenefits[[#This Row],[PM2.5]],CoBenefits[[#This Row],[SO2]],CoBenefits[[#This Row],[O3]],CoBenefits[[#This Row],[CO]])&gt;0)</f>
        <v/>
      </c>
    </row>
    <row r="180" spans="2:11" s="142" customFormat="1" ht="15" customHeight="1" x14ac:dyDescent="0.25">
      <c r="B180" s="142">
        <v>171</v>
      </c>
      <c r="C180" s="153" t="str">
        <f>IFERROR(VLOOKUP(B180,Inputs!$B$15:$C$515,2,FALSE),"")</f>
        <v/>
      </c>
      <c r="D180" s="147">
        <f>SUMIF(Inputs!$B$15:$B$515,'Co-benefits Summary'!$B180,Inputs[NOX])</f>
        <v>0</v>
      </c>
      <c r="E180" s="147">
        <f>SUMIF(Inputs!$B$15:$B$515,'Co-benefits Summary'!$B180,Inputs[NH3])</f>
        <v>0</v>
      </c>
      <c r="F180" s="147">
        <f>SUMIF(Inputs!$B$15:$B$515,'Co-benefits Summary'!$B180,Inputs[PM2.5])</f>
        <v>0</v>
      </c>
      <c r="G180" s="147">
        <f>SUMIF(Inputs!$B$15:$B$515,'Co-benefits Summary'!$B180,Inputs[SO2])</f>
        <v>0</v>
      </c>
      <c r="H180" s="147">
        <f>SUMIF(Inputs!$B$15:$B$515,'Co-benefits Summary'!$B180,Inputs[ROG])</f>
        <v>0</v>
      </c>
      <c r="I180" s="147">
        <f>SUMIF(Inputs!$B$15:$B$515,'Co-benefits Summary'!$B180,Inputs[O3])</f>
        <v>0</v>
      </c>
      <c r="J180" s="155">
        <f>SUMIF(Inputs!$B$15:$B$515,'Co-benefits Summary'!$B180,Inputs[CO])</f>
        <v>0</v>
      </c>
      <c r="K180" s="157" t="str">
        <f>IF(CoBenefits[[#This Row],[Applicant ID]]="","",SUM(CoBenefits[[#This Row],[NOX]],CoBenefits[[#This Row],[PM2.5]],CoBenefits[[#This Row],[SO2]],CoBenefits[[#This Row],[O3]],CoBenefits[[#This Row],[CO]])&gt;0)</f>
        <v/>
      </c>
    </row>
    <row r="181" spans="2:11" s="142" customFormat="1" ht="15" customHeight="1" x14ac:dyDescent="0.25">
      <c r="B181" s="142">
        <v>172</v>
      </c>
      <c r="C181" s="153" t="str">
        <f>IFERROR(VLOOKUP(B181,Inputs!$B$15:$C$515,2,FALSE),"")</f>
        <v/>
      </c>
      <c r="D181" s="147">
        <f>SUMIF(Inputs!$B$15:$B$515,'Co-benefits Summary'!$B181,Inputs[NOX])</f>
        <v>0</v>
      </c>
      <c r="E181" s="147">
        <f>SUMIF(Inputs!$B$15:$B$515,'Co-benefits Summary'!$B181,Inputs[NH3])</f>
        <v>0</v>
      </c>
      <c r="F181" s="147">
        <f>SUMIF(Inputs!$B$15:$B$515,'Co-benefits Summary'!$B181,Inputs[PM2.5])</f>
        <v>0</v>
      </c>
      <c r="G181" s="147">
        <f>SUMIF(Inputs!$B$15:$B$515,'Co-benefits Summary'!$B181,Inputs[SO2])</f>
        <v>0</v>
      </c>
      <c r="H181" s="147">
        <f>SUMIF(Inputs!$B$15:$B$515,'Co-benefits Summary'!$B181,Inputs[ROG])</f>
        <v>0</v>
      </c>
      <c r="I181" s="147">
        <f>SUMIF(Inputs!$B$15:$B$515,'Co-benefits Summary'!$B181,Inputs[O3])</f>
        <v>0</v>
      </c>
      <c r="J181" s="155">
        <f>SUMIF(Inputs!$B$15:$B$515,'Co-benefits Summary'!$B181,Inputs[CO])</f>
        <v>0</v>
      </c>
      <c r="K181" s="157" t="str">
        <f>IF(CoBenefits[[#This Row],[Applicant ID]]="","",SUM(CoBenefits[[#This Row],[NOX]],CoBenefits[[#This Row],[PM2.5]],CoBenefits[[#This Row],[SO2]],CoBenefits[[#This Row],[O3]],CoBenefits[[#This Row],[CO]])&gt;0)</f>
        <v/>
      </c>
    </row>
    <row r="182" spans="2:11" s="142" customFormat="1" ht="15" customHeight="1" x14ac:dyDescent="0.25">
      <c r="B182" s="142">
        <v>173</v>
      </c>
      <c r="C182" s="153" t="str">
        <f>IFERROR(VLOOKUP(B182,Inputs!$B$15:$C$515,2,FALSE),"")</f>
        <v/>
      </c>
      <c r="D182" s="147">
        <f>SUMIF(Inputs!$B$15:$B$515,'Co-benefits Summary'!$B182,Inputs[NOX])</f>
        <v>0</v>
      </c>
      <c r="E182" s="147">
        <f>SUMIF(Inputs!$B$15:$B$515,'Co-benefits Summary'!$B182,Inputs[NH3])</f>
        <v>0</v>
      </c>
      <c r="F182" s="147">
        <f>SUMIF(Inputs!$B$15:$B$515,'Co-benefits Summary'!$B182,Inputs[PM2.5])</f>
        <v>0</v>
      </c>
      <c r="G182" s="147">
        <f>SUMIF(Inputs!$B$15:$B$515,'Co-benefits Summary'!$B182,Inputs[SO2])</f>
        <v>0</v>
      </c>
      <c r="H182" s="147">
        <f>SUMIF(Inputs!$B$15:$B$515,'Co-benefits Summary'!$B182,Inputs[ROG])</f>
        <v>0</v>
      </c>
      <c r="I182" s="147">
        <f>SUMIF(Inputs!$B$15:$B$515,'Co-benefits Summary'!$B182,Inputs[O3])</f>
        <v>0</v>
      </c>
      <c r="J182" s="155">
        <f>SUMIF(Inputs!$B$15:$B$515,'Co-benefits Summary'!$B182,Inputs[CO])</f>
        <v>0</v>
      </c>
      <c r="K182" s="157" t="str">
        <f>IF(CoBenefits[[#This Row],[Applicant ID]]="","",SUM(CoBenefits[[#This Row],[NOX]],CoBenefits[[#This Row],[PM2.5]],CoBenefits[[#This Row],[SO2]],CoBenefits[[#This Row],[O3]],CoBenefits[[#This Row],[CO]])&gt;0)</f>
        <v/>
      </c>
    </row>
    <row r="183" spans="2:11" s="142" customFormat="1" ht="15" customHeight="1" x14ac:dyDescent="0.25">
      <c r="B183" s="142">
        <v>174</v>
      </c>
      <c r="C183" s="153" t="str">
        <f>IFERROR(VLOOKUP(B183,Inputs!$B$15:$C$515,2,FALSE),"")</f>
        <v/>
      </c>
      <c r="D183" s="147">
        <f>SUMIF(Inputs!$B$15:$B$515,'Co-benefits Summary'!$B183,Inputs[NOX])</f>
        <v>0</v>
      </c>
      <c r="E183" s="147">
        <f>SUMIF(Inputs!$B$15:$B$515,'Co-benefits Summary'!$B183,Inputs[NH3])</f>
        <v>0</v>
      </c>
      <c r="F183" s="147">
        <f>SUMIF(Inputs!$B$15:$B$515,'Co-benefits Summary'!$B183,Inputs[PM2.5])</f>
        <v>0</v>
      </c>
      <c r="G183" s="147">
        <f>SUMIF(Inputs!$B$15:$B$515,'Co-benefits Summary'!$B183,Inputs[SO2])</f>
        <v>0</v>
      </c>
      <c r="H183" s="147">
        <f>SUMIF(Inputs!$B$15:$B$515,'Co-benefits Summary'!$B183,Inputs[ROG])</f>
        <v>0</v>
      </c>
      <c r="I183" s="147">
        <f>SUMIF(Inputs!$B$15:$B$515,'Co-benefits Summary'!$B183,Inputs[O3])</f>
        <v>0</v>
      </c>
      <c r="J183" s="155">
        <f>SUMIF(Inputs!$B$15:$B$515,'Co-benefits Summary'!$B183,Inputs[CO])</f>
        <v>0</v>
      </c>
      <c r="K183" s="157" t="str">
        <f>IF(CoBenefits[[#This Row],[Applicant ID]]="","",SUM(CoBenefits[[#This Row],[NOX]],CoBenefits[[#This Row],[PM2.5]],CoBenefits[[#This Row],[SO2]],CoBenefits[[#This Row],[O3]],CoBenefits[[#This Row],[CO]])&gt;0)</f>
        <v/>
      </c>
    </row>
    <row r="184" spans="2:11" s="142" customFormat="1" ht="15" customHeight="1" x14ac:dyDescent="0.25">
      <c r="B184" s="142">
        <v>175</v>
      </c>
      <c r="C184" s="153" t="str">
        <f>IFERROR(VLOOKUP(B184,Inputs!$B$15:$C$515,2,FALSE),"")</f>
        <v/>
      </c>
      <c r="D184" s="147">
        <f>SUMIF(Inputs!$B$15:$B$515,'Co-benefits Summary'!$B184,Inputs[NOX])</f>
        <v>0</v>
      </c>
      <c r="E184" s="147">
        <f>SUMIF(Inputs!$B$15:$B$515,'Co-benefits Summary'!$B184,Inputs[NH3])</f>
        <v>0</v>
      </c>
      <c r="F184" s="147">
        <f>SUMIF(Inputs!$B$15:$B$515,'Co-benefits Summary'!$B184,Inputs[PM2.5])</f>
        <v>0</v>
      </c>
      <c r="G184" s="147">
        <f>SUMIF(Inputs!$B$15:$B$515,'Co-benefits Summary'!$B184,Inputs[SO2])</f>
        <v>0</v>
      </c>
      <c r="H184" s="147">
        <f>SUMIF(Inputs!$B$15:$B$515,'Co-benefits Summary'!$B184,Inputs[ROG])</f>
        <v>0</v>
      </c>
      <c r="I184" s="147">
        <f>SUMIF(Inputs!$B$15:$B$515,'Co-benefits Summary'!$B184,Inputs[O3])</f>
        <v>0</v>
      </c>
      <c r="J184" s="155">
        <f>SUMIF(Inputs!$B$15:$B$515,'Co-benefits Summary'!$B184,Inputs[CO])</f>
        <v>0</v>
      </c>
      <c r="K184" s="157" t="str">
        <f>IF(CoBenefits[[#This Row],[Applicant ID]]="","",SUM(CoBenefits[[#This Row],[NOX]],CoBenefits[[#This Row],[PM2.5]],CoBenefits[[#This Row],[SO2]],CoBenefits[[#This Row],[O3]],CoBenefits[[#This Row],[CO]])&gt;0)</f>
        <v/>
      </c>
    </row>
    <row r="185" spans="2:11" s="142" customFormat="1" ht="15" customHeight="1" x14ac:dyDescent="0.25">
      <c r="B185" s="142">
        <v>176</v>
      </c>
      <c r="C185" s="153" t="str">
        <f>IFERROR(VLOOKUP(B185,Inputs!$B$15:$C$515,2,FALSE),"")</f>
        <v/>
      </c>
      <c r="D185" s="147">
        <f>SUMIF(Inputs!$B$15:$B$515,'Co-benefits Summary'!$B185,Inputs[NOX])</f>
        <v>0</v>
      </c>
      <c r="E185" s="147">
        <f>SUMIF(Inputs!$B$15:$B$515,'Co-benefits Summary'!$B185,Inputs[NH3])</f>
        <v>0</v>
      </c>
      <c r="F185" s="147">
        <f>SUMIF(Inputs!$B$15:$B$515,'Co-benefits Summary'!$B185,Inputs[PM2.5])</f>
        <v>0</v>
      </c>
      <c r="G185" s="147">
        <f>SUMIF(Inputs!$B$15:$B$515,'Co-benefits Summary'!$B185,Inputs[SO2])</f>
        <v>0</v>
      </c>
      <c r="H185" s="147">
        <f>SUMIF(Inputs!$B$15:$B$515,'Co-benefits Summary'!$B185,Inputs[ROG])</f>
        <v>0</v>
      </c>
      <c r="I185" s="147">
        <f>SUMIF(Inputs!$B$15:$B$515,'Co-benefits Summary'!$B185,Inputs[O3])</f>
        <v>0</v>
      </c>
      <c r="J185" s="155">
        <f>SUMIF(Inputs!$B$15:$B$515,'Co-benefits Summary'!$B185,Inputs[CO])</f>
        <v>0</v>
      </c>
      <c r="K185" s="157" t="str">
        <f>IF(CoBenefits[[#This Row],[Applicant ID]]="","",SUM(CoBenefits[[#This Row],[NOX]],CoBenefits[[#This Row],[PM2.5]],CoBenefits[[#This Row],[SO2]],CoBenefits[[#This Row],[O3]],CoBenefits[[#This Row],[CO]])&gt;0)</f>
        <v/>
      </c>
    </row>
    <row r="186" spans="2:11" s="142" customFormat="1" ht="15" customHeight="1" x14ac:dyDescent="0.25">
      <c r="B186" s="142">
        <v>177</v>
      </c>
      <c r="C186" s="153" t="str">
        <f>IFERROR(VLOOKUP(B186,Inputs!$B$15:$C$515,2,FALSE),"")</f>
        <v/>
      </c>
      <c r="D186" s="147">
        <f>SUMIF(Inputs!$B$15:$B$515,'Co-benefits Summary'!$B186,Inputs[NOX])</f>
        <v>0</v>
      </c>
      <c r="E186" s="147">
        <f>SUMIF(Inputs!$B$15:$B$515,'Co-benefits Summary'!$B186,Inputs[NH3])</f>
        <v>0</v>
      </c>
      <c r="F186" s="147">
        <f>SUMIF(Inputs!$B$15:$B$515,'Co-benefits Summary'!$B186,Inputs[PM2.5])</f>
        <v>0</v>
      </c>
      <c r="G186" s="147">
        <f>SUMIF(Inputs!$B$15:$B$515,'Co-benefits Summary'!$B186,Inputs[SO2])</f>
        <v>0</v>
      </c>
      <c r="H186" s="147">
        <f>SUMIF(Inputs!$B$15:$B$515,'Co-benefits Summary'!$B186,Inputs[ROG])</f>
        <v>0</v>
      </c>
      <c r="I186" s="147">
        <f>SUMIF(Inputs!$B$15:$B$515,'Co-benefits Summary'!$B186,Inputs[O3])</f>
        <v>0</v>
      </c>
      <c r="J186" s="155">
        <f>SUMIF(Inputs!$B$15:$B$515,'Co-benefits Summary'!$B186,Inputs[CO])</f>
        <v>0</v>
      </c>
      <c r="K186" s="157" t="str">
        <f>IF(CoBenefits[[#This Row],[Applicant ID]]="","",SUM(CoBenefits[[#This Row],[NOX]],CoBenefits[[#This Row],[PM2.5]],CoBenefits[[#This Row],[SO2]],CoBenefits[[#This Row],[O3]],CoBenefits[[#This Row],[CO]])&gt;0)</f>
        <v/>
      </c>
    </row>
    <row r="187" spans="2:11" s="142" customFormat="1" ht="15" customHeight="1" x14ac:dyDescent="0.25">
      <c r="B187" s="142">
        <v>178</v>
      </c>
      <c r="C187" s="153" t="str">
        <f>IFERROR(VLOOKUP(B187,Inputs!$B$15:$C$515,2,FALSE),"")</f>
        <v/>
      </c>
      <c r="D187" s="147">
        <f>SUMIF(Inputs!$B$15:$B$515,'Co-benefits Summary'!$B187,Inputs[NOX])</f>
        <v>0</v>
      </c>
      <c r="E187" s="147">
        <f>SUMIF(Inputs!$B$15:$B$515,'Co-benefits Summary'!$B187,Inputs[NH3])</f>
        <v>0</v>
      </c>
      <c r="F187" s="147">
        <f>SUMIF(Inputs!$B$15:$B$515,'Co-benefits Summary'!$B187,Inputs[PM2.5])</f>
        <v>0</v>
      </c>
      <c r="G187" s="147">
        <f>SUMIF(Inputs!$B$15:$B$515,'Co-benefits Summary'!$B187,Inputs[SO2])</f>
        <v>0</v>
      </c>
      <c r="H187" s="147">
        <f>SUMIF(Inputs!$B$15:$B$515,'Co-benefits Summary'!$B187,Inputs[ROG])</f>
        <v>0</v>
      </c>
      <c r="I187" s="147">
        <f>SUMIF(Inputs!$B$15:$B$515,'Co-benefits Summary'!$B187,Inputs[O3])</f>
        <v>0</v>
      </c>
      <c r="J187" s="155">
        <f>SUMIF(Inputs!$B$15:$B$515,'Co-benefits Summary'!$B187,Inputs[CO])</f>
        <v>0</v>
      </c>
      <c r="K187" s="157" t="str">
        <f>IF(CoBenefits[[#This Row],[Applicant ID]]="","",SUM(CoBenefits[[#This Row],[NOX]],CoBenefits[[#This Row],[PM2.5]],CoBenefits[[#This Row],[SO2]],CoBenefits[[#This Row],[O3]],CoBenefits[[#This Row],[CO]])&gt;0)</f>
        <v/>
      </c>
    </row>
    <row r="188" spans="2:11" s="142" customFormat="1" ht="15" customHeight="1" x14ac:dyDescent="0.25">
      <c r="B188" s="142">
        <v>179</v>
      </c>
      <c r="C188" s="153" t="str">
        <f>IFERROR(VLOOKUP(B188,Inputs!$B$15:$C$515,2,FALSE),"")</f>
        <v/>
      </c>
      <c r="D188" s="147">
        <f>SUMIF(Inputs!$B$15:$B$515,'Co-benefits Summary'!$B188,Inputs[NOX])</f>
        <v>0</v>
      </c>
      <c r="E188" s="147">
        <f>SUMIF(Inputs!$B$15:$B$515,'Co-benefits Summary'!$B188,Inputs[NH3])</f>
        <v>0</v>
      </c>
      <c r="F188" s="147">
        <f>SUMIF(Inputs!$B$15:$B$515,'Co-benefits Summary'!$B188,Inputs[PM2.5])</f>
        <v>0</v>
      </c>
      <c r="G188" s="147">
        <f>SUMIF(Inputs!$B$15:$B$515,'Co-benefits Summary'!$B188,Inputs[SO2])</f>
        <v>0</v>
      </c>
      <c r="H188" s="147">
        <f>SUMIF(Inputs!$B$15:$B$515,'Co-benefits Summary'!$B188,Inputs[ROG])</f>
        <v>0</v>
      </c>
      <c r="I188" s="147">
        <f>SUMIF(Inputs!$B$15:$B$515,'Co-benefits Summary'!$B188,Inputs[O3])</f>
        <v>0</v>
      </c>
      <c r="J188" s="155">
        <f>SUMIF(Inputs!$B$15:$B$515,'Co-benefits Summary'!$B188,Inputs[CO])</f>
        <v>0</v>
      </c>
      <c r="K188" s="157" t="str">
        <f>IF(CoBenefits[[#This Row],[Applicant ID]]="","",SUM(CoBenefits[[#This Row],[NOX]],CoBenefits[[#This Row],[PM2.5]],CoBenefits[[#This Row],[SO2]],CoBenefits[[#This Row],[O3]],CoBenefits[[#This Row],[CO]])&gt;0)</f>
        <v/>
      </c>
    </row>
    <row r="189" spans="2:11" s="142" customFormat="1" ht="15" customHeight="1" x14ac:dyDescent="0.25">
      <c r="B189" s="142">
        <v>180</v>
      </c>
      <c r="C189" s="153" t="str">
        <f>IFERROR(VLOOKUP(B189,Inputs!$B$15:$C$515,2,FALSE),"")</f>
        <v/>
      </c>
      <c r="D189" s="147">
        <f>SUMIF(Inputs!$B$15:$B$515,'Co-benefits Summary'!$B189,Inputs[NOX])</f>
        <v>0</v>
      </c>
      <c r="E189" s="147">
        <f>SUMIF(Inputs!$B$15:$B$515,'Co-benefits Summary'!$B189,Inputs[NH3])</f>
        <v>0</v>
      </c>
      <c r="F189" s="147">
        <f>SUMIF(Inputs!$B$15:$B$515,'Co-benefits Summary'!$B189,Inputs[PM2.5])</f>
        <v>0</v>
      </c>
      <c r="G189" s="147">
        <f>SUMIF(Inputs!$B$15:$B$515,'Co-benefits Summary'!$B189,Inputs[SO2])</f>
        <v>0</v>
      </c>
      <c r="H189" s="147">
        <f>SUMIF(Inputs!$B$15:$B$515,'Co-benefits Summary'!$B189,Inputs[ROG])</f>
        <v>0</v>
      </c>
      <c r="I189" s="147">
        <f>SUMIF(Inputs!$B$15:$B$515,'Co-benefits Summary'!$B189,Inputs[O3])</f>
        <v>0</v>
      </c>
      <c r="J189" s="155">
        <f>SUMIF(Inputs!$B$15:$B$515,'Co-benefits Summary'!$B189,Inputs[CO])</f>
        <v>0</v>
      </c>
      <c r="K189" s="157" t="str">
        <f>IF(CoBenefits[[#This Row],[Applicant ID]]="","",SUM(CoBenefits[[#This Row],[NOX]],CoBenefits[[#This Row],[PM2.5]],CoBenefits[[#This Row],[SO2]],CoBenefits[[#This Row],[O3]],CoBenefits[[#This Row],[CO]])&gt;0)</f>
        <v/>
      </c>
    </row>
    <row r="190" spans="2:11" s="142" customFormat="1" ht="15" customHeight="1" x14ac:dyDescent="0.25">
      <c r="B190" s="142">
        <v>181</v>
      </c>
      <c r="C190" s="153" t="str">
        <f>IFERROR(VLOOKUP(B190,Inputs!$B$15:$C$515,2,FALSE),"")</f>
        <v/>
      </c>
      <c r="D190" s="147">
        <f>SUMIF(Inputs!$B$15:$B$515,'Co-benefits Summary'!$B190,Inputs[NOX])</f>
        <v>0</v>
      </c>
      <c r="E190" s="147">
        <f>SUMIF(Inputs!$B$15:$B$515,'Co-benefits Summary'!$B190,Inputs[NH3])</f>
        <v>0</v>
      </c>
      <c r="F190" s="147">
        <f>SUMIF(Inputs!$B$15:$B$515,'Co-benefits Summary'!$B190,Inputs[PM2.5])</f>
        <v>0</v>
      </c>
      <c r="G190" s="147">
        <f>SUMIF(Inputs!$B$15:$B$515,'Co-benefits Summary'!$B190,Inputs[SO2])</f>
        <v>0</v>
      </c>
      <c r="H190" s="147">
        <f>SUMIF(Inputs!$B$15:$B$515,'Co-benefits Summary'!$B190,Inputs[ROG])</f>
        <v>0</v>
      </c>
      <c r="I190" s="147">
        <f>SUMIF(Inputs!$B$15:$B$515,'Co-benefits Summary'!$B190,Inputs[O3])</f>
        <v>0</v>
      </c>
      <c r="J190" s="155">
        <f>SUMIF(Inputs!$B$15:$B$515,'Co-benefits Summary'!$B190,Inputs[CO])</f>
        <v>0</v>
      </c>
      <c r="K190" s="157" t="str">
        <f>IF(CoBenefits[[#This Row],[Applicant ID]]="","",SUM(CoBenefits[[#This Row],[NOX]],CoBenefits[[#This Row],[PM2.5]],CoBenefits[[#This Row],[SO2]],CoBenefits[[#This Row],[O3]],CoBenefits[[#This Row],[CO]])&gt;0)</f>
        <v/>
      </c>
    </row>
    <row r="191" spans="2:11" s="142" customFormat="1" ht="15" customHeight="1" x14ac:dyDescent="0.25">
      <c r="B191" s="142">
        <v>182</v>
      </c>
      <c r="C191" s="153" t="str">
        <f>IFERROR(VLOOKUP(B191,Inputs!$B$15:$C$515,2,FALSE),"")</f>
        <v/>
      </c>
      <c r="D191" s="147">
        <f>SUMIF(Inputs!$B$15:$B$515,'Co-benefits Summary'!$B191,Inputs[NOX])</f>
        <v>0</v>
      </c>
      <c r="E191" s="147">
        <f>SUMIF(Inputs!$B$15:$B$515,'Co-benefits Summary'!$B191,Inputs[NH3])</f>
        <v>0</v>
      </c>
      <c r="F191" s="147">
        <f>SUMIF(Inputs!$B$15:$B$515,'Co-benefits Summary'!$B191,Inputs[PM2.5])</f>
        <v>0</v>
      </c>
      <c r="G191" s="147">
        <f>SUMIF(Inputs!$B$15:$B$515,'Co-benefits Summary'!$B191,Inputs[SO2])</f>
        <v>0</v>
      </c>
      <c r="H191" s="147">
        <f>SUMIF(Inputs!$B$15:$B$515,'Co-benefits Summary'!$B191,Inputs[ROG])</f>
        <v>0</v>
      </c>
      <c r="I191" s="147">
        <f>SUMIF(Inputs!$B$15:$B$515,'Co-benefits Summary'!$B191,Inputs[O3])</f>
        <v>0</v>
      </c>
      <c r="J191" s="155">
        <f>SUMIF(Inputs!$B$15:$B$515,'Co-benefits Summary'!$B191,Inputs[CO])</f>
        <v>0</v>
      </c>
      <c r="K191" s="157" t="str">
        <f>IF(CoBenefits[[#This Row],[Applicant ID]]="","",SUM(CoBenefits[[#This Row],[NOX]],CoBenefits[[#This Row],[PM2.5]],CoBenefits[[#This Row],[SO2]],CoBenefits[[#This Row],[O3]],CoBenefits[[#This Row],[CO]])&gt;0)</f>
        <v/>
      </c>
    </row>
    <row r="192" spans="2:11" s="142" customFormat="1" ht="15" customHeight="1" x14ac:dyDescent="0.25">
      <c r="B192" s="142">
        <v>183</v>
      </c>
      <c r="C192" s="153" t="str">
        <f>IFERROR(VLOOKUP(B192,Inputs!$B$15:$C$515,2,FALSE),"")</f>
        <v/>
      </c>
      <c r="D192" s="147">
        <f>SUMIF(Inputs!$B$15:$B$515,'Co-benefits Summary'!$B192,Inputs[NOX])</f>
        <v>0</v>
      </c>
      <c r="E192" s="147">
        <f>SUMIF(Inputs!$B$15:$B$515,'Co-benefits Summary'!$B192,Inputs[NH3])</f>
        <v>0</v>
      </c>
      <c r="F192" s="147">
        <f>SUMIF(Inputs!$B$15:$B$515,'Co-benefits Summary'!$B192,Inputs[PM2.5])</f>
        <v>0</v>
      </c>
      <c r="G192" s="147">
        <f>SUMIF(Inputs!$B$15:$B$515,'Co-benefits Summary'!$B192,Inputs[SO2])</f>
        <v>0</v>
      </c>
      <c r="H192" s="147">
        <f>SUMIF(Inputs!$B$15:$B$515,'Co-benefits Summary'!$B192,Inputs[ROG])</f>
        <v>0</v>
      </c>
      <c r="I192" s="147">
        <f>SUMIF(Inputs!$B$15:$B$515,'Co-benefits Summary'!$B192,Inputs[O3])</f>
        <v>0</v>
      </c>
      <c r="J192" s="155">
        <f>SUMIF(Inputs!$B$15:$B$515,'Co-benefits Summary'!$B192,Inputs[CO])</f>
        <v>0</v>
      </c>
      <c r="K192" s="157" t="str">
        <f>IF(CoBenefits[[#This Row],[Applicant ID]]="","",SUM(CoBenefits[[#This Row],[NOX]],CoBenefits[[#This Row],[PM2.5]],CoBenefits[[#This Row],[SO2]],CoBenefits[[#This Row],[O3]],CoBenefits[[#This Row],[CO]])&gt;0)</f>
        <v/>
      </c>
    </row>
    <row r="193" spans="2:11" s="142" customFormat="1" ht="15" customHeight="1" x14ac:dyDescent="0.25">
      <c r="B193" s="142">
        <v>184</v>
      </c>
      <c r="C193" s="153" t="str">
        <f>IFERROR(VLOOKUP(B193,Inputs!$B$15:$C$515,2,FALSE),"")</f>
        <v/>
      </c>
      <c r="D193" s="147">
        <f>SUMIF(Inputs!$B$15:$B$515,'Co-benefits Summary'!$B193,Inputs[NOX])</f>
        <v>0</v>
      </c>
      <c r="E193" s="147">
        <f>SUMIF(Inputs!$B$15:$B$515,'Co-benefits Summary'!$B193,Inputs[NH3])</f>
        <v>0</v>
      </c>
      <c r="F193" s="147">
        <f>SUMIF(Inputs!$B$15:$B$515,'Co-benefits Summary'!$B193,Inputs[PM2.5])</f>
        <v>0</v>
      </c>
      <c r="G193" s="147">
        <f>SUMIF(Inputs!$B$15:$B$515,'Co-benefits Summary'!$B193,Inputs[SO2])</f>
        <v>0</v>
      </c>
      <c r="H193" s="147">
        <f>SUMIF(Inputs!$B$15:$B$515,'Co-benefits Summary'!$B193,Inputs[ROG])</f>
        <v>0</v>
      </c>
      <c r="I193" s="147">
        <f>SUMIF(Inputs!$B$15:$B$515,'Co-benefits Summary'!$B193,Inputs[O3])</f>
        <v>0</v>
      </c>
      <c r="J193" s="155">
        <f>SUMIF(Inputs!$B$15:$B$515,'Co-benefits Summary'!$B193,Inputs[CO])</f>
        <v>0</v>
      </c>
      <c r="K193" s="157" t="str">
        <f>IF(CoBenefits[[#This Row],[Applicant ID]]="","",SUM(CoBenefits[[#This Row],[NOX]],CoBenefits[[#This Row],[PM2.5]],CoBenefits[[#This Row],[SO2]],CoBenefits[[#This Row],[O3]],CoBenefits[[#This Row],[CO]])&gt;0)</f>
        <v/>
      </c>
    </row>
    <row r="194" spans="2:11" s="142" customFormat="1" ht="15" customHeight="1" x14ac:dyDescent="0.25">
      <c r="B194" s="142">
        <v>185</v>
      </c>
      <c r="C194" s="153" t="str">
        <f>IFERROR(VLOOKUP(B194,Inputs!$B$15:$C$515,2,FALSE),"")</f>
        <v/>
      </c>
      <c r="D194" s="147">
        <f>SUMIF(Inputs!$B$15:$B$515,'Co-benefits Summary'!$B194,Inputs[NOX])</f>
        <v>0</v>
      </c>
      <c r="E194" s="147">
        <f>SUMIF(Inputs!$B$15:$B$515,'Co-benefits Summary'!$B194,Inputs[NH3])</f>
        <v>0</v>
      </c>
      <c r="F194" s="147">
        <f>SUMIF(Inputs!$B$15:$B$515,'Co-benefits Summary'!$B194,Inputs[PM2.5])</f>
        <v>0</v>
      </c>
      <c r="G194" s="147">
        <f>SUMIF(Inputs!$B$15:$B$515,'Co-benefits Summary'!$B194,Inputs[SO2])</f>
        <v>0</v>
      </c>
      <c r="H194" s="147">
        <f>SUMIF(Inputs!$B$15:$B$515,'Co-benefits Summary'!$B194,Inputs[ROG])</f>
        <v>0</v>
      </c>
      <c r="I194" s="147">
        <f>SUMIF(Inputs!$B$15:$B$515,'Co-benefits Summary'!$B194,Inputs[O3])</f>
        <v>0</v>
      </c>
      <c r="J194" s="155">
        <f>SUMIF(Inputs!$B$15:$B$515,'Co-benefits Summary'!$B194,Inputs[CO])</f>
        <v>0</v>
      </c>
      <c r="K194" s="157" t="str">
        <f>IF(CoBenefits[[#This Row],[Applicant ID]]="","",SUM(CoBenefits[[#This Row],[NOX]],CoBenefits[[#This Row],[PM2.5]],CoBenefits[[#This Row],[SO2]],CoBenefits[[#This Row],[O3]],CoBenefits[[#This Row],[CO]])&gt;0)</f>
        <v/>
      </c>
    </row>
    <row r="195" spans="2:11" s="142" customFormat="1" ht="15" customHeight="1" x14ac:dyDescent="0.25">
      <c r="B195" s="142">
        <v>186</v>
      </c>
      <c r="C195" s="153" t="str">
        <f>IFERROR(VLOOKUP(B195,Inputs!$B$15:$C$515,2,FALSE),"")</f>
        <v/>
      </c>
      <c r="D195" s="147">
        <f>SUMIF(Inputs!$B$15:$B$515,'Co-benefits Summary'!$B195,Inputs[NOX])</f>
        <v>0</v>
      </c>
      <c r="E195" s="147">
        <f>SUMIF(Inputs!$B$15:$B$515,'Co-benefits Summary'!$B195,Inputs[NH3])</f>
        <v>0</v>
      </c>
      <c r="F195" s="147">
        <f>SUMIF(Inputs!$B$15:$B$515,'Co-benefits Summary'!$B195,Inputs[PM2.5])</f>
        <v>0</v>
      </c>
      <c r="G195" s="147">
        <f>SUMIF(Inputs!$B$15:$B$515,'Co-benefits Summary'!$B195,Inputs[SO2])</f>
        <v>0</v>
      </c>
      <c r="H195" s="147">
        <f>SUMIF(Inputs!$B$15:$B$515,'Co-benefits Summary'!$B195,Inputs[ROG])</f>
        <v>0</v>
      </c>
      <c r="I195" s="147">
        <f>SUMIF(Inputs!$B$15:$B$515,'Co-benefits Summary'!$B195,Inputs[O3])</f>
        <v>0</v>
      </c>
      <c r="J195" s="155">
        <f>SUMIF(Inputs!$B$15:$B$515,'Co-benefits Summary'!$B195,Inputs[CO])</f>
        <v>0</v>
      </c>
      <c r="K195" s="157" t="str">
        <f>IF(CoBenefits[[#This Row],[Applicant ID]]="","",SUM(CoBenefits[[#This Row],[NOX]],CoBenefits[[#This Row],[PM2.5]],CoBenefits[[#This Row],[SO2]],CoBenefits[[#This Row],[O3]],CoBenefits[[#This Row],[CO]])&gt;0)</f>
        <v/>
      </c>
    </row>
    <row r="196" spans="2:11" s="142" customFormat="1" ht="15" customHeight="1" x14ac:dyDescent="0.25">
      <c r="B196" s="142">
        <v>187</v>
      </c>
      <c r="C196" s="153" t="str">
        <f>IFERROR(VLOOKUP(B196,Inputs!$B$15:$C$515,2,FALSE),"")</f>
        <v/>
      </c>
      <c r="D196" s="147">
        <f>SUMIF(Inputs!$B$15:$B$515,'Co-benefits Summary'!$B196,Inputs[NOX])</f>
        <v>0</v>
      </c>
      <c r="E196" s="147">
        <f>SUMIF(Inputs!$B$15:$B$515,'Co-benefits Summary'!$B196,Inputs[NH3])</f>
        <v>0</v>
      </c>
      <c r="F196" s="147">
        <f>SUMIF(Inputs!$B$15:$B$515,'Co-benefits Summary'!$B196,Inputs[PM2.5])</f>
        <v>0</v>
      </c>
      <c r="G196" s="147">
        <f>SUMIF(Inputs!$B$15:$B$515,'Co-benefits Summary'!$B196,Inputs[SO2])</f>
        <v>0</v>
      </c>
      <c r="H196" s="147">
        <f>SUMIF(Inputs!$B$15:$B$515,'Co-benefits Summary'!$B196,Inputs[ROG])</f>
        <v>0</v>
      </c>
      <c r="I196" s="147">
        <f>SUMIF(Inputs!$B$15:$B$515,'Co-benefits Summary'!$B196,Inputs[O3])</f>
        <v>0</v>
      </c>
      <c r="J196" s="155">
        <f>SUMIF(Inputs!$B$15:$B$515,'Co-benefits Summary'!$B196,Inputs[CO])</f>
        <v>0</v>
      </c>
      <c r="K196" s="157" t="str">
        <f>IF(CoBenefits[[#This Row],[Applicant ID]]="","",SUM(CoBenefits[[#This Row],[NOX]],CoBenefits[[#This Row],[PM2.5]],CoBenefits[[#This Row],[SO2]],CoBenefits[[#This Row],[O3]],CoBenefits[[#This Row],[CO]])&gt;0)</f>
        <v/>
      </c>
    </row>
    <row r="197" spans="2:11" s="142" customFormat="1" ht="15" customHeight="1" x14ac:dyDescent="0.25">
      <c r="B197" s="142">
        <v>188</v>
      </c>
      <c r="C197" s="153" t="str">
        <f>IFERROR(VLOOKUP(B197,Inputs!$B$15:$C$515,2,FALSE),"")</f>
        <v/>
      </c>
      <c r="D197" s="147">
        <f>SUMIF(Inputs!$B$15:$B$515,'Co-benefits Summary'!$B197,Inputs[NOX])</f>
        <v>0</v>
      </c>
      <c r="E197" s="147">
        <f>SUMIF(Inputs!$B$15:$B$515,'Co-benefits Summary'!$B197,Inputs[NH3])</f>
        <v>0</v>
      </c>
      <c r="F197" s="147">
        <f>SUMIF(Inputs!$B$15:$B$515,'Co-benefits Summary'!$B197,Inputs[PM2.5])</f>
        <v>0</v>
      </c>
      <c r="G197" s="147">
        <f>SUMIF(Inputs!$B$15:$B$515,'Co-benefits Summary'!$B197,Inputs[SO2])</f>
        <v>0</v>
      </c>
      <c r="H197" s="147">
        <f>SUMIF(Inputs!$B$15:$B$515,'Co-benefits Summary'!$B197,Inputs[ROG])</f>
        <v>0</v>
      </c>
      <c r="I197" s="147">
        <f>SUMIF(Inputs!$B$15:$B$515,'Co-benefits Summary'!$B197,Inputs[O3])</f>
        <v>0</v>
      </c>
      <c r="J197" s="155">
        <f>SUMIF(Inputs!$B$15:$B$515,'Co-benefits Summary'!$B197,Inputs[CO])</f>
        <v>0</v>
      </c>
      <c r="K197" s="157" t="str">
        <f>IF(CoBenefits[[#This Row],[Applicant ID]]="","",SUM(CoBenefits[[#This Row],[NOX]],CoBenefits[[#This Row],[PM2.5]],CoBenefits[[#This Row],[SO2]],CoBenefits[[#This Row],[O3]],CoBenefits[[#This Row],[CO]])&gt;0)</f>
        <v/>
      </c>
    </row>
    <row r="198" spans="2:11" s="142" customFormat="1" ht="15" customHeight="1" x14ac:dyDescent="0.25">
      <c r="B198" s="142">
        <v>189</v>
      </c>
      <c r="C198" s="153" t="str">
        <f>IFERROR(VLOOKUP(B198,Inputs!$B$15:$C$515,2,FALSE),"")</f>
        <v/>
      </c>
      <c r="D198" s="147">
        <f>SUMIF(Inputs!$B$15:$B$515,'Co-benefits Summary'!$B198,Inputs[NOX])</f>
        <v>0</v>
      </c>
      <c r="E198" s="147">
        <f>SUMIF(Inputs!$B$15:$B$515,'Co-benefits Summary'!$B198,Inputs[NH3])</f>
        <v>0</v>
      </c>
      <c r="F198" s="147">
        <f>SUMIF(Inputs!$B$15:$B$515,'Co-benefits Summary'!$B198,Inputs[PM2.5])</f>
        <v>0</v>
      </c>
      <c r="G198" s="147">
        <f>SUMIF(Inputs!$B$15:$B$515,'Co-benefits Summary'!$B198,Inputs[SO2])</f>
        <v>0</v>
      </c>
      <c r="H198" s="147">
        <f>SUMIF(Inputs!$B$15:$B$515,'Co-benefits Summary'!$B198,Inputs[ROG])</f>
        <v>0</v>
      </c>
      <c r="I198" s="147">
        <f>SUMIF(Inputs!$B$15:$B$515,'Co-benefits Summary'!$B198,Inputs[O3])</f>
        <v>0</v>
      </c>
      <c r="J198" s="155">
        <f>SUMIF(Inputs!$B$15:$B$515,'Co-benefits Summary'!$B198,Inputs[CO])</f>
        <v>0</v>
      </c>
      <c r="K198" s="157" t="str">
        <f>IF(CoBenefits[[#This Row],[Applicant ID]]="","",SUM(CoBenefits[[#This Row],[NOX]],CoBenefits[[#This Row],[PM2.5]],CoBenefits[[#This Row],[SO2]],CoBenefits[[#This Row],[O3]],CoBenefits[[#This Row],[CO]])&gt;0)</f>
        <v/>
      </c>
    </row>
    <row r="199" spans="2:11" s="142" customFormat="1" ht="15" customHeight="1" x14ac:dyDescent="0.25">
      <c r="B199" s="142">
        <v>190</v>
      </c>
      <c r="C199" s="153" t="str">
        <f>IFERROR(VLOOKUP(B199,Inputs!$B$15:$C$515,2,FALSE),"")</f>
        <v/>
      </c>
      <c r="D199" s="147">
        <f>SUMIF(Inputs!$B$15:$B$515,'Co-benefits Summary'!$B199,Inputs[NOX])</f>
        <v>0</v>
      </c>
      <c r="E199" s="147">
        <f>SUMIF(Inputs!$B$15:$B$515,'Co-benefits Summary'!$B199,Inputs[NH3])</f>
        <v>0</v>
      </c>
      <c r="F199" s="147">
        <f>SUMIF(Inputs!$B$15:$B$515,'Co-benefits Summary'!$B199,Inputs[PM2.5])</f>
        <v>0</v>
      </c>
      <c r="G199" s="147">
        <f>SUMIF(Inputs!$B$15:$B$515,'Co-benefits Summary'!$B199,Inputs[SO2])</f>
        <v>0</v>
      </c>
      <c r="H199" s="147">
        <f>SUMIF(Inputs!$B$15:$B$515,'Co-benefits Summary'!$B199,Inputs[ROG])</f>
        <v>0</v>
      </c>
      <c r="I199" s="147">
        <f>SUMIF(Inputs!$B$15:$B$515,'Co-benefits Summary'!$B199,Inputs[O3])</f>
        <v>0</v>
      </c>
      <c r="J199" s="155">
        <f>SUMIF(Inputs!$B$15:$B$515,'Co-benefits Summary'!$B199,Inputs[CO])</f>
        <v>0</v>
      </c>
      <c r="K199" s="157" t="str">
        <f>IF(CoBenefits[[#This Row],[Applicant ID]]="","",SUM(CoBenefits[[#This Row],[NOX]],CoBenefits[[#This Row],[PM2.5]],CoBenefits[[#This Row],[SO2]],CoBenefits[[#This Row],[O3]],CoBenefits[[#This Row],[CO]])&gt;0)</f>
        <v/>
      </c>
    </row>
    <row r="200" spans="2:11" s="142" customFormat="1" ht="15" customHeight="1" x14ac:dyDescent="0.25">
      <c r="B200" s="142">
        <v>191</v>
      </c>
      <c r="C200" s="153" t="str">
        <f>IFERROR(VLOOKUP(B200,Inputs!$B$15:$C$515,2,FALSE),"")</f>
        <v/>
      </c>
      <c r="D200" s="147">
        <f>SUMIF(Inputs!$B$15:$B$515,'Co-benefits Summary'!$B200,Inputs[NOX])</f>
        <v>0</v>
      </c>
      <c r="E200" s="147">
        <f>SUMIF(Inputs!$B$15:$B$515,'Co-benefits Summary'!$B200,Inputs[NH3])</f>
        <v>0</v>
      </c>
      <c r="F200" s="147">
        <f>SUMIF(Inputs!$B$15:$B$515,'Co-benefits Summary'!$B200,Inputs[PM2.5])</f>
        <v>0</v>
      </c>
      <c r="G200" s="147">
        <f>SUMIF(Inputs!$B$15:$B$515,'Co-benefits Summary'!$B200,Inputs[SO2])</f>
        <v>0</v>
      </c>
      <c r="H200" s="147">
        <f>SUMIF(Inputs!$B$15:$B$515,'Co-benefits Summary'!$B200,Inputs[ROG])</f>
        <v>0</v>
      </c>
      <c r="I200" s="147">
        <f>SUMIF(Inputs!$B$15:$B$515,'Co-benefits Summary'!$B200,Inputs[O3])</f>
        <v>0</v>
      </c>
      <c r="J200" s="155">
        <f>SUMIF(Inputs!$B$15:$B$515,'Co-benefits Summary'!$B200,Inputs[CO])</f>
        <v>0</v>
      </c>
      <c r="K200" s="157" t="str">
        <f>IF(CoBenefits[[#This Row],[Applicant ID]]="","",SUM(CoBenefits[[#This Row],[NOX]],CoBenefits[[#This Row],[PM2.5]],CoBenefits[[#This Row],[SO2]],CoBenefits[[#This Row],[O3]],CoBenefits[[#This Row],[CO]])&gt;0)</f>
        <v/>
      </c>
    </row>
    <row r="201" spans="2:11" s="142" customFormat="1" ht="15" customHeight="1" x14ac:dyDescent="0.25">
      <c r="B201" s="142">
        <v>192</v>
      </c>
      <c r="C201" s="153" t="str">
        <f>IFERROR(VLOOKUP(B201,Inputs!$B$15:$C$515,2,FALSE),"")</f>
        <v/>
      </c>
      <c r="D201" s="147">
        <f>SUMIF(Inputs!$B$15:$B$515,'Co-benefits Summary'!$B201,Inputs[NOX])</f>
        <v>0</v>
      </c>
      <c r="E201" s="147">
        <f>SUMIF(Inputs!$B$15:$B$515,'Co-benefits Summary'!$B201,Inputs[NH3])</f>
        <v>0</v>
      </c>
      <c r="F201" s="147">
        <f>SUMIF(Inputs!$B$15:$B$515,'Co-benefits Summary'!$B201,Inputs[PM2.5])</f>
        <v>0</v>
      </c>
      <c r="G201" s="147">
        <f>SUMIF(Inputs!$B$15:$B$515,'Co-benefits Summary'!$B201,Inputs[SO2])</f>
        <v>0</v>
      </c>
      <c r="H201" s="147">
        <f>SUMIF(Inputs!$B$15:$B$515,'Co-benefits Summary'!$B201,Inputs[ROG])</f>
        <v>0</v>
      </c>
      <c r="I201" s="147">
        <f>SUMIF(Inputs!$B$15:$B$515,'Co-benefits Summary'!$B201,Inputs[O3])</f>
        <v>0</v>
      </c>
      <c r="J201" s="155">
        <f>SUMIF(Inputs!$B$15:$B$515,'Co-benefits Summary'!$B201,Inputs[CO])</f>
        <v>0</v>
      </c>
      <c r="K201" s="157" t="str">
        <f>IF(CoBenefits[[#This Row],[Applicant ID]]="","",SUM(CoBenefits[[#This Row],[NOX]],CoBenefits[[#This Row],[PM2.5]],CoBenefits[[#This Row],[SO2]],CoBenefits[[#This Row],[O3]],CoBenefits[[#This Row],[CO]])&gt;0)</f>
        <v/>
      </c>
    </row>
    <row r="202" spans="2:11" s="142" customFormat="1" ht="15" customHeight="1" x14ac:dyDescent="0.25">
      <c r="B202" s="142">
        <v>193</v>
      </c>
      <c r="C202" s="153" t="str">
        <f>IFERROR(VLOOKUP(B202,Inputs!$B$15:$C$515,2,FALSE),"")</f>
        <v/>
      </c>
      <c r="D202" s="147">
        <f>SUMIF(Inputs!$B$15:$B$515,'Co-benefits Summary'!$B202,Inputs[NOX])</f>
        <v>0</v>
      </c>
      <c r="E202" s="147">
        <f>SUMIF(Inputs!$B$15:$B$515,'Co-benefits Summary'!$B202,Inputs[NH3])</f>
        <v>0</v>
      </c>
      <c r="F202" s="147">
        <f>SUMIF(Inputs!$B$15:$B$515,'Co-benefits Summary'!$B202,Inputs[PM2.5])</f>
        <v>0</v>
      </c>
      <c r="G202" s="147">
        <f>SUMIF(Inputs!$B$15:$B$515,'Co-benefits Summary'!$B202,Inputs[SO2])</f>
        <v>0</v>
      </c>
      <c r="H202" s="147">
        <f>SUMIF(Inputs!$B$15:$B$515,'Co-benefits Summary'!$B202,Inputs[ROG])</f>
        <v>0</v>
      </c>
      <c r="I202" s="147">
        <f>SUMIF(Inputs!$B$15:$B$515,'Co-benefits Summary'!$B202,Inputs[O3])</f>
        <v>0</v>
      </c>
      <c r="J202" s="155">
        <f>SUMIF(Inputs!$B$15:$B$515,'Co-benefits Summary'!$B202,Inputs[CO])</f>
        <v>0</v>
      </c>
      <c r="K202" s="157" t="str">
        <f>IF(CoBenefits[[#This Row],[Applicant ID]]="","",SUM(CoBenefits[[#This Row],[NOX]],CoBenefits[[#This Row],[PM2.5]],CoBenefits[[#This Row],[SO2]],CoBenefits[[#This Row],[O3]],CoBenefits[[#This Row],[CO]])&gt;0)</f>
        <v/>
      </c>
    </row>
    <row r="203" spans="2:11" s="142" customFormat="1" ht="15" customHeight="1" x14ac:dyDescent="0.25">
      <c r="B203" s="142">
        <v>194</v>
      </c>
      <c r="C203" s="153" t="str">
        <f>IFERROR(VLOOKUP(B203,Inputs!$B$15:$C$515,2,FALSE),"")</f>
        <v/>
      </c>
      <c r="D203" s="147">
        <f>SUMIF(Inputs!$B$15:$B$515,'Co-benefits Summary'!$B203,Inputs[NOX])</f>
        <v>0</v>
      </c>
      <c r="E203" s="147">
        <f>SUMIF(Inputs!$B$15:$B$515,'Co-benefits Summary'!$B203,Inputs[NH3])</f>
        <v>0</v>
      </c>
      <c r="F203" s="147">
        <f>SUMIF(Inputs!$B$15:$B$515,'Co-benefits Summary'!$B203,Inputs[PM2.5])</f>
        <v>0</v>
      </c>
      <c r="G203" s="147">
        <f>SUMIF(Inputs!$B$15:$B$515,'Co-benefits Summary'!$B203,Inputs[SO2])</f>
        <v>0</v>
      </c>
      <c r="H203" s="147">
        <f>SUMIF(Inputs!$B$15:$B$515,'Co-benefits Summary'!$B203,Inputs[ROG])</f>
        <v>0</v>
      </c>
      <c r="I203" s="147">
        <f>SUMIF(Inputs!$B$15:$B$515,'Co-benefits Summary'!$B203,Inputs[O3])</f>
        <v>0</v>
      </c>
      <c r="J203" s="155">
        <f>SUMIF(Inputs!$B$15:$B$515,'Co-benefits Summary'!$B203,Inputs[CO])</f>
        <v>0</v>
      </c>
      <c r="K203" s="157" t="str">
        <f>IF(CoBenefits[[#This Row],[Applicant ID]]="","",SUM(CoBenefits[[#This Row],[NOX]],CoBenefits[[#This Row],[PM2.5]],CoBenefits[[#This Row],[SO2]],CoBenefits[[#This Row],[O3]],CoBenefits[[#This Row],[CO]])&gt;0)</f>
        <v/>
      </c>
    </row>
    <row r="204" spans="2:11" s="142" customFormat="1" ht="15" customHeight="1" x14ac:dyDescent="0.25">
      <c r="B204" s="142">
        <v>195</v>
      </c>
      <c r="C204" s="153" t="str">
        <f>IFERROR(VLOOKUP(B204,Inputs!$B$15:$C$515,2,FALSE),"")</f>
        <v/>
      </c>
      <c r="D204" s="147">
        <f>SUMIF(Inputs!$B$15:$B$515,'Co-benefits Summary'!$B204,Inputs[NOX])</f>
        <v>0</v>
      </c>
      <c r="E204" s="147">
        <f>SUMIF(Inputs!$B$15:$B$515,'Co-benefits Summary'!$B204,Inputs[NH3])</f>
        <v>0</v>
      </c>
      <c r="F204" s="147">
        <f>SUMIF(Inputs!$B$15:$B$515,'Co-benefits Summary'!$B204,Inputs[PM2.5])</f>
        <v>0</v>
      </c>
      <c r="G204" s="147">
        <f>SUMIF(Inputs!$B$15:$B$515,'Co-benefits Summary'!$B204,Inputs[SO2])</f>
        <v>0</v>
      </c>
      <c r="H204" s="147">
        <f>SUMIF(Inputs!$B$15:$B$515,'Co-benefits Summary'!$B204,Inputs[ROG])</f>
        <v>0</v>
      </c>
      <c r="I204" s="147">
        <f>SUMIF(Inputs!$B$15:$B$515,'Co-benefits Summary'!$B204,Inputs[O3])</f>
        <v>0</v>
      </c>
      <c r="J204" s="155">
        <f>SUMIF(Inputs!$B$15:$B$515,'Co-benefits Summary'!$B204,Inputs[CO])</f>
        <v>0</v>
      </c>
      <c r="K204" s="157" t="str">
        <f>IF(CoBenefits[[#This Row],[Applicant ID]]="","",SUM(CoBenefits[[#This Row],[NOX]],CoBenefits[[#This Row],[PM2.5]],CoBenefits[[#This Row],[SO2]],CoBenefits[[#This Row],[O3]],CoBenefits[[#This Row],[CO]])&gt;0)</f>
        <v/>
      </c>
    </row>
    <row r="205" spans="2:11" s="142" customFormat="1" ht="15" customHeight="1" x14ac:dyDescent="0.25">
      <c r="B205" s="142">
        <v>196</v>
      </c>
      <c r="C205" s="153" t="str">
        <f>IFERROR(VLOOKUP(B205,Inputs!$B$15:$C$515,2,FALSE),"")</f>
        <v/>
      </c>
      <c r="D205" s="147">
        <f>SUMIF(Inputs!$B$15:$B$515,'Co-benefits Summary'!$B205,Inputs[NOX])</f>
        <v>0</v>
      </c>
      <c r="E205" s="147">
        <f>SUMIF(Inputs!$B$15:$B$515,'Co-benefits Summary'!$B205,Inputs[NH3])</f>
        <v>0</v>
      </c>
      <c r="F205" s="147">
        <f>SUMIF(Inputs!$B$15:$B$515,'Co-benefits Summary'!$B205,Inputs[PM2.5])</f>
        <v>0</v>
      </c>
      <c r="G205" s="147">
        <f>SUMIF(Inputs!$B$15:$B$515,'Co-benefits Summary'!$B205,Inputs[SO2])</f>
        <v>0</v>
      </c>
      <c r="H205" s="147">
        <f>SUMIF(Inputs!$B$15:$B$515,'Co-benefits Summary'!$B205,Inputs[ROG])</f>
        <v>0</v>
      </c>
      <c r="I205" s="147">
        <f>SUMIF(Inputs!$B$15:$B$515,'Co-benefits Summary'!$B205,Inputs[O3])</f>
        <v>0</v>
      </c>
      <c r="J205" s="155">
        <f>SUMIF(Inputs!$B$15:$B$515,'Co-benefits Summary'!$B205,Inputs[CO])</f>
        <v>0</v>
      </c>
      <c r="K205" s="157" t="str">
        <f>IF(CoBenefits[[#This Row],[Applicant ID]]="","",SUM(CoBenefits[[#This Row],[NOX]],CoBenefits[[#This Row],[PM2.5]],CoBenefits[[#This Row],[SO2]],CoBenefits[[#This Row],[O3]],CoBenefits[[#This Row],[CO]])&gt;0)</f>
        <v/>
      </c>
    </row>
    <row r="206" spans="2:11" s="142" customFormat="1" ht="15" customHeight="1" x14ac:dyDescent="0.25">
      <c r="B206" s="142">
        <v>197</v>
      </c>
      <c r="C206" s="153" t="str">
        <f>IFERROR(VLOOKUP(B206,Inputs!$B$15:$C$515,2,FALSE),"")</f>
        <v/>
      </c>
      <c r="D206" s="147">
        <f>SUMIF(Inputs!$B$15:$B$515,'Co-benefits Summary'!$B206,Inputs[NOX])</f>
        <v>0</v>
      </c>
      <c r="E206" s="147">
        <f>SUMIF(Inputs!$B$15:$B$515,'Co-benefits Summary'!$B206,Inputs[NH3])</f>
        <v>0</v>
      </c>
      <c r="F206" s="147">
        <f>SUMIF(Inputs!$B$15:$B$515,'Co-benefits Summary'!$B206,Inputs[PM2.5])</f>
        <v>0</v>
      </c>
      <c r="G206" s="147">
        <f>SUMIF(Inputs!$B$15:$B$515,'Co-benefits Summary'!$B206,Inputs[SO2])</f>
        <v>0</v>
      </c>
      <c r="H206" s="147">
        <f>SUMIF(Inputs!$B$15:$B$515,'Co-benefits Summary'!$B206,Inputs[ROG])</f>
        <v>0</v>
      </c>
      <c r="I206" s="147">
        <f>SUMIF(Inputs!$B$15:$B$515,'Co-benefits Summary'!$B206,Inputs[O3])</f>
        <v>0</v>
      </c>
      <c r="J206" s="155">
        <f>SUMIF(Inputs!$B$15:$B$515,'Co-benefits Summary'!$B206,Inputs[CO])</f>
        <v>0</v>
      </c>
      <c r="K206" s="157" t="str">
        <f>IF(CoBenefits[[#This Row],[Applicant ID]]="","",SUM(CoBenefits[[#This Row],[NOX]],CoBenefits[[#This Row],[PM2.5]],CoBenefits[[#This Row],[SO2]],CoBenefits[[#This Row],[O3]],CoBenefits[[#This Row],[CO]])&gt;0)</f>
        <v/>
      </c>
    </row>
    <row r="207" spans="2:11" s="142" customFormat="1" ht="15" customHeight="1" x14ac:dyDescent="0.25">
      <c r="B207" s="142">
        <v>198</v>
      </c>
      <c r="C207" s="153" t="str">
        <f>IFERROR(VLOOKUP(B207,Inputs!$B$15:$C$515,2,FALSE),"")</f>
        <v/>
      </c>
      <c r="D207" s="147">
        <f>SUMIF(Inputs!$B$15:$B$515,'Co-benefits Summary'!$B207,Inputs[NOX])</f>
        <v>0</v>
      </c>
      <c r="E207" s="147">
        <f>SUMIF(Inputs!$B$15:$B$515,'Co-benefits Summary'!$B207,Inputs[NH3])</f>
        <v>0</v>
      </c>
      <c r="F207" s="147">
        <f>SUMIF(Inputs!$B$15:$B$515,'Co-benefits Summary'!$B207,Inputs[PM2.5])</f>
        <v>0</v>
      </c>
      <c r="G207" s="147">
        <f>SUMIF(Inputs!$B$15:$B$515,'Co-benefits Summary'!$B207,Inputs[SO2])</f>
        <v>0</v>
      </c>
      <c r="H207" s="147">
        <f>SUMIF(Inputs!$B$15:$B$515,'Co-benefits Summary'!$B207,Inputs[ROG])</f>
        <v>0</v>
      </c>
      <c r="I207" s="147">
        <f>SUMIF(Inputs!$B$15:$B$515,'Co-benefits Summary'!$B207,Inputs[O3])</f>
        <v>0</v>
      </c>
      <c r="J207" s="155">
        <f>SUMIF(Inputs!$B$15:$B$515,'Co-benefits Summary'!$B207,Inputs[CO])</f>
        <v>0</v>
      </c>
      <c r="K207" s="157" t="str">
        <f>IF(CoBenefits[[#This Row],[Applicant ID]]="","",SUM(CoBenefits[[#This Row],[NOX]],CoBenefits[[#This Row],[PM2.5]],CoBenefits[[#This Row],[SO2]],CoBenefits[[#This Row],[O3]],CoBenefits[[#This Row],[CO]])&gt;0)</f>
        <v/>
      </c>
    </row>
    <row r="208" spans="2:11" s="142" customFormat="1" ht="15" customHeight="1" x14ac:dyDescent="0.25">
      <c r="B208" s="142">
        <v>199</v>
      </c>
      <c r="C208" s="153" t="str">
        <f>IFERROR(VLOOKUP(B208,Inputs!$B$15:$C$515,2,FALSE),"")</f>
        <v/>
      </c>
      <c r="D208" s="147">
        <f>SUMIF(Inputs!$B$15:$B$515,'Co-benefits Summary'!$B208,Inputs[NOX])</f>
        <v>0</v>
      </c>
      <c r="E208" s="147">
        <f>SUMIF(Inputs!$B$15:$B$515,'Co-benefits Summary'!$B208,Inputs[NH3])</f>
        <v>0</v>
      </c>
      <c r="F208" s="147">
        <f>SUMIF(Inputs!$B$15:$B$515,'Co-benefits Summary'!$B208,Inputs[PM2.5])</f>
        <v>0</v>
      </c>
      <c r="G208" s="147">
        <f>SUMIF(Inputs!$B$15:$B$515,'Co-benefits Summary'!$B208,Inputs[SO2])</f>
        <v>0</v>
      </c>
      <c r="H208" s="147">
        <f>SUMIF(Inputs!$B$15:$B$515,'Co-benefits Summary'!$B208,Inputs[ROG])</f>
        <v>0</v>
      </c>
      <c r="I208" s="147">
        <f>SUMIF(Inputs!$B$15:$B$515,'Co-benefits Summary'!$B208,Inputs[O3])</f>
        <v>0</v>
      </c>
      <c r="J208" s="155">
        <f>SUMIF(Inputs!$B$15:$B$515,'Co-benefits Summary'!$B208,Inputs[CO])</f>
        <v>0</v>
      </c>
      <c r="K208" s="157" t="str">
        <f>IF(CoBenefits[[#This Row],[Applicant ID]]="","",SUM(CoBenefits[[#This Row],[NOX]],CoBenefits[[#This Row],[PM2.5]],CoBenefits[[#This Row],[SO2]],CoBenefits[[#This Row],[O3]],CoBenefits[[#This Row],[CO]])&gt;0)</f>
        <v/>
      </c>
    </row>
    <row r="209" spans="2:11" s="142" customFormat="1" ht="15" customHeight="1" x14ac:dyDescent="0.25">
      <c r="B209" s="142">
        <v>200</v>
      </c>
      <c r="C209" s="153" t="str">
        <f>IFERROR(VLOOKUP(B209,Inputs!$B$15:$C$515,2,FALSE),"")</f>
        <v/>
      </c>
      <c r="D209" s="147">
        <f>SUMIF(Inputs!$B$15:$B$515,'Co-benefits Summary'!$B209,Inputs[NOX])</f>
        <v>0</v>
      </c>
      <c r="E209" s="147">
        <f>SUMIF(Inputs!$B$15:$B$515,'Co-benefits Summary'!$B209,Inputs[NH3])</f>
        <v>0</v>
      </c>
      <c r="F209" s="147">
        <f>SUMIF(Inputs!$B$15:$B$515,'Co-benefits Summary'!$B209,Inputs[PM2.5])</f>
        <v>0</v>
      </c>
      <c r="G209" s="147">
        <f>SUMIF(Inputs!$B$15:$B$515,'Co-benefits Summary'!$B209,Inputs[SO2])</f>
        <v>0</v>
      </c>
      <c r="H209" s="147">
        <f>SUMIF(Inputs!$B$15:$B$515,'Co-benefits Summary'!$B209,Inputs[ROG])</f>
        <v>0</v>
      </c>
      <c r="I209" s="147">
        <f>SUMIF(Inputs!$B$15:$B$515,'Co-benefits Summary'!$B209,Inputs[O3])</f>
        <v>0</v>
      </c>
      <c r="J209" s="155">
        <f>SUMIF(Inputs!$B$15:$B$515,'Co-benefits Summary'!$B209,Inputs[CO])</f>
        <v>0</v>
      </c>
      <c r="K209" s="157" t="str">
        <f>IF(CoBenefits[[#This Row],[Applicant ID]]="","",SUM(CoBenefits[[#This Row],[NOX]],CoBenefits[[#This Row],[PM2.5]],CoBenefits[[#This Row],[SO2]],CoBenefits[[#This Row],[O3]],CoBenefits[[#This Row],[CO]])&gt;0)</f>
        <v/>
      </c>
    </row>
    <row r="210" spans="2:11" s="142" customFormat="1" ht="15" customHeight="1" x14ac:dyDescent="0.25">
      <c r="B210" s="142">
        <v>201</v>
      </c>
      <c r="C210" s="153" t="str">
        <f>IFERROR(VLOOKUP(B210,Inputs!$B$15:$C$515,2,FALSE),"")</f>
        <v/>
      </c>
      <c r="D210" s="147">
        <f>SUMIF(Inputs!$B$15:$B$515,'Co-benefits Summary'!$B210,Inputs[NOX])</f>
        <v>0</v>
      </c>
      <c r="E210" s="147">
        <f>SUMIF(Inputs!$B$15:$B$515,'Co-benefits Summary'!$B210,Inputs[NH3])</f>
        <v>0</v>
      </c>
      <c r="F210" s="147">
        <f>SUMIF(Inputs!$B$15:$B$515,'Co-benefits Summary'!$B210,Inputs[PM2.5])</f>
        <v>0</v>
      </c>
      <c r="G210" s="147">
        <f>SUMIF(Inputs!$B$15:$B$515,'Co-benefits Summary'!$B210,Inputs[SO2])</f>
        <v>0</v>
      </c>
      <c r="H210" s="147">
        <f>SUMIF(Inputs!$B$15:$B$515,'Co-benefits Summary'!$B210,Inputs[ROG])</f>
        <v>0</v>
      </c>
      <c r="I210" s="147">
        <f>SUMIF(Inputs!$B$15:$B$515,'Co-benefits Summary'!$B210,Inputs[O3])</f>
        <v>0</v>
      </c>
      <c r="J210" s="155">
        <f>SUMIF(Inputs!$B$15:$B$515,'Co-benefits Summary'!$B210,Inputs[CO])</f>
        <v>0</v>
      </c>
      <c r="K210" s="157" t="str">
        <f>IF(CoBenefits[[#This Row],[Applicant ID]]="","",SUM(CoBenefits[[#This Row],[NOX]],CoBenefits[[#This Row],[PM2.5]],CoBenefits[[#This Row],[SO2]],CoBenefits[[#This Row],[O3]],CoBenefits[[#This Row],[CO]])&gt;0)</f>
        <v/>
      </c>
    </row>
    <row r="211" spans="2:11" s="142" customFormat="1" ht="15" customHeight="1" x14ac:dyDescent="0.25">
      <c r="B211" s="142">
        <v>202</v>
      </c>
      <c r="C211" s="153" t="str">
        <f>IFERROR(VLOOKUP(B211,Inputs!$B$15:$C$515,2,FALSE),"")</f>
        <v/>
      </c>
      <c r="D211" s="147">
        <f>SUMIF(Inputs!$B$15:$B$515,'Co-benefits Summary'!$B211,Inputs[NOX])</f>
        <v>0</v>
      </c>
      <c r="E211" s="147">
        <f>SUMIF(Inputs!$B$15:$B$515,'Co-benefits Summary'!$B211,Inputs[NH3])</f>
        <v>0</v>
      </c>
      <c r="F211" s="147">
        <f>SUMIF(Inputs!$B$15:$B$515,'Co-benefits Summary'!$B211,Inputs[PM2.5])</f>
        <v>0</v>
      </c>
      <c r="G211" s="147">
        <f>SUMIF(Inputs!$B$15:$B$515,'Co-benefits Summary'!$B211,Inputs[SO2])</f>
        <v>0</v>
      </c>
      <c r="H211" s="147">
        <f>SUMIF(Inputs!$B$15:$B$515,'Co-benefits Summary'!$B211,Inputs[ROG])</f>
        <v>0</v>
      </c>
      <c r="I211" s="147">
        <f>SUMIF(Inputs!$B$15:$B$515,'Co-benefits Summary'!$B211,Inputs[O3])</f>
        <v>0</v>
      </c>
      <c r="J211" s="155">
        <f>SUMIF(Inputs!$B$15:$B$515,'Co-benefits Summary'!$B211,Inputs[CO])</f>
        <v>0</v>
      </c>
      <c r="K211" s="157" t="str">
        <f>IF(CoBenefits[[#This Row],[Applicant ID]]="","",SUM(CoBenefits[[#This Row],[NOX]],CoBenefits[[#This Row],[PM2.5]],CoBenefits[[#This Row],[SO2]],CoBenefits[[#This Row],[O3]],CoBenefits[[#This Row],[CO]])&gt;0)</f>
        <v/>
      </c>
    </row>
    <row r="212" spans="2:11" s="142" customFormat="1" ht="15" customHeight="1" x14ac:dyDescent="0.25">
      <c r="B212" s="142">
        <v>203</v>
      </c>
      <c r="C212" s="153" t="str">
        <f>IFERROR(VLOOKUP(B212,Inputs!$B$15:$C$515,2,FALSE),"")</f>
        <v/>
      </c>
      <c r="D212" s="147">
        <f>SUMIF(Inputs!$B$15:$B$515,'Co-benefits Summary'!$B212,Inputs[NOX])</f>
        <v>0</v>
      </c>
      <c r="E212" s="147">
        <f>SUMIF(Inputs!$B$15:$B$515,'Co-benefits Summary'!$B212,Inputs[NH3])</f>
        <v>0</v>
      </c>
      <c r="F212" s="147">
        <f>SUMIF(Inputs!$B$15:$B$515,'Co-benefits Summary'!$B212,Inputs[PM2.5])</f>
        <v>0</v>
      </c>
      <c r="G212" s="147">
        <f>SUMIF(Inputs!$B$15:$B$515,'Co-benefits Summary'!$B212,Inputs[SO2])</f>
        <v>0</v>
      </c>
      <c r="H212" s="147">
        <f>SUMIF(Inputs!$B$15:$B$515,'Co-benefits Summary'!$B212,Inputs[ROG])</f>
        <v>0</v>
      </c>
      <c r="I212" s="147">
        <f>SUMIF(Inputs!$B$15:$B$515,'Co-benefits Summary'!$B212,Inputs[O3])</f>
        <v>0</v>
      </c>
      <c r="J212" s="155">
        <f>SUMIF(Inputs!$B$15:$B$515,'Co-benefits Summary'!$B212,Inputs[CO])</f>
        <v>0</v>
      </c>
      <c r="K212" s="157" t="str">
        <f>IF(CoBenefits[[#This Row],[Applicant ID]]="","",SUM(CoBenefits[[#This Row],[NOX]],CoBenefits[[#This Row],[PM2.5]],CoBenefits[[#This Row],[SO2]],CoBenefits[[#This Row],[O3]],CoBenefits[[#This Row],[CO]])&gt;0)</f>
        <v/>
      </c>
    </row>
    <row r="213" spans="2:11" s="142" customFormat="1" ht="15" customHeight="1" x14ac:dyDescent="0.25">
      <c r="B213" s="142">
        <v>204</v>
      </c>
      <c r="C213" s="153" t="str">
        <f>IFERROR(VLOOKUP(B213,Inputs!$B$15:$C$515,2,FALSE),"")</f>
        <v/>
      </c>
      <c r="D213" s="147">
        <f>SUMIF(Inputs!$B$15:$B$515,'Co-benefits Summary'!$B213,Inputs[NOX])</f>
        <v>0</v>
      </c>
      <c r="E213" s="147">
        <f>SUMIF(Inputs!$B$15:$B$515,'Co-benefits Summary'!$B213,Inputs[NH3])</f>
        <v>0</v>
      </c>
      <c r="F213" s="147">
        <f>SUMIF(Inputs!$B$15:$B$515,'Co-benefits Summary'!$B213,Inputs[PM2.5])</f>
        <v>0</v>
      </c>
      <c r="G213" s="147">
        <f>SUMIF(Inputs!$B$15:$B$515,'Co-benefits Summary'!$B213,Inputs[SO2])</f>
        <v>0</v>
      </c>
      <c r="H213" s="147">
        <f>SUMIF(Inputs!$B$15:$B$515,'Co-benefits Summary'!$B213,Inputs[ROG])</f>
        <v>0</v>
      </c>
      <c r="I213" s="147">
        <f>SUMIF(Inputs!$B$15:$B$515,'Co-benefits Summary'!$B213,Inputs[O3])</f>
        <v>0</v>
      </c>
      <c r="J213" s="155">
        <f>SUMIF(Inputs!$B$15:$B$515,'Co-benefits Summary'!$B213,Inputs[CO])</f>
        <v>0</v>
      </c>
      <c r="K213" s="157" t="str">
        <f>IF(CoBenefits[[#This Row],[Applicant ID]]="","",SUM(CoBenefits[[#This Row],[NOX]],CoBenefits[[#This Row],[PM2.5]],CoBenefits[[#This Row],[SO2]],CoBenefits[[#This Row],[O3]],CoBenefits[[#This Row],[CO]])&gt;0)</f>
        <v/>
      </c>
    </row>
    <row r="214" spans="2:11" s="142" customFormat="1" ht="15" customHeight="1" x14ac:dyDescent="0.25">
      <c r="B214" s="142">
        <v>205</v>
      </c>
      <c r="C214" s="153" t="str">
        <f>IFERROR(VLOOKUP(B214,Inputs!$B$15:$C$515,2,FALSE),"")</f>
        <v/>
      </c>
      <c r="D214" s="147">
        <f>SUMIF(Inputs!$B$15:$B$515,'Co-benefits Summary'!$B214,Inputs[NOX])</f>
        <v>0</v>
      </c>
      <c r="E214" s="147">
        <f>SUMIF(Inputs!$B$15:$B$515,'Co-benefits Summary'!$B214,Inputs[NH3])</f>
        <v>0</v>
      </c>
      <c r="F214" s="147">
        <f>SUMIF(Inputs!$B$15:$B$515,'Co-benefits Summary'!$B214,Inputs[PM2.5])</f>
        <v>0</v>
      </c>
      <c r="G214" s="147">
        <f>SUMIF(Inputs!$B$15:$B$515,'Co-benefits Summary'!$B214,Inputs[SO2])</f>
        <v>0</v>
      </c>
      <c r="H214" s="147">
        <f>SUMIF(Inputs!$B$15:$B$515,'Co-benefits Summary'!$B214,Inputs[ROG])</f>
        <v>0</v>
      </c>
      <c r="I214" s="147">
        <f>SUMIF(Inputs!$B$15:$B$515,'Co-benefits Summary'!$B214,Inputs[O3])</f>
        <v>0</v>
      </c>
      <c r="J214" s="155">
        <f>SUMIF(Inputs!$B$15:$B$515,'Co-benefits Summary'!$B214,Inputs[CO])</f>
        <v>0</v>
      </c>
      <c r="K214" s="157" t="str">
        <f>IF(CoBenefits[[#This Row],[Applicant ID]]="","",SUM(CoBenefits[[#This Row],[NOX]],CoBenefits[[#This Row],[PM2.5]],CoBenefits[[#This Row],[SO2]],CoBenefits[[#This Row],[O3]],CoBenefits[[#This Row],[CO]])&gt;0)</f>
        <v/>
      </c>
    </row>
    <row r="215" spans="2:11" s="142" customFormat="1" ht="15" customHeight="1" x14ac:dyDescent="0.25">
      <c r="B215" s="142">
        <v>206</v>
      </c>
      <c r="C215" s="153" t="str">
        <f>IFERROR(VLOOKUP(B215,Inputs!$B$15:$C$515,2,FALSE),"")</f>
        <v/>
      </c>
      <c r="D215" s="147">
        <f>SUMIF(Inputs!$B$15:$B$515,'Co-benefits Summary'!$B215,Inputs[NOX])</f>
        <v>0</v>
      </c>
      <c r="E215" s="147">
        <f>SUMIF(Inputs!$B$15:$B$515,'Co-benefits Summary'!$B215,Inputs[NH3])</f>
        <v>0</v>
      </c>
      <c r="F215" s="147">
        <f>SUMIF(Inputs!$B$15:$B$515,'Co-benefits Summary'!$B215,Inputs[PM2.5])</f>
        <v>0</v>
      </c>
      <c r="G215" s="147">
        <f>SUMIF(Inputs!$B$15:$B$515,'Co-benefits Summary'!$B215,Inputs[SO2])</f>
        <v>0</v>
      </c>
      <c r="H215" s="147">
        <f>SUMIF(Inputs!$B$15:$B$515,'Co-benefits Summary'!$B215,Inputs[ROG])</f>
        <v>0</v>
      </c>
      <c r="I215" s="147">
        <f>SUMIF(Inputs!$B$15:$B$515,'Co-benefits Summary'!$B215,Inputs[O3])</f>
        <v>0</v>
      </c>
      <c r="J215" s="155">
        <f>SUMIF(Inputs!$B$15:$B$515,'Co-benefits Summary'!$B215,Inputs[CO])</f>
        <v>0</v>
      </c>
      <c r="K215" s="157" t="str">
        <f>IF(CoBenefits[[#This Row],[Applicant ID]]="","",SUM(CoBenefits[[#This Row],[NOX]],CoBenefits[[#This Row],[PM2.5]],CoBenefits[[#This Row],[SO2]],CoBenefits[[#This Row],[O3]],CoBenefits[[#This Row],[CO]])&gt;0)</f>
        <v/>
      </c>
    </row>
    <row r="216" spans="2:11" s="142" customFormat="1" ht="15" customHeight="1" x14ac:dyDescent="0.25">
      <c r="B216" s="142">
        <v>207</v>
      </c>
      <c r="C216" s="153" t="str">
        <f>IFERROR(VLOOKUP(B216,Inputs!$B$15:$C$515,2,FALSE),"")</f>
        <v/>
      </c>
      <c r="D216" s="147">
        <f>SUMIF(Inputs!$B$15:$B$515,'Co-benefits Summary'!$B216,Inputs[NOX])</f>
        <v>0</v>
      </c>
      <c r="E216" s="147">
        <f>SUMIF(Inputs!$B$15:$B$515,'Co-benefits Summary'!$B216,Inputs[NH3])</f>
        <v>0</v>
      </c>
      <c r="F216" s="147">
        <f>SUMIF(Inputs!$B$15:$B$515,'Co-benefits Summary'!$B216,Inputs[PM2.5])</f>
        <v>0</v>
      </c>
      <c r="G216" s="147">
        <f>SUMIF(Inputs!$B$15:$B$515,'Co-benefits Summary'!$B216,Inputs[SO2])</f>
        <v>0</v>
      </c>
      <c r="H216" s="147">
        <f>SUMIF(Inputs!$B$15:$B$515,'Co-benefits Summary'!$B216,Inputs[ROG])</f>
        <v>0</v>
      </c>
      <c r="I216" s="147">
        <f>SUMIF(Inputs!$B$15:$B$515,'Co-benefits Summary'!$B216,Inputs[O3])</f>
        <v>0</v>
      </c>
      <c r="J216" s="155">
        <f>SUMIF(Inputs!$B$15:$B$515,'Co-benefits Summary'!$B216,Inputs[CO])</f>
        <v>0</v>
      </c>
      <c r="K216" s="157" t="str">
        <f>IF(CoBenefits[[#This Row],[Applicant ID]]="","",SUM(CoBenefits[[#This Row],[NOX]],CoBenefits[[#This Row],[PM2.5]],CoBenefits[[#This Row],[SO2]],CoBenefits[[#This Row],[O3]],CoBenefits[[#This Row],[CO]])&gt;0)</f>
        <v/>
      </c>
    </row>
    <row r="217" spans="2:11" s="142" customFormat="1" ht="15" customHeight="1" x14ac:dyDescent="0.25">
      <c r="B217" s="142">
        <v>208</v>
      </c>
      <c r="C217" s="153" t="str">
        <f>IFERROR(VLOOKUP(B217,Inputs!$B$15:$C$515,2,FALSE),"")</f>
        <v/>
      </c>
      <c r="D217" s="147">
        <f>SUMIF(Inputs!$B$15:$B$515,'Co-benefits Summary'!$B217,Inputs[NOX])</f>
        <v>0</v>
      </c>
      <c r="E217" s="147">
        <f>SUMIF(Inputs!$B$15:$B$515,'Co-benefits Summary'!$B217,Inputs[NH3])</f>
        <v>0</v>
      </c>
      <c r="F217" s="147">
        <f>SUMIF(Inputs!$B$15:$B$515,'Co-benefits Summary'!$B217,Inputs[PM2.5])</f>
        <v>0</v>
      </c>
      <c r="G217" s="147">
        <f>SUMIF(Inputs!$B$15:$B$515,'Co-benefits Summary'!$B217,Inputs[SO2])</f>
        <v>0</v>
      </c>
      <c r="H217" s="147">
        <f>SUMIF(Inputs!$B$15:$B$515,'Co-benefits Summary'!$B217,Inputs[ROG])</f>
        <v>0</v>
      </c>
      <c r="I217" s="147">
        <f>SUMIF(Inputs!$B$15:$B$515,'Co-benefits Summary'!$B217,Inputs[O3])</f>
        <v>0</v>
      </c>
      <c r="J217" s="155">
        <f>SUMIF(Inputs!$B$15:$B$515,'Co-benefits Summary'!$B217,Inputs[CO])</f>
        <v>0</v>
      </c>
      <c r="K217" s="157" t="str">
        <f>IF(CoBenefits[[#This Row],[Applicant ID]]="","",SUM(CoBenefits[[#This Row],[NOX]],CoBenefits[[#This Row],[PM2.5]],CoBenefits[[#This Row],[SO2]],CoBenefits[[#This Row],[O3]],CoBenefits[[#This Row],[CO]])&gt;0)</f>
        <v/>
      </c>
    </row>
    <row r="218" spans="2:11" s="142" customFormat="1" ht="15" customHeight="1" x14ac:dyDescent="0.25">
      <c r="B218" s="142">
        <v>209</v>
      </c>
      <c r="C218" s="153" t="str">
        <f>IFERROR(VLOOKUP(B218,Inputs!$B$15:$C$515,2,FALSE),"")</f>
        <v/>
      </c>
      <c r="D218" s="147">
        <f>SUMIF(Inputs!$B$15:$B$515,'Co-benefits Summary'!$B218,Inputs[NOX])</f>
        <v>0</v>
      </c>
      <c r="E218" s="147">
        <f>SUMIF(Inputs!$B$15:$B$515,'Co-benefits Summary'!$B218,Inputs[NH3])</f>
        <v>0</v>
      </c>
      <c r="F218" s="147">
        <f>SUMIF(Inputs!$B$15:$B$515,'Co-benefits Summary'!$B218,Inputs[PM2.5])</f>
        <v>0</v>
      </c>
      <c r="G218" s="147">
        <f>SUMIF(Inputs!$B$15:$B$515,'Co-benefits Summary'!$B218,Inputs[SO2])</f>
        <v>0</v>
      </c>
      <c r="H218" s="147">
        <f>SUMIF(Inputs!$B$15:$B$515,'Co-benefits Summary'!$B218,Inputs[ROG])</f>
        <v>0</v>
      </c>
      <c r="I218" s="147">
        <f>SUMIF(Inputs!$B$15:$B$515,'Co-benefits Summary'!$B218,Inputs[O3])</f>
        <v>0</v>
      </c>
      <c r="J218" s="155">
        <f>SUMIF(Inputs!$B$15:$B$515,'Co-benefits Summary'!$B218,Inputs[CO])</f>
        <v>0</v>
      </c>
      <c r="K218" s="157" t="str">
        <f>IF(CoBenefits[[#This Row],[Applicant ID]]="","",SUM(CoBenefits[[#This Row],[NOX]],CoBenefits[[#This Row],[PM2.5]],CoBenefits[[#This Row],[SO2]],CoBenefits[[#This Row],[O3]],CoBenefits[[#This Row],[CO]])&gt;0)</f>
        <v/>
      </c>
    </row>
    <row r="219" spans="2:11" s="142" customFormat="1" ht="15" customHeight="1" x14ac:dyDescent="0.25">
      <c r="B219" s="142">
        <v>210</v>
      </c>
      <c r="C219" s="153" t="str">
        <f>IFERROR(VLOOKUP(B219,Inputs!$B$15:$C$515,2,FALSE),"")</f>
        <v/>
      </c>
      <c r="D219" s="147">
        <f>SUMIF(Inputs!$B$15:$B$515,'Co-benefits Summary'!$B219,Inputs[NOX])</f>
        <v>0</v>
      </c>
      <c r="E219" s="147">
        <f>SUMIF(Inputs!$B$15:$B$515,'Co-benefits Summary'!$B219,Inputs[NH3])</f>
        <v>0</v>
      </c>
      <c r="F219" s="147">
        <f>SUMIF(Inputs!$B$15:$B$515,'Co-benefits Summary'!$B219,Inputs[PM2.5])</f>
        <v>0</v>
      </c>
      <c r="G219" s="147">
        <f>SUMIF(Inputs!$B$15:$B$515,'Co-benefits Summary'!$B219,Inputs[SO2])</f>
        <v>0</v>
      </c>
      <c r="H219" s="147">
        <f>SUMIF(Inputs!$B$15:$B$515,'Co-benefits Summary'!$B219,Inputs[ROG])</f>
        <v>0</v>
      </c>
      <c r="I219" s="147">
        <f>SUMIF(Inputs!$B$15:$B$515,'Co-benefits Summary'!$B219,Inputs[O3])</f>
        <v>0</v>
      </c>
      <c r="J219" s="155">
        <f>SUMIF(Inputs!$B$15:$B$515,'Co-benefits Summary'!$B219,Inputs[CO])</f>
        <v>0</v>
      </c>
      <c r="K219" s="157" t="str">
        <f>IF(CoBenefits[[#This Row],[Applicant ID]]="","",SUM(CoBenefits[[#This Row],[NOX]],CoBenefits[[#This Row],[PM2.5]],CoBenefits[[#This Row],[SO2]],CoBenefits[[#This Row],[O3]],CoBenefits[[#This Row],[CO]])&gt;0)</f>
        <v/>
      </c>
    </row>
    <row r="220" spans="2:11" s="142" customFormat="1" ht="15" customHeight="1" x14ac:dyDescent="0.25">
      <c r="B220" s="142">
        <v>211</v>
      </c>
      <c r="C220" s="153" t="str">
        <f>IFERROR(VLOOKUP(B220,Inputs!$B$15:$C$515,2,FALSE),"")</f>
        <v/>
      </c>
      <c r="D220" s="147">
        <f>SUMIF(Inputs!$B$15:$B$515,'Co-benefits Summary'!$B220,Inputs[NOX])</f>
        <v>0</v>
      </c>
      <c r="E220" s="147">
        <f>SUMIF(Inputs!$B$15:$B$515,'Co-benefits Summary'!$B220,Inputs[NH3])</f>
        <v>0</v>
      </c>
      <c r="F220" s="147">
        <f>SUMIF(Inputs!$B$15:$B$515,'Co-benefits Summary'!$B220,Inputs[PM2.5])</f>
        <v>0</v>
      </c>
      <c r="G220" s="147">
        <f>SUMIF(Inputs!$B$15:$B$515,'Co-benefits Summary'!$B220,Inputs[SO2])</f>
        <v>0</v>
      </c>
      <c r="H220" s="147">
        <f>SUMIF(Inputs!$B$15:$B$515,'Co-benefits Summary'!$B220,Inputs[ROG])</f>
        <v>0</v>
      </c>
      <c r="I220" s="147">
        <f>SUMIF(Inputs!$B$15:$B$515,'Co-benefits Summary'!$B220,Inputs[O3])</f>
        <v>0</v>
      </c>
      <c r="J220" s="155">
        <f>SUMIF(Inputs!$B$15:$B$515,'Co-benefits Summary'!$B220,Inputs[CO])</f>
        <v>0</v>
      </c>
      <c r="K220" s="157" t="str">
        <f>IF(CoBenefits[[#This Row],[Applicant ID]]="","",SUM(CoBenefits[[#This Row],[NOX]],CoBenefits[[#This Row],[PM2.5]],CoBenefits[[#This Row],[SO2]],CoBenefits[[#This Row],[O3]],CoBenefits[[#This Row],[CO]])&gt;0)</f>
        <v/>
      </c>
    </row>
    <row r="221" spans="2:11" s="142" customFormat="1" ht="15" customHeight="1" x14ac:dyDescent="0.25">
      <c r="B221" s="142">
        <v>212</v>
      </c>
      <c r="C221" s="153" t="str">
        <f>IFERROR(VLOOKUP(B221,Inputs!$B$15:$C$515,2,FALSE),"")</f>
        <v/>
      </c>
      <c r="D221" s="147">
        <f>SUMIF(Inputs!$B$15:$B$515,'Co-benefits Summary'!$B221,Inputs[NOX])</f>
        <v>0</v>
      </c>
      <c r="E221" s="147">
        <f>SUMIF(Inputs!$B$15:$B$515,'Co-benefits Summary'!$B221,Inputs[NH3])</f>
        <v>0</v>
      </c>
      <c r="F221" s="147">
        <f>SUMIF(Inputs!$B$15:$B$515,'Co-benefits Summary'!$B221,Inputs[PM2.5])</f>
        <v>0</v>
      </c>
      <c r="G221" s="147">
        <f>SUMIF(Inputs!$B$15:$B$515,'Co-benefits Summary'!$B221,Inputs[SO2])</f>
        <v>0</v>
      </c>
      <c r="H221" s="147">
        <f>SUMIF(Inputs!$B$15:$B$515,'Co-benefits Summary'!$B221,Inputs[ROG])</f>
        <v>0</v>
      </c>
      <c r="I221" s="147">
        <f>SUMIF(Inputs!$B$15:$B$515,'Co-benefits Summary'!$B221,Inputs[O3])</f>
        <v>0</v>
      </c>
      <c r="J221" s="155">
        <f>SUMIF(Inputs!$B$15:$B$515,'Co-benefits Summary'!$B221,Inputs[CO])</f>
        <v>0</v>
      </c>
      <c r="K221" s="157" t="str">
        <f>IF(CoBenefits[[#This Row],[Applicant ID]]="","",SUM(CoBenefits[[#This Row],[NOX]],CoBenefits[[#This Row],[PM2.5]],CoBenefits[[#This Row],[SO2]],CoBenefits[[#This Row],[O3]],CoBenefits[[#This Row],[CO]])&gt;0)</f>
        <v/>
      </c>
    </row>
    <row r="222" spans="2:11" s="142" customFormat="1" ht="15" customHeight="1" x14ac:dyDescent="0.25">
      <c r="B222" s="142">
        <v>213</v>
      </c>
      <c r="C222" s="153" t="str">
        <f>IFERROR(VLOOKUP(B222,Inputs!$B$15:$C$515,2,FALSE),"")</f>
        <v/>
      </c>
      <c r="D222" s="147">
        <f>SUMIF(Inputs!$B$15:$B$515,'Co-benefits Summary'!$B222,Inputs[NOX])</f>
        <v>0</v>
      </c>
      <c r="E222" s="147">
        <f>SUMIF(Inputs!$B$15:$B$515,'Co-benefits Summary'!$B222,Inputs[NH3])</f>
        <v>0</v>
      </c>
      <c r="F222" s="147">
        <f>SUMIF(Inputs!$B$15:$B$515,'Co-benefits Summary'!$B222,Inputs[PM2.5])</f>
        <v>0</v>
      </c>
      <c r="G222" s="147">
        <f>SUMIF(Inputs!$B$15:$B$515,'Co-benefits Summary'!$B222,Inputs[SO2])</f>
        <v>0</v>
      </c>
      <c r="H222" s="147">
        <f>SUMIF(Inputs!$B$15:$B$515,'Co-benefits Summary'!$B222,Inputs[ROG])</f>
        <v>0</v>
      </c>
      <c r="I222" s="147">
        <f>SUMIF(Inputs!$B$15:$B$515,'Co-benefits Summary'!$B222,Inputs[O3])</f>
        <v>0</v>
      </c>
      <c r="J222" s="155">
        <f>SUMIF(Inputs!$B$15:$B$515,'Co-benefits Summary'!$B222,Inputs[CO])</f>
        <v>0</v>
      </c>
      <c r="K222" s="157" t="str">
        <f>IF(CoBenefits[[#This Row],[Applicant ID]]="","",SUM(CoBenefits[[#This Row],[NOX]],CoBenefits[[#This Row],[PM2.5]],CoBenefits[[#This Row],[SO2]],CoBenefits[[#This Row],[O3]],CoBenefits[[#This Row],[CO]])&gt;0)</f>
        <v/>
      </c>
    </row>
    <row r="223" spans="2:11" s="142" customFormat="1" ht="15" customHeight="1" x14ac:dyDescent="0.25">
      <c r="B223" s="142">
        <v>214</v>
      </c>
      <c r="C223" s="153" t="str">
        <f>IFERROR(VLOOKUP(B223,Inputs!$B$15:$C$515,2,FALSE),"")</f>
        <v/>
      </c>
      <c r="D223" s="147">
        <f>SUMIF(Inputs!$B$15:$B$515,'Co-benefits Summary'!$B223,Inputs[NOX])</f>
        <v>0</v>
      </c>
      <c r="E223" s="147">
        <f>SUMIF(Inputs!$B$15:$B$515,'Co-benefits Summary'!$B223,Inputs[NH3])</f>
        <v>0</v>
      </c>
      <c r="F223" s="147">
        <f>SUMIF(Inputs!$B$15:$B$515,'Co-benefits Summary'!$B223,Inputs[PM2.5])</f>
        <v>0</v>
      </c>
      <c r="G223" s="147">
        <f>SUMIF(Inputs!$B$15:$B$515,'Co-benefits Summary'!$B223,Inputs[SO2])</f>
        <v>0</v>
      </c>
      <c r="H223" s="147">
        <f>SUMIF(Inputs!$B$15:$B$515,'Co-benefits Summary'!$B223,Inputs[ROG])</f>
        <v>0</v>
      </c>
      <c r="I223" s="147">
        <f>SUMIF(Inputs!$B$15:$B$515,'Co-benefits Summary'!$B223,Inputs[O3])</f>
        <v>0</v>
      </c>
      <c r="J223" s="155">
        <f>SUMIF(Inputs!$B$15:$B$515,'Co-benefits Summary'!$B223,Inputs[CO])</f>
        <v>0</v>
      </c>
      <c r="K223" s="157" t="str">
        <f>IF(CoBenefits[[#This Row],[Applicant ID]]="","",SUM(CoBenefits[[#This Row],[NOX]],CoBenefits[[#This Row],[PM2.5]],CoBenefits[[#This Row],[SO2]],CoBenefits[[#This Row],[O3]],CoBenefits[[#This Row],[CO]])&gt;0)</f>
        <v/>
      </c>
    </row>
    <row r="224" spans="2:11" s="142" customFormat="1" ht="15" customHeight="1" x14ac:dyDescent="0.25">
      <c r="B224" s="142">
        <v>215</v>
      </c>
      <c r="C224" s="153" t="str">
        <f>IFERROR(VLOOKUP(B224,Inputs!$B$15:$C$515,2,FALSE),"")</f>
        <v/>
      </c>
      <c r="D224" s="147">
        <f>SUMIF(Inputs!$B$15:$B$515,'Co-benefits Summary'!$B224,Inputs[NOX])</f>
        <v>0</v>
      </c>
      <c r="E224" s="147">
        <f>SUMIF(Inputs!$B$15:$B$515,'Co-benefits Summary'!$B224,Inputs[NH3])</f>
        <v>0</v>
      </c>
      <c r="F224" s="147">
        <f>SUMIF(Inputs!$B$15:$B$515,'Co-benefits Summary'!$B224,Inputs[PM2.5])</f>
        <v>0</v>
      </c>
      <c r="G224" s="147">
        <f>SUMIF(Inputs!$B$15:$B$515,'Co-benefits Summary'!$B224,Inputs[SO2])</f>
        <v>0</v>
      </c>
      <c r="H224" s="147">
        <f>SUMIF(Inputs!$B$15:$B$515,'Co-benefits Summary'!$B224,Inputs[ROG])</f>
        <v>0</v>
      </c>
      <c r="I224" s="147">
        <f>SUMIF(Inputs!$B$15:$B$515,'Co-benefits Summary'!$B224,Inputs[O3])</f>
        <v>0</v>
      </c>
      <c r="J224" s="155">
        <f>SUMIF(Inputs!$B$15:$B$515,'Co-benefits Summary'!$B224,Inputs[CO])</f>
        <v>0</v>
      </c>
      <c r="K224" s="157" t="str">
        <f>IF(CoBenefits[[#This Row],[Applicant ID]]="","",SUM(CoBenefits[[#This Row],[NOX]],CoBenefits[[#This Row],[PM2.5]],CoBenefits[[#This Row],[SO2]],CoBenefits[[#This Row],[O3]],CoBenefits[[#This Row],[CO]])&gt;0)</f>
        <v/>
      </c>
    </row>
    <row r="225" spans="2:11" s="142" customFormat="1" ht="15" customHeight="1" x14ac:dyDescent="0.25">
      <c r="B225" s="142">
        <v>216</v>
      </c>
      <c r="C225" s="153" t="str">
        <f>IFERROR(VLOOKUP(B225,Inputs!$B$15:$C$515,2,FALSE),"")</f>
        <v/>
      </c>
      <c r="D225" s="147">
        <f>SUMIF(Inputs!$B$15:$B$515,'Co-benefits Summary'!$B225,Inputs[NOX])</f>
        <v>0</v>
      </c>
      <c r="E225" s="147">
        <f>SUMIF(Inputs!$B$15:$B$515,'Co-benefits Summary'!$B225,Inputs[NH3])</f>
        <v>0</v>
      </c>
      <c r="F225" s="147">
        <f>SUMIF(Inputs!$B$15:$B$515,'Co-benefits Summary'!$B225,Inputs[PM2.5])</f>
        <v>0</v>
      </c>
      <c r="G225" s="147">
        <f>SUMIF(Inputs!$B$15:$B$515,'Co-benefits Summary'!$B225,Inputs[SO2])</f>
        <v>0</v>
      </c>
      <c r="H225" s="147">
        <f>SUMIF(Inputs!$B$15:$B$515,'Co-benefits Summary'!$B225,Inputs[ROG])</f>
        <v>0</v>
      </c>
      <c r="I225" s="147">
        <f>SUMIF(Inputs!$B$15:$B$515,'Co-benefits Summary'!$B225,Inputs[O3])</f>
        <v>0</v>
      </c>
      <c r="J225" s="155">
        <f>SUMIF(Inputs!$B$15:$B$515,'Co-benefits Summary'!$B225,Inputs[CO])</f>
        <v>0</v>
      </c>
      <c r="K225" s="157" t="str">
        <f>IF(CoBenefits[[#This Row],[Applicant ID]]="","",SUM(CoBenefits[[#This Row],[NOX]],CoBenefits[[#This Row],[PM2.5]],CoBenefits[[#This Row],[SO2]],CoBenefits[[#This Row],[O3]],CoBenefits[[#This Row],[CO]])&gt;0)</f>
        <v/>
      </c>
    </row>
    <row r="226" spans="2:11" s="142" customFormat="1" ht="15" customHeight="1" x14ac:dyDescent="0.25">
      <c r="B226" s="142">
        <v>217</v>
      </c>
      <c r="C226" s="153" t="str">
        <f>IFERROR(VLOOKUP(B226,Inputs!$B$15:$C$515,2,FALSE),"")</f>
        <v/>
      </c>
      <c r="D226" s="147">
        <f>SUMIF(Inputs!$B$15:$B$515,'Co-benefits Summary'!$B226,Inputs[NOX])</f>
        <v>0</v>
      </c>
      <c r="E226" s="147">
        <f>SUMIF(Inputs!$B$15:$B$515,'Co-benefits Summary'!$B226,Inputs[NH3])</f>
        <v>0</v>
      </c>
      <c r="F226" s="147">
        <f>SUMIF(Inputs!$B$15:$B$515,'Co-benefits Summary'!$B226,Inputs[PM2.5])</f>
        <v>0</v>
      </c>
      <c r="G226" s="147">
        <f>SUMIF(Inputs!$B$15:$B$515,'Co-benefits Summary'!$B226,Inputs[SO2])</f>
        <v>0</v>
      </c>
      <c r="H226" s="147">
        <f>SUMIF(Inputs!$B$15:$B$515,'Co-benefits Summary'!$B226,Inputs[ROG])</f>
        <v>0</v>
      </c>
      <c r="I226" s="147">
        <f>SUMIF(Inputs!$B$15:$B$515,'Co-benefits Summary'!$B226,Inputs[O3])</f>
        <v>0</v>
      </c>
      <c r="J226" s="155">
        <f>SUMIF(Inputs!$B$15:$B$515,'Co-benefits Summary'!$B226,Inputs[CO])</f>
        <v>0</v>
      </c>
      <c r="K226" s="157" t="str">
        <f>IF(CoBenefits[[#This Row],[Applicant ID]]="","",SUM(CoBenefits[[#This Row],[NOX]],CoBenefits[[#This Row],[PM2.5]],CoBenefits[[#This Row],[SO2]],CoBenefits[[#This Row],[O3]],CoBenefits[[#This Row],[CO]])&gt;0)</f>
        <v/>
      </c>
    </row>
    <row r="227" spans="2:11" s="142" customFormat="1" ht="15" customHeight="1" x14ac:dyDescent="0.25">
      <c r="B227" s="142">
        <v>218</v>
      </c>
      <c r="C227" s="153" t="str">
        <f>IFERROR(VLOOKUP(B227,Inputs!$B$15:$C$515,2,FALSE),"")</f>
        <v/>
      </c>
      <c r="D227" s="147">
        <f>SUMIF(Inputs!$B$15:$B$515,'Co-benefits Summary'!$B227,Inputs[NOX])</f>
        <v>0</v>
      </c>
      <c r="E227" s="147">
        <f>SUMIF(Inputs!$B$15:$B$515,'Co-benefits Summary'!$B227,Inputs[NH3])</f>
        <v>0</v>
      </c>
      <c r="F227" s="147">
        <f>SUMIF(Inputs!$B$15:$B$515,'Co-benefits Summary'!$B227,Inputs[PM2.5])</f>
        <v>0</v>
      </c>
      <c r="G227" s="147">
        <f>SUMIF(Inputs!$B$15:$B$515,'Co-benefits Summary'!$B227,Inputs[SO2])</f>
        <v>0</v>
      </c>
      <c r="H227" s="147">
        <f>SUMIF(Inputs!$B$15:$B$515,'Co-benefits Summary'!$B227,Inputs[ROG])</f>
        <v>0</v>
      </c>
      <c r="I227" s="147">
        <f>SUMIF(Inputs!$B$15:$B$515,'Co-benefits Summary'!$B227,Inputs[O3])</f>
        <v>0</v>
      </c>
      <c r="J227" s="155">
        <f>SUMIF(Inputs!$B$15:$B$515,'Co-benefits Summary'!$B227,Inputs[CO])</f>
        <v>0</v>
      </c>
      <c r="K227" s="157" t="str">
        <f>IF(CoBenefits[[#This Row],[Applicant ID]]="","",SUM(CoBenefits[[#This Row],[NOX]],CoBenefits[[#This Row],[PM2.5]],CoBenefits[[#This Row],[SO2]],CoBenefits[[#This Row],[O3]],CoBenefits[[#This Row],[CO]])&gt;0)</f>
        <v/>
      </c>
    </row>
    <row r="228" spans="2:11" s="142" customFormat="1" ht="15" customHeight="1" x14ac:dyDescent="0.25">
      <c r="B228" s="142">
        <v>219</v>
      </c>
      <c r="C228" s="153" t="str">
        <f>IFERROR(VLOOKUP(B228,Inputs!$B$15:$C$515,2,FALSE),"")</f>
        <v/>
      </c>
      <c r="D228" s="147">
        <f>SUMIF(Inputs!$B$15:$B$515,'Co-benefits Summary'!$B228,Inputs[NOX])</f>
        <v>0</v>
      </c>
      <c r="E228" s="147">
        <f>SUMIF(Inputs!$B$15:$B$515,'Co-benefits Summary'!$B228,Inputs[NH3])</f>
        <v>0</v>
      </c>
      <c r="F228" s="147">
        <f>SUMIF(Inputs!$B$15:$B$515,'Co-benefits Summary'!$B228,Inputs[PM2.5])</f>
        <v>0</v>
      </c>
      <c r="G228" s="147">
        <f>SUMIF(Inputs!$B$15:$B$515,'Co-benefits Summary'!$B228,Inputs[SO2])</f>
        <v>0</v>
      </c>
      <c r="H228" s="147">
        <f>SUMIF(Inputs!$B$15:$B$515,'Co-benefits Summary'!$B228,Inputs[ROG])</f>
        <v>0</v>
      </c>
      <c r="I228" s="147">
        <f>SUMIF(Inputs!$B$15:$B$515,'Co-benefits Summary'!$B228,Inputs[O3])</f>
        <v>0</v>
      </c>
      <c r="J228" s="155">
        <f>SUMIF(Inputs!$B$15:$B$515,'Co-benefits Summary'!$B228,Inputs[CO])</f>
        <v>0</v>
      </c>
      <c r="K228" s="157" t="str">
        <f>IF(CoBenefits[[#This Row],[Applicant ID]]="","",SUM(CoBenefits[[#This Row],[NOX]],CoBenefits[[#This Row],[PM2.5]],CoBenefits[[#This Row],[SO2]],CoBenefits[[#This Row],[O3]],CoBenefits[[#This Row],[CO]])&gt;0)</f>
        <v/>
      </c>
    </row>
    <row r="229" spans="2:11" s="142" customFormat="1" ht="15" customHeight="1" x14ac:dyDescent="0.25">
      <c r="B229" s="142">
        <v>220</v>
      </c>
      <c r="C229" s="153" t="str">
        <f>IFERROR(VLOOKUP(B229,Inputs!$B$15:$C$515,2,FALSE),"")</f>
        <v/>
      </c>
      <c r="D229" s="147">
        <f>SUMIF(Inputs!$B$15:$B$515,'Co-benefits Summary'!$B229,Inputs[NOX])</f>
        <v>0</v>
      </c>
      <c r="E229" s="147">
        <f>SUMIF(Inputs!$B$15:$B$515,'Co-benefits Summary'!$B229,Inputs[NH3])</f>
        <v>0</v>
      </c>
      <c r="F229" s="147">
        <f>SUMIF(Inputs!$B$15:$B$515,'Co-benefits Summary'!$B229,Inputs[PM2.5])</f>
        <v>0</v>
      </c>
      <c r="G229" s="147">
        <f>SUMIF(Inputs!$B$15:$B$515,'Co-benefits Summary'!$B229,Inputs[SO2])</f>
        <v>0</v>
      </c>
      <c r="H229" s="147">
        <f>SUMIF(Inputs!$B$15:$B$515,'Co-benefits Summary'!$B229,Inputs[ROG])</f>
        <v>0</v>
      </c>
      <c r="I229" s="147">
        <f>SUMIF(Inputs!$B$15:$B$515,'Co-benefits Summary'!$B229,Inputs[O3])</f>
        <v>0</v>
      </c>
      <c r="J229" s="155">
        <f>SUMIF(Inputs!$B$15:$B$515,'Co-benefits Summary'!$B229,Inputs[CO])</f>
        <v>0</v>
      </c>
      <c r="K229" s="157" t="str">
        <f>IF(CoBenefits[[#This Row],[Applicant ID]]="","",SUM(CoBenefits[[#This Row],[NOX]],CoBenefits[[#This Row],[PM2.5]],CoBenefits[[#This Row],[SO2]],CoBenefits[[#This Row],[O3]],CoBenefits[[#This Row],[CO]])&gt;0)</f>
        <v/>
      </c>
    </row>
    <row r="230" spans="2:11" s="142" customFormat="1" ht="15" customHeight="1" x14ac:dyDescent="0.25">
      <c r="B230" s="142">
        <v>221</v>
      </c>
      <c r="C230" s="153" t="str">
        <f>IFERROR(VLOOKUP(B230,Inputs!$B$15:$C$515,2,FALSE),"")</f>
        <v/>
      </c>
      <c r="D230" s="147">
        <f>SUMIF(Inputs!$B$15:$B$515,'Co-benefits Summary'!$B230,Inputs[NOX])</f>
        <v>0</v>
      </c>
      <c r="E230" s="147">
        <f>SUMIF(Inputs!$B$15:$B$515,'Co-benefits Summary'!$B230,Inputs[NH3])</f>
        <v>0</v>
      </c>
      <c r="F230" s="147">
        <f>SUMIF(Inputs!$B$15:$B$515,'Co-benefits Summary'!$B230,Inputs[PM2.5])</f>
        <v>0</v>
      </c>
      <c r="G230" s="147">
        <f>SUMIF(Inputs!$B$15:$B$515,'Co-benefits Summary'!$B230,Inputs[SO2])</f>
        <v>0</v>
      </c>
      <c r="H230" s="147">
        <f>SUMIF(Inputs!$B$15:$B$515,'Co-benefits Summary'!$B230,Inputs[ROG])</f>
        <v>0</v>
      </c>
      <c r="I230" s="147">
        <f>SUMIF(Inputs!$B$15:$B$515,'Co-benefits Summary'!$B230,Inputs[O3])</f>
        <v>0</v>
      </c>
      <c r="J230" s="155">
        <f>SUMIF(Inputs!$B$15:$B$515,'Co-benefits Summary'!$B230,Inputs[CO])</f>
        <v>0</v>
      </c>
      <c r="K230" s="157" t="str">
        <f>IF(CoBenefits[[#This Row],[Applicant ID]]="","",SUM(CoBenefits[[#This Row],[NOX]],CoBenefits[[#This Row],[PM2.5]],CoBenefits[[#This Row],[SO2]],CoBenefits[[#This Row],[O3]],CoBenefits[[#This Row],[CO]])&gt;0)</f>
        <v/>
      </c>
    </row>
    <row r="231" spans="2:11" s="142" customFormat="1" ht="15" customHeight="1" x14ac:dyDescent="0.25">
      <c r="B231" s="142">
        <v>222</v>
      </c>
      <c r="C231" s="153" t="str">
        <f>IFERROR(VLOOKUP(B231,Inputs!$B$15:$C$515,2,FALSE),"")</f>
        <v/>
      </c>
      <c r="D231" s="147">
        <f>SUMIF(Inputs!$B$15:$B$515,'Co-benefits Summary'!$B231,Inputs[NOX])</f>
        <v>0</v>
      </c>
      <c r="E231" s="147">
        <f>SUMIF(Inputs!$B$15:$B$515,'Co-benefits Summary'!$B231,Inputs[NH3])</f>
        <v>0</v>
      </c>
      <c r="F231" s="147">
        <f>SUMIF(Inputs!$B$15:$B$515,'Co-benefits Summary'!$B231,Inputs[PM2.5])</f>
        <v>0</v>
      </c>
      <c r="G231" s="147">
        <f>SUMIF(Inputs!$B$15:$B$515,'Co-benefits Summary'!$B231,Inputs[SO2])</f>
        <v>0</v>
      </c>
      <c r="H231" s="147">
        <f>SUMIF(Inputs!$B$15:$B$515,'Co-benefits Summary'!$B231,Inputs[ROG])</f>
        <v>0</v>
      </c>
      <c r="I231" s="147">
        <f>SUMIF(Inputs!$B$15:$B$515,'Co-benefits Summary'!$B231,Inputs[O3])</f>
        <v>0</v>
      </c>
      <c r="J231" s="155">
        <f>SUMIF(Inputs!$B$15:$B$515,'Co-benefits Summary'!$B231,Inputs[CO])</f>
        <v>0</v>
      </c>
      <c r="K231" s="157" t="str">
        <f>IF(CoBenefits[[#This Row],[Applicant ID]]="","",SUM(CoBenefits[[#This Row],[NOX]],CoBenefits[[#This Row],[PM2.5]],CoBenefits[[#This Row],[SO2]],CoBenefits[[#This Row],[O3]],CoBenefits[[#This Row],[CO]])&gt;0)</f>
        <v/>
      </c>
    </row>
    <row r="232" spans="2:11" s="142" customFormat="1" ht="15" customHeight="1" x14ac:dyDescent="0.25">
      <c r="B232" s="142">
        <v>223</v>
      </c>
      <c r="C232" s="153" t="str">
        <f>IFERROR(VLOOKUP(B232,Inputs!$B$15:$C$515,2,FALSE),"")</f>
        <v/>
      </c>
      <c r="D232" s="147">
        <f>SUMIF(Inputs!$B$15:$B$515,'Co-benefits Summary'!$B232,Inputs[NOX])</f>
        <v>0</v>
      </c>
      <c r="E232" s="147">
        <f>SUMIF(Inputs!$B$15:$B$515,'Co-benefits Summary'!$B232,Inputs[NH3])</f>
        <v>0</v>
      </c>
      <c r="F232" s="147">
        <f>SUMIF(Inputs!$B$15:$B$515,'Co-benefits Summary'!$B232,Inputs[PM2.5])</f>
        <v>0</v>
      </c>
      <c r="G232" s="147">
        <f>SUMIF(Inputs!$B$15:$B$515,'Co-benefits Summary'!$B232,Inputs[SO2])</f>
        <v>0</v>
      </c>
      <c r="H232" s="147">
        <f>SUMIF(Inputs!$B$15:$B$515,'Co-benefits Summary'!$B232,Inputs[ROG])</f>
        <v>0</v>
      </c>
      <c r="I232" s="147">
        <f>SUMIF(Inputs!$B$15:$B$515,'Co-benefits Summary'!$B232,Inputs[O3])</f>
        <v>0</v>
      </c>
      <c r="J232" s="155">
        <f>SUMIF(Inputs!$B$15:$B$515,'Co-benefits Summary'!$B232,Inputs[CO])</f>
        <v>0</v>
      </c>
      <c r="K232" s="157" t="str">
        <f>IF(CoBenefits[[#This Row],[Applicant ID]]="","",SUM(CoBenefits[[#This Row],[NOX]],CoBenefits[[#This Row],[PM2.5]],CoBenefits[[#This Row],[SO2]],CoBenefits[[#This Row],[O3]],CoBenefits[[#This Row],[CO]])&gt;0)</f>
        <v/>
      </c>
    </row>
    <row r="233" spans="2:11" s="142" customFormat="1" ht="15" customHeight="1" x14ac:dyDescent="0.25">
      <c r="B233" s="142">
        <v>224</v>
      </c>
      <c r="C233" s="153" t="str">
        <f>IFERROR(VLOOKUP(B233,Inputs!$B$15:$C$515,2,FALSE),"")</f>
        <v/>
      </c>
      <c r="D233" s="147">
        <f>SUMIF(Inputs!$B$15:$B$515,'Co-benefits Summary'!$B233,Inputs[NOX])</f>
        <v>0</v>
      </c>
      <c r="E233" s="147">
        <f>SUMIF(Inputs!$B$15:$B$515,'Co-benefits Summary'!$B233,Inputs[NH3])</f>
        <v>0</v>
      </c>
      <c r="F233" s="147">
        <f>SUMIF(Inputs!$B$15:$B$515,'Co-benefits Summary'!$B233,Inputs[PM2.5])</f>
        <v>0</v>
      </c>
      <c r="G233" s="147">
        <f>SUMIF(Inputs!$B$15:$B$515,'Co-benefits Summary'!$B233,Inputs[SO2])</f>
        <v>0</v>
      </c>
      <c r="H233" s="147">
        <f>SUMIF(Inputs!$B$15:$B$515,'Co-benefits Summary'!$B233,Inputs[ROG])</f>
        <v>0</v>
      </c>
      <c r="I233" s="147">
        <f>SUMIF(Inputs!$B$15:$B$515,'Co-benefits Summary'!$B233,Inputs[O3])</f>
        <v>0</v>
      </c>
      <c r="J233" s="155">
        <f>SUMIF(Inputs!$B$15:$B$515,'Co-benefits Summary'!$B233,Inputs[CO])</f>
        <v>0</v>
      </c>
      <c r="K233" s="157" t="str">
        <f>IF(CoBenefits[[#This Row],[Applicant ID]]="","",SUM(CoBenefits[[#This Row],[NOX]],CoBenefits[[#This Row],[PM2.5]],CoBenefits[[#This Row],[SO2]],CoBenefits[[#This Row],[O3]],CoBenefits[[#This Row],[CO]])&gt;0)</f>
        <v/>
      </c>
    </row>
    <row r="234" spans="2:11" s="142" customFormat="1" ht="15" customHeight="1" x14ac:dyDescent="0.25">
      <c r="B234" s="142">
        <v>225</v>
      </c>
      <c r="C234" s="153" t="str">
        <f>IFERROR(VLOOKUP(B234,Inputs!$B$15:$C$515,2,FALSE),"")</f>
        <v/>
      </c>
      <c r="D234" s="147">
        <f>SUMIF(Inputs!$B$15:$B$515,'Co-benefits Summary'!$B234,Inputs[NOX])</f>
        <v>0</v>
      </c>
      <c r="E234" s="147">
        <f>SUMIF(Inputs!$B$15:$B$515,'Co-benefits Summary'!$B234,Inputs[NH3])</f>
        <v>0</v>
      </c>
      <c r="F234" s="147">
        <f>SUMIF(Inputs!$B$15:$B$515,'Co-benefits Summary'!$B234,Inputs[PM2.5])</f>
        <v>0</v>
      </c>
      <c r="G234" s="147">
        <f>SUMIF(Inputs!$B$15:$B$515,'Co-benefits Summary'!$B234,Inputs[SO2])</f>
        <v>0</v>
      </c>
      <c r="H234" s="147">
        <f>SUMIF(Inputs!$B$15:$B$515,'Co-benefits Summary'!$B234,Inputs[ROG])</f>
        <v>0</v>
      </c>
      <c r="I234" s="147">
        <f>SUMIF(Inputs!$B$15:$B$515,'Co-benefits Summary'!$B234,Inputs[O3])</f>
        <v>0</v>
      </c>
      <c r="J234" s="155">
        <f>SUMIF(Inputs!$B$15:$B$515,'Co-benefits Summary'!$B234,Inputs[CO])</f>
        <v>0</v>
      </c>
      <c r="K234" s="157" t="str">
        <f>IF(CoBenefits[[#This Row],[Applicant ID]]="","",SUM(CoBenefits[[#This Row],[NOX]],CoBenefits[[#This Row],[PM2.5]],CoBenefits[[#This Row],[SO2]],CoBenefits[[#This Row],[O3]],CoBenefits[[#This Row],[CO]])&gt;0)</f>
        <v/>
      </c>
    </row>
    <row r="235" spans="2:11" s="142" customFormat="1" ht="15" customHeight="1" x14ac:dyDescent="0.25">
      <c r="B235" s="142">
        <v>226</v>
      </c>
      <c r="C235" s="153" t="str">
        <f>IFERROR(VLOOKUP(B235,Inputs!$B$15:$C$515,2,FALSE),"")</f>
        <v/>
      </c>
      <c r="D235" s="147">
        <f>SUMIF(Inputs!$B$15:$B$515,'Co-benefits Summary'!$B235,Inputs[NOX])</f>
        <v>0</v>
      </c>
      <c r="E235" s="147">
        <f>SUMIF(Inputs!$B$15:$B$515,'Co-benefits Summary'!$B235,Inputs[NH3])</f>
        <v>0</v>
      </c>
      <c r="F235" s="147">
        <f>SUMIF(Inputs!$B$15:$B$515,'Co-benefits Summary'!$B235,Inputs[PM2.5])</f>
        <v>0</v>
      </c>
      <c r="G235" s="147">
        <f>SUMIF(Inputs!$B$15:$B$515,'Co-benefits Summary'!$B235,Inputs[SO2])</f>
        <v>0</v>
      </c>
      <c r="H235" s="147">
        <f>SUMIF(Inputs!$B$15:$B$515,'Co-benefits Summary'!$B235,Inputs[ROG])</f>
        <v>0</v>
      </c>
      <c r="I235" s="147">
        <f>SUMIF(Inputs!$B$15:$B$515,'Co-benefits Summary'!$B235,Inputs[O3])</f>
        <v>0</v>
      </c>
      <c r="J235" s="155">
        <f>SUMIF(Inputs!$B$15:$B$515,'Co-benefits Summary'!$B235,Inputs[CO])</f>
        <v>0</v>
      </c>
      <c r="K235" s="157" t="str">
        <f>IF(CoBenefits[[#This Row],[Applicant ID]]="","",SUM(CoBenefits[[#This Row],[NOX]],CoBenefits[[#This Row],[PM2.5]],CoBenefits[[#This Row],[SO2]],CoBenefits[[#This Row],[O3]],CoBenefits[[#This Row],[CO]])&gt;0)</f>
        <v/>
      </c>
    </row>
    <row r="236" spans="2:11" s="142" customFormat="1" ht="15" customHeight="1" x14ac:dyDescent="0.25">
      <c r="B236" s="142">
        <v>227</v>
      </c>
      <c r="C236" s="153" t="str">
        <f>IFERROR(VLOOKUP(B236,Inputs!$B$15:$C$515,2,FALSE),"")</f>
        <v/>
      </c>
      <c r="D236" s="147">
        <f>SUMIF(Inputs!$B$15:$B$515,'Co-benefits Summary'!$B236,Inputs[NOX])</f>
        <v>0</v>
      </c>
      <c r="E236" s="147">
        <f>SUMIF(Inputs!$B$15:$B$515,'Co-benefits Summary'!$B236,Inputs[NH3])</f>
        <v>0</v>
      </c>
      <c r="F236" s="147">
        <f>SUMIF(Inputs!$B$15:$B$515,'Co-benefits Summary'!$B236,Inputs[PM2.5])</f>
        <v>0</v>
      </c>
      <c r="G236" s="147">
        <f>SUMIF(Inputs!$B$15:$B$515,'Co-benefits Summary'!$B236,Inputs[SO2])</f>
        <v>0</v>
      </c>
      <c r="H236" s="147">
        <f>SUMIF(Inputs!$B$15:$B$515,'Co-benefits Summary'!$B236,Inputs[ROG])</f>
        <v>0</v>
      </c>
      <c r="I236" s="147">
        <f>SUMIF(Inputs!$B$15:$B$515,'Co-benefits Summary'!$B236,Inputs[O3])</f>
        <v>0</v>
      </c>
      <c r="J236" s="155">
        <f>SUMIF(Inputs!$B$15:$B$515,'Co-benefits Summary'!$B236,Inputs[CO])</f>
        <v>0</v>
      </c>
      <c r="K236" s="157" t="str">
        <f>IF(CoBenefits[[#This Row],[Applicant ID]]="","",SUM(CoBenefits[[#This Row],[NOX]],CoBenefits[[#This Row],[PM2.5]],CoBenefits[[#This Row],[SO2]],CoBenefits[[#This Row],[O3]],CoBenefits[[#This Row],[CO]])&gt;0)</f>
        <v/>
      </c>
    </row>
    <row r="237" spans="2:11" s="142" customFormat="1" ht="15" customHeight="1" x14ac:dyDescent="0.25">
      <c r="B237" s="142">
        <v>228</v>
      </c>
      <c r="C237" s="153" t="str">
        <f>IFERROR(VLOOKUP(B237,Inputs!$B$15:$C$515,2,FALSE),"")</f>
        <v/>
      </c>
      <c r="D237" s="147">
        <f>SUMIF(Inputs!$B$15:$B$515,'Co-benefits Summary'!$B237,Inputs[NOX])</f>
        <v>0</v>
      </c>
      <c r="E237" s="147">
        <f>SUMIF(Inputs!$B$15:$B$515,'Co-benefits Summary'!$B237,Inputs[NH3])</f>
        <v>0</v>
      </c>
      <c r="F237" s="147">
        <f>SUMIF(Inputs!$B$15:$B$515,'Co-benefits Summary'!$B237,Inputs[PM2.5])</f>
        <v>0</v>
      </c>
      <c r="G237" s="147">
        <f>SUMIF(Inputs!$B$15:$B$515,'Co-benefits Summary'!$B237,Inputs[SO2])</f>
        <v>0</v>
      </c>
      <c r="H237" s="147">
        <f>SUMIF(Inputs!$B$15:$B$515,'Co-benefits Summary'!$B237,Inputs[ROG])</f>
        <v>0</v>
      </c>
      <c r="I237" s="147">
        <f>SUMIF(Inputs!$B$15:$B$515,'Co-benefits Summary'!$B237,Inputs[O3])</f>
        <v>0</v>
      </c>
      <c r="J237" s="155">
        <f>SUMIF(Inputs!$B$15:$B$515,'Co-benefits Summary'!$B237,Inputs[CO])</f>
        <v>0</v>
      </c>
      <c r="K237" s="157" t="str">
        <f>IF(CoBenefits[[#This Row],[Applicant ID]]="","",SUM(CoBenefits[[#This Row],[NOX]],CoBenefits[[#This Row],[PM2.5]],CoBenefits[[#This Row],[SO2]],CoBenefits[[#This Row],[O3]],CoBenefits[[#This Row],[CO]])&gt;0)</f>
        <v/>
      </c>
    </row>
    <row r="238" spans="2:11" s="142" customFormat="1" ht="15" customHeight="1" x14ac:dyDescent="0.25">
      <c r="B238" s="142">
        <v>229</v>
      </c>
      <c r="C238" s="153" t="str">
        <f>IFERROR(VLOOKUP(B238,Inputs!$B$15:$C$515,2,FALSE),"")</f>
        <v/>
      </c>
      <c r="D238" s="147">
        <f>SUMIF(Inputs!$B$15:$B$515,'Co-benefits Summary'!$B238,Inputs[NOX])</f>
        <v>0</v>
      </c>
      <c r="E238" s="147">
        <f>SUMIF(Inputs!$B$15:$B$515,'Co-benefits Summary'!$B238,Inputs[NH3])</f>
        <v>0</v>
      </c>
      <c r="F238" s="147">
        <f>SUMIF(Inputs!$B$15:$B$515,'Co-benefits Summary'!$B238,Inputs[PM2.5])</f>
        <v>0</v>
      </c>
      <c r="G238" s="147">
        <f>SUMIF(Inputs!$B$15:$B$515,'Co-benefits Summary'!$B238,Inputs[SO2])</f>
        <v>0</v>
      </c>
      <c r="H238" s="147">
        <f>SUMIF(Inputs!$B$15:$B$515,'Co-benefits Summary'!$B238,Inputs[ROG])</f>
        <v>0</v>
      </c>
      <c r="I238" s="147">
        <f>SUMIF(Inputs!$B$15:$B$515,'Co-benefits Summary'!$B238,Inputs[O3])</f>
        <v>0</v>
      </c>
      <c r="J238" s="155">
        <f>SUMIF(Inputs!$B$15:$B$515,'Co-benefits Summary'!$B238,Inputs[CO])</f>
        <v>0</v>
      </c>
      <c r="K238" s="157" t="str">
        <f>IF(CoBenefits[[#This Row],[Applicant ID]]="","",SUM(CoBenefits[[#This Row],[NOX]],CoBenefits[[#This Row],[PM2.5]],CoBenefits[[#This Row],[SO2]],CoBenefits[[#This Row],[O3]],CoBenefits[[#This Row],[CO]])&gt;0)</f>
        <v/>
      </c>
    </row>
    <row r="239" spans="2:11" s="142" customFormat="1" ht="15" customHeight="1" x14ac:dyDescent="0.25">
      <c r="B239" s="142">
        <v>230</v>
      </c>
      <c r="C239" s="153" t="str">
        <f>IFERROR(VLOOKUP(B239,Inputs!$B$15:$C$515,2,FALSE),"")</f>
        <v/>
      </c>
      <c r="D239" s="147">
        <f>SUMIF(Inputs!$B$15:$B$515,'Co-benefits Summary'!$B239,Inputs[NOX])</f>
        <v>0</v>
      </c>
      <c r="E239" s="147">
        <f>SUMIF(Inputs!$B$15:$B$515,'Co-benefits Summary'!$B239,Inputs[NH3])</f>
        <v>0</v>
      </c>
      <c r="F239" s="147">
        <f>SUMIF(Inputs!$B$15:$B$515,'Co-benefits Summary'!$B239,Inputs[PM2.5])</f>
        <v>0</v>
      </c>
      <c r="G239" s="147">
        <f>SUMIF(Inputs!$B$15:$B$515,'Co-benefits Summary'!$B239,Inputs[SO2])</f>
        <v>0</v>
      </c>
      <c r="H239" s="147">
        <f>SUMIF(Inputs!$B$15:$B$515,'Co-benefits Summary'!$B239,Inputs[ROG])</f>
        <v>0</v>
      </c>
      <c r="I239" s="147">
        <f>SUMIF(Inputs!$B$15:$B$515,'Co-benefits Summary'!$B239,Inputs[O3])</f>
        <v>0</v>
      </c>
      <c r="J239" s="155">
        <f>SUMIF(Inputs!$B$15:$B$515,'Co-benefits Summary'!$B239,Inputs[CO])</f>
        <v>0</v>
      </c>
      <c r="K239" s="157" t="str">
        <f>IF(CoBenefits[[#This Row],[Applicant ID]]="","",SUM(CoBenefits[[#This Row],[NOX]],CoBenefits[[#This Row],[PM2.5]],CoBenefits[[#This Row],[SO2]],CoBenefits[[#This Row],[O3]],CoBenefits[[#This Row],[CO]])&gt;0)</f>
        <v/>
      </c>
    </row>
    <row r="240" spans="2:11" s="142" customFormat="1" ht="15" customHeight="1" x14ac:dyDescent="0.25">
      <c r="B240" s="142">
        <v>231</v>
      </c>
      <c r="C240" s="153" t="str">
        <f>IFERROR(VLOOKUP(B240,Inputs!$B$15:$C$515,2,FALSE),"")</f>
        <v/>
      </c>
      <c r="D240" s="147">
        <f>SUMIF(Inputs!$B$15:$B$515,'Co-benefits Summary'!$B240,Inputs[NOX])</f>
        <v>0</v>
      </c>
      <c r="E240" s="147">
        <f>SUMIF(Inputs!$B$15:$B$515,'Co-benefits Summary'!$B240,Inputs[NH3])</f>
        <v>0</v>
      </c>
      <c r="F240" s="147">
        <f>SUMIF(Inputs!$B$15:$B$515,'Co-benefits Summary'!$B240,Inputs[PM2.5])</f>
        <v>0</v>
      </c>
      <c r="G240" s="147">
        <f>SUMIF(Inputs!$B$15:$B$515,'Co-benefits Summary'!$B240,Inputs[SO2])</f>
        <v>0</v>
      </c>
      <c r="H240" s="147">
        <f>SUMIF(Inputs!$B$15:$B$515,'Co-benefits Summary'!$B240,Inputs[ROG])</f>
        <v>0</v>
      </c>
      <c r="I240" s="147">
        <f>SUMIF(Inputs!$B$15:$B$515,'Co-benefits Summary'!$B240,Inputs[O3])</f>
        <v>0</v>
      </c>
      <c r="J240" s="155">
        <f>SUMIF(Inputs!$B$15:$B$515,'Co-benefits Summary'!$B240,Inputs[CO])</f>
        <v>0</v>
      </c>
      <c r="K240" s="157" t="str">
        <f>IF(CoBenefits[[#This Row],[Applicant ID]]="","",SUM(CoBenefits[[#This Row],[NOX]],CoBenefits[[#This Row],[PM2.5]],CoBenefits[[#This Row],[SO2]],CoBenefits[[#This Row],[O3]],CoBenefits[[#This Row],[CO]])&gt;0)</f>
        <v/>
      </c>
    </row>
    <row r="241" spans="2:11" s="142" customFormat="1" ht="15" customHeight="1" x14ac:dyDescent="0.25">
      <c r="B241" s="142">
        <v>232</v>
      </c>
      <c r="C241" s="153" t="str">
        <f>IFERROR(VLOOKUP(B241,Inputs!$B$15:$C$515,2,FALSE),"")</f>
        <v/>
      </c>
      <c r="D241" s="147">
        <f>SUMIF(Inputs!$B$15:$B$515,'Co-benefits Summary'!$B241,Inputs[NOX])</f>
        <v>0</v>
      </c>
      <c r="E241" s="147">
        <f>SUMIF(Inputs!$B$15:$B$515,'Co-benefits Summary'!$B241,Inputs[NH3])</f>
        <v>0</v>
      </c>
      <c r="F241" s="147">
        <f>SUMIF(Inputs!$B$15:$B$515,'Co-benefits Summary'!$B241,Inputs[PM2.5])</f>
        <v>0</v>
      </c>
      <c r="G241" s="147">
        <f>SUMIF(Inputs!$B$15:$B$515,'Co-benefits Summary'!$B241,Inputs[SO2])</f>
        <v>0</v>
      </c>
      <c r="H241" s="147">
        <f>SUMIF(Inputs!$B$15:$B$515,'Co-benefits Summary'!$B241,Inputs[ROG])</f>
        <v>0</v>
      </c>
      <c r="I241" s="147">
        <f>SUMIF(Inputs!$B$15:$B$515,'Co-benefits Summary'!$B241,Inputs[O3])</f>
        <v>0</v>
      </c>
      <c r="J241" s="155">
        <f>SUMIF(Inputs!$B$15:$B$515,'Co-benefits Summary'!$B241,Inputs[CO])</f>
        <v>0</v>
      </c>
      <c r="K241" s="157" t="str">
        <f>IF(CoBenefits[[#This Row],[Applicant ID]]="","",SUM(CoBenefits[[#This Row],[NOX]],CoBenefits[[#This Row],[PM2.5]],CoBenefits[[#This Row],[SO2]],CoBenefits[[#This Row],[O3]],CoBenefits[[#This Row],[CO]])&gt;0)</f>
        <v/>
      </c>
    </row>
    <row r="242" spans="2:11" s="142" customFormat="1" ht="15" customHeight="1" x14ac:dyDescent="0.25">
      <c r="B242" s="142">
        <v>233</v>
      </c>
      <c r="C242" s="153" t="str">
        <f>IFERROR(VLOOKUP(B242,Inputs!$B$15:$C$515,2,FALSE),"")</f>
        <v/>
      </c>
      <c r="D242" s="147">
        <f>SUMIF(Inputs!$B$15:$B$515,'Co-benefits Summary'!$B242,Inputs[NOX])</f>
        <v>0</v>
      </c>
      <c r="E242" s="147">
        <f>SUMIF(Inputs!$B$15:$B$515,'Co-benefits Summary'!$B242,Inputs[NH3])</f>
        <v>0</v>
      </c>
      <c r="F242" s="147">
        <f>SUMIF(Inputs!$B$15:$B$515,'Co-benefits Summary'!$B242,Inputs[PM2.5])</f>
        <v>0</v>
      </c>
      <c r="G242" s="147">
        <f>SUMIF(Inputs!$B$15:$B$515,'Co-benefits Summary'!$B242,Inputs[SO2])</f>
        <v>0</v>
      </c>
      <c r="H242" s="147">
        <f>SUMIF(Inputs!$B$15:$B$515,'Co-benefits Summary'!$B242,Inputs[ROG])</f>
        <v>0</v>
      </c>
      <c r="I242" s="147">
        <f>SUMIF(Inputs!$B$15:$B$515,'Co-benefits Summary'!$B242,Inputs[O3])</f>
        <v>0</v>
      </c>
      <c r="J242" s="155">
        <f>SUMIF(Inputs!$B$15:$B$515,'Co-benefits Summary'!$B242,Inputs[CO])</f>
        <v>0</v>
      </c>
      <c r="K242" s="157" t="str">
        <f>IF(CoBenefits[[#This Row],[Applicant ID]]="","",SUM(CoBenefits[[#This Row],[NOX]],CoBenefits[[#This Row],[PM2.5]],CoBenefits[[#This Row],[SO2]],CoBenefits[[#This Row],[O3]],CoBenefits[[#This Row],[CO]])&gt;0)</f>
        <v/>
      </c>
    </row>
    <row r="243" spans="2:11" s="142" customFormat="1" ht="15" customHeight="1" x14ac:dyDescent="0.25">
      <c r="B243" s="142">
        <v>234</v>
      </c>
      <c r="C243" s="153" t="str">
        <f>IFERROR(VLOOKUP(B243,Inputs!$B$15:$C$515,2,FALSE),"")</f>
        <v/>
      </c>
      <c r="D243" s="147">
        <f>SUMIF(Inputs!$B$15:$B$515,'Co-benefits Summary'!$B243,Inputs[NOX])</f>
        <v>0</v>
      </c>
      <c r="E243" s="147">
        <f>SUMIF(Inputs!$B$15:$B$515,'Co-benefits Summary'!$B243,Inputs[NH3])</f>
        <v>0</v>
      </c>
      <c r="F243" s="147">
        <f>SUMIF(Inputs!$B$15:$B$515,'Co-benefits Summary'!$B243,Inputs[PM2.5])</f>
        <v>0</v>
      </c>
      <c r="G243" s="147">
        <f>SUMIF(Inputs!$B$15:$B$515,'Co-benefits Summary'!$B243,Inputs[SO2])</f>
        <v>0</v>
      </c>
      <c r="H243" s="147">
        <f>SUMIF(Inputs!$B$15:$B$515,'Co-benefits Summary'!$B243,Inputs[ROG])</f>
        <v>0</v>
      </c>
      <c r="I243" s="147">
        <f>SUMIF(Inputs!$B$15:$B$515,'Co-benefits Summary'!$B243,Inputs[O3])</f>
        <v>0</v>
      </c>
      <c r="J243" s="155">
        <f>SUMIF(Inputs!$B$15:$B$515,'Co-benefits Summary'!$B243,Inputs[CO])</f>
        <v>0</v>
      </c>
      <c r="K243" s="157" t="str">
        <f>IF(CoBenefits[[#This Row],[Applicant ID]]="","",SUM(CoBenefits[[#This Row],[NOX]],CoBenefits[[#This Row],[PM2.5]],CoBenefits[[#This Row],[SO2]],CoBenefits[[#This Row],[O3]],CoBenefits[[#This Row],[CO]])&gt;0)</f>
        <v/>
      </c>
    </row>
    <row r="244" spans="2:11" s="142" customFormat="1" ht="15" customHeight="1" x14ac:dyDescent="0.25">
      <c r="B244" s="142">
        <v>235</v>
      </c>
      <c r="C244" s="153" t="str">
        <f>IFERROR(VLOOKUP(B244,Inputs!$B$15:$C$515,2,FALSE),"")</f>
        <v/>
      </c>
      <c r="D244" s="147">
        <f>SUMIF(Inputs!$B$15:$B$515,'Co-benefits Summary'!$B244,Inputs[NOX])</f>
        <v>0</v>
      </c>
      <c r="E244" s="147">
        <f>SUMIF(Inputs!$B$15:$B$515,'Co-benefits Summary'!$B244,Inputs[NH3])</f>
        <v>0</v>
      </c>
      <c r="F244" s="147">
        <f>SUMIF(Inputs!$B$15:$B$515,'Co-benefits Summary'!$B244,Inputs[PM2.5])</f>
        <v>0</v>
      </c>
      <c r="G244" s="147">
        <f>SUMIF(Inputs!$B$15:$B$515,'Co-benefits Summary'!$B244,Inputs[SO2])</f>
        <v>0</v>
      </c>
      <c r="H244" s="147">
        <f>SUMIF(Inputs!$B$15:$B$515,'Co-benefits Summary'!$B244,Inputs[ROG])</f>
        <v>0</v>
      </c>
      <c r="I244" s="147">
        <f>SUMIF(Inputs!$B$15:$B$515,'Co-benefits Summary'!$B244,Inputs[O3])</f>
        <v>0</v>
      </c>
      <c r="J244" s="155">
        <f>SUMIF(Inputs!$B$15:$B$515,'Co-benefits Summary'!$B244,Inputs[CO])</f>
        <v>0</v>
      </c>
      <c r="K244" s="157" t="str">
        <f>IF(CoBenefits[[#This Row],[Applicant ID]]="","",SUM(CoBenefits[[#This Row],[NOX]],CoBenefits[[#This Row],[PM2.5]],CoBenefits[[#This Row],[SO2]],CoBenefits[[#This Row],[O3]],CoBenefits[[#This Row],[CO]])&gt;0)</f>
        <v/>
      </c>
    </row>
    <row r="245" spans="2:11" s="142" customFormat="1" ht="15" customHeight="1" x14ac:dyDescent="0.25">
      <c r="B245" s="142">
        <v>236</v>
      </c>
      <c r="C245" s="153" t="str">
        <f>IFERROR(VLOOKUP(B245,Inputs!$B$15:$C$515,2,FALSE),"")</f>
        <v/>
      </c>
      <c r="D245" s="147">
        <f>SUMIF(Inputs!$B$15:$B$515,'Co-benefits Summary'!$B245,Inputs[NOX])</f>
        <v>0</v>
      </c>
      <c r="E245" s="147">
        <f>SUMIF(Inputs!$B$15:$B$515,'Co-benefits Summary'!$B245,Inputs[NH3])</f>
        <v>0</v>
      </c>
      <c r="F245" s="147">
        <f>SUMIF(Inputs!$B$15:$B$515,'Co-benefits Summary'!$B245,Inputs[PM2.5])</f>
        <v>0</v>
      </c>
      <c r="G245" s="147">
        <f>SUMIF(Inputs!$B$15:$B$515,'Co-benefits Summary'!$B245,Inputs[SO2])</f>
        <v>0</v>
      </c>
      <c r="H245" s="147">
        <f>SUMIF(Inputs!$B$15:$B$515,'Co-benefits Summary'!$B245,Inputs[ROG])</f>
        <v>0</v>
      </c>
      <c r="I245" s="147">
        <f>SUMIF(Inputs!$B$15:$B$515,'Co-benefits Summary'!$B245,Inputs[O3])</f>
        <v>0</v>
      </c>
      <c r="J245" s="155">
        <f>SUMIF(Inputs!$B$15:$B$515,'Co-benefits Summary'!$B245,Inputs[CO])</f>
        <v>0</v>
      </c>
      <c r="K245" s="157" t="str">
        <f>IF(CoBenefits[[#This Row],[Applicant ID]]="","",SUM(CoBenefits[[#This Row],[NOX]],CoBenefits[[#This Row],[PM2.5]],CoBenefits[[#This Row],[SO2]],CoBenefits[[#This Row],[O3]],CoBenefits[[#This Row],[CO]])&gt;0)</f>
        <v/>
      </c>
    </row>
    <row r="246" spans="2:11" s="142" customFormat="1" ht="15" customHeight="1" x14ac:dyDescent="0.25">
      <c r="B246" s="142">
        <v>237</v>
      </c>
      <c r="C246" s="153" t="str">
        <f>IFERROR(VLOOKUP(B246,Inputs!$B$15:$C$515,2,FALSE),"")</f>
        <v/>
      </c>
      <c r="D246" s="147">
        <f>SUMIF(Inputs!$B$15:$B$515,'Co-benefits Summary'!$B246,Inputs[NOX])</f>
        <v>0</v>
      </c>
      <c r="E246" s="147">
        <f>SUMIF(Inputs!$B$15:$B$515,'Co-benefits Summary'!$B246,Inputs[NH3])</f>
        <v>0</v>
      </c>
      <c r="F246" s="147">
        <f>SUMIF(Inputs!$B$15:$B$515,'Co-benefits Summary'!$B246,Inputs[PM2.5])</f>
        <v>0</v>
      </c>
      <c r="G246" s="147">
        <f>SUMIF(Inputs!$B$15:$B$515,'Co-benefits Summary'!$B246,Inputs[SO2])</f>
        <v>0</v>
      </c>
      <c r="H246" s="147">
        <f>SUMIF(Inputs!$B$15:$B$515,'Co-benefits Summary'!$B246,Inputs[ROG])</f>
        <v>0</v>
      </c>
      <c r="I246" s="147">
        <f>SUMIF(Inputs!$B$15:$B$515,'Co-benefits Summary'!$B246,Inputs[O3])</f>
        <v>0</v>
      </c>
      <c r="J246" s="155">
        <f>SUMIF(Inputs!$B$15:$B$515,'Co-benefits Summary'!$B246,Inputs[CO])</f>
        <v>0</v>
      </c>
      <c r="K246" s="157" t="str">
        <f>IF(CoBenefits[[#This Row],[Applicant ID]]="","",SUM(CoBenefits[[#This Row],[NOX]],CoBenefits[[#This Row],[PM2.5]],CoBenefits[[#This Row],[SO2]],CoBenefits[[#This Row],[O3]],CoBenefits[[#This Row],[CO]])&gt;0)</f>
        <v/>
      </c>
    </row>
    <row r="247" spans="2:11" s="142" customFormat="1" ht="15" customHeight="1" x14ac:dyDescent="0.25">
      <c r="B247" s="142">
        <v>238</v>
      </c>
      <c r="C247" s="153" t="str">
        <f>IFERROR(VLOOKUP(B247,Inputs!$B$15:$C$515,2,FALSE),"")</f>
        <v/>
      </c>
      <c r="D247" s="147">
        <f>SUMIF(Inputs!$B$15:$B$515,'Co-benefits Summary'!$B247,Inputs[NOX])</f>
        <v>0</v>
      </c>
      <c r="E247" s="147">
        <f>SUMIF(Inputs!$B$15:$B$515,'Co-benefits Summary'!$B247,Inputs[NH3])</f>
        <v>0</v>
      </c>
      <c r="F247" s="147">
        <f>SUMIF(Inputs!$B$15:$B$515,'Co-benefits Summary'!$B247,Inputs[PM2.5])</f>
        <v>0</v>
      </c>
      <c r="G247" s="147">
        <f>SUMIF(Inputs!$B$15:$B$515,'Co-benefits Summary'!$B247,Inputs[SO2])</f>
        <v>0</v>
      </c>
      <c r="H247" s="147">
        <f>SUMIF(Inputs!$B$15:$B$515,'Co-benefits Summary'!$B247,Inputs[ROG])</f>
        <v>0</v>
      </c>
      <c r="I247" s="147">
        <f>SUMIF(Inputs!$B$15:$B$515,'Co-benefits Summary'!$B247,Inputs[O3])</f>
        <v>0</v>
      </c>
      <c r="J247" s="155">
        <f>SUMIF(Inputs!$B$15:$B$515,'Co-benefits Summary'!$B247,Inputs[CO])</f>
        <v>0</v>
      </c>
      <c r="K247" s="157" t="str">
        <f>IF(CoBenefits[[#This Row],[Applicant ID]]="","",SUM(CoBenefits[[#This Row],[NOX]],CoBenefits[[#This Row],[PM2.5]],CoBenefits[[#This Row],[SO2]],CoBenefits[[#This Row],[O3]],CoBenefits[[#This Row],[CO]])&gt;0)</f>
        <v/>
      </c>
    </row>
    <row r="248" spans="2:11" s="142" customFormat="1" ht="15" customHeight="1" x14ac:dyDescent="0.25">
      <c r="B248" s="142">
        <v>239</v>
      </c>
      <c r="C248" s="153" t="str">
        <f>IFERROR(VLOOKUP(B248,Inputs!$B$15:$C$515,2,FALSE),"")</f>
        <v/>
      </c>
      <c r="D248" s="147">
        <f>SUMIF(Inputs!$B$15:$B$515,'Co-benefits Summary'!$B248,Inputs[NOX])</f>
        <v>0</v>
      </c>
      <c r="E248" s="147">
        <f>SUMIF(Inputs!$B$15:$B$515,'Co-benefits Summary'!$B248,Inputs[NH3])</f>
        <v>0</v>
      </c>
      <c r="F248" s="147">
        <f>SUMIF(Inputs!$B$15:$B$515,'Co-benefits Summary'!$B248,Inputs[PM2.5])</f>
        <v>0</v>
      </c>
      <c r="G248" s="147">
        <f>SUMIF(Inputs!$B$15:$B$515,'Co-benefits Summary'!$B248,Inputs[SO2])</f>
        <v>0</v>
      </c>
      <c r="H248" s="147">
        <f>SUMIF(Inputs!$B$15:$B$515,'Co-benefits Summary'!$B248,Inputs[ROG])</f>
        <v>0</v>
      </c>
      <c r="I248" s="147">
        <f>SUMIF(Inputs!$B$15:$B$515,'Co-benefits Summary'!$B248,Inputs[O3])</f>
        <v>0</v>
      </c>
      <c r="J248" s="155">
        <f>SUMIF(Inputs!$B$15:$B$515,'Co-benefits Summary'!$B248,Inputs[CO])</f>
        <v>0</v>
      </c>
      <c r="K248" s="157" t="str">
        <f>IF(CoBenefits[[#This Row],[Applicant ID]]="","",SUM(CoBenefits[[#This Row],[NOX]],CoBenefits[[#This Row],[PM2.5]],CoBenefits[[#This Row],[SO2]],CoBenefits[[#This Row],[O3]],CoBenefits[[#This Row],[CO]])&gt;0)</f>
        <v/>
      </c>
    </row>
    <row r="249" spans="2:11" s="142" customFormat="1" ht="15" customHeight="1" x14ac:dyDescent="0.25">
      <c r="B249" s="142">
        <v>240</v>
      </c>
      <c r="C249" s="153" t="str">
        <f>IFERROR(VLOOKUP(B249,Inputs!$B$15:$C$515,2,FALSE),"")</f>
        <v/>
      </c>
      <c r="D249" s="147">
        <f>SUMIF(Inputs!$B$15:$B$515,'Co-benefits Summary'!$B249,Inputs[NOX])</f>
        <v>0</v>
      </c>
      <c r="E249" s="147">
        <f>SUMIF(Inputs!$B$15:$B$515,'Co-benefits Summary'!$B249,Inputs[NH3])</f>
        <v>0</v>
      </c>
      <c r="F249" s="147">
        <f>SUMIF(Inputs!$B$15:$B$515,'Co-benefits Summary'!$B249,Inputs[PM2.5])</f>
        <v>0</v>
      </c>
      <c r="G249" s="147">
        <f>SUMIF(Inputs!$B$15:$B$515,'Co-benefits Summary'!$B249,Inputs[SO2])</f>
        <v>0</v>
      </c>
      <c r="H249" s="147">
        <f>SUMIF(Inputs!$B$15:$B$515,'Co-benefits Summary'!$B249,Inputs[ROG])</f>
        <v>0</v>
      </c>
      <c r="I249" s="147">
        <f>SUMIF(Inputs!$B$15:$B$515,'Co-benefits Summary'!$B249,Inputs[O3])</f>
        <v>0</v>
      </c>
      <c r="J249" s="155">
        <f>SUMIF(Inputs!$B$15:$B$515,'Co-benefits Summary'!$B249,Inputs[CO])</f>
        <v>0</v>
      </c>
      <c r="K249" s="157" t="str">
        <f>IF(CoBenefits[[#This Row],[Applicant ID]]="","",SUM(CoBenefits[[#This Row],[NOX]],CoBenefits[[#This Row],[PM2.5]],CoBenefits[[#This Row],[SO2]],CoBenefits[[#This Row],[O3]],CoBenefits[[#This Row],[CO]])&gt;0)</f>
        <v/>
      </c>
    </row>
    <row r="250" spans="2:11" s="142" customFormat="1" ht="15" customHeight="1" x14ac:dyDescent="0.25">
      <c r="B250" s="142">
        <v>241</v>
      </c>
      <c r="C250" s="153" t="str">
        <f>IFERROR(VLOOKUP(B250,Inputs!$B$15:$C$515,2,FALSE),"")</f>
        <v/>
      </c>
      <c r="D250" s="147">
        <f>SUMIF(Inputs!$B$15:$B$515,'Co-benefits Summary'!$B250,Inputs[NOX])</f>
        <v>0</v>
      </c>
      <c r="E250" s="147">
        <f>SUMIF(Inputs!$B$15:$B$515,'Co-benefits Summary'!$B250,Inputs[NH3])</f>
        <v>0</v>
      </c>
      <c r="F250" s="147">
        <f>SUMIF(Inputs!$B$15:$B$515,'Co-benefits Summary'!$B250,Inputs[PM2.5])</f>
        <v>0</v>
      </c>
      <c r="G250" s="147">
        <f>SUMIF(Inputs!$B$15:$B$515,'Co-benefits Summary'!$B250,Inputs[SO2])</f>
        <v>0</v>
      </c>
      <c r="H250" s="147">
        <f>SUMIF(Inputs!$B$15:$B$515,'Co-benefits Summary'!$B250,Inputs[ROG])</f>
        <v>0</v>
      </c>
      <c r="I250" s="147">
        <f>SUMIF(Inputs!$B$15:$B$515,'Co-benefits Summary'!$B250,Inputs[O3])</f>
        <v>0</v>
      </c>
      <c r="J250" s="155">
        <f>SUMIF(Inputs!$B$15:$B$515,'Co-benefits Summary'!$B250,Inputs[CO])</f>
        <v>0</v>
      </c>
      <c r="K250" s="157" t="str">
        <f>IF(CoBenefits[[#This Row],[Applicant ID]]="","",SUM(CoBenefits[[#This Row],[NOX]],CoBenefits[[#This Row],[PM2.5]],CoBenefits[[#This Row],[SO2]],CoBenefits[[#This Row],[O3]],CoBenefits[[#This Row],[CO]])&gt;0)</f>
        <v/>
      </c>
    </row>
    <row r="251" spans="2:11" s="142" customFormat="1" ht="15" customHeight="1" x14ac:dyDescent="0.25">
      <c r="B251" s="142">
        <v>242</v>
      </c>
      <c r="C251" s="153" t="str">
        <f>IFERROR(VLOOKUP(B251,Inputs!$B$15:$C$515,2,FALSE),"")</f>
        <v/>
      </c>
      <c r="D251" s="147">
        <f>SUMIF(Inputs!$B$15:$B$515,'Co-benefits Summary'!$B251,Inputs[NOX])</f>
        <v>0</v>
      </c>
      <c r="E251" s="147">
        <f>SUMIF(Inputs!$B$15:$B$515,'Co-benefits Summary'!$B251,Inputs[NH3])</f>
        <v>0</v>
      </c>
      <c r="F251" s="147">
        <f>SUMIF(Inputs!$B$15:$B$515,'Co-benefits Summary'!$B251,Inputs[PM2.5])</f>
        <v>0</v>
      </c>
      <c r="G251" s="147">
        <f>SUMIF(Inputs!$B$15:$B$515,'Co-benefits Summary'!$B251,Inputs[SO2])</f>
        <v>0</v>
      </c>
      <c r="H251" s="147">
        <f>SUMIF(Inputs!$B$15:$B$515,'Co-benefits Summary'!$B251,Inputs[ROG])</f>
        <v>0</v>
      </c>
      <c r="I251" s="147">
        <f>SUMIF(Inputs!$B$15:$B$515,'Co-benefits Summary'!$B251,Inputs[O3])</f>
        <v>0</v>
      </c>
      <c r="J251" s="155">
        <f>SUMIF(Inputs!$B$15:$B$515,'Co-benefits Summary'!$B251,Inputs[CO])</f>
        <v>0</v>
      </c>
      <c r="K251" s="157" t="str">
        <f>IF(CoBenefits[[#This Row],[Applicant ID]]="","",SUM(CoBenefits[[#This Row],[NOX]],CoBenefits[[#This Row],[PM2.5]],CoBenefits[[#This Row],[SO2]],CoBenefits[[#This Row],[O3]],CoBenefits[[#This Row],[CO]])&gt;0)</f>
        <v/>
      </c>
    </row>
    <row r="252" spans="2:11" s="142" customFormat="1" ht="15" customHeight="1" x14ac:dyDescent="0.25">
      <c r="B252" s="142">
        <v>243</v>
      </c>
      <c r="C252" s="153" t="str">
        <f>IFERROR(VLOOKUP(B252,Inputs!$B$15:$C$515,2,FALSE),"")</f>
        <v/>
      </c>
      <c r="D252" s="147">
        <f>SUMIF(Inputs!$B$15:$B$515,'Co-benefits Summary'!$B252,Inputs[NOX])</f>
        <v>0</v>
      </c>
      <c r="E252" s="147">
        <f>SUMIF(Inputs!$B$15:$B$515,'Co-benefits Summary'!$B252,Inputs[NH3])</f>
        <v>0</v>
      </c>
      <c r="F252" s="147">
        <f>SUMIF(Inputs!$B$15:$B$515,'Co-benefits Summary'!$B252,Inputs[PM2.5])</f>
        <v>0</v>
      </c>
      <c r="G252" s="147">
        <f>SUMIF(Inputs!$B$15:$B$515,'Co-benefits Summary'!$B252,Inputs[SO2])</f>
        <v>0</v>
      </c>
      <c r="H252" s="147">
        <f>SUMIF(Inputs!$B$15:$B$515,'Co-benefits Summary'!$B252,Inputs[ROG])</f>
        <v>0</v>
      </c>
      <c r="I252" s="147">
        <f>SUMIF(Inputs!$B$15:$B$515,'Co-benefits Summary'!$B252,Inputs[O3])</f>
        <v>0</v>
      </c>
      <c r="J252" s="155">
        <f>SUMIF(Inputs!$B$15:$B$515,'Co-benefits Summary'!$B252,Inputs[CO])</f>
        <v>0</v>
      </c>
      <c r="K252" s="157" t="str">
        <f>IF(CoBenefits[[#This Row],[Applicant ID]]="","",SUM(CoBenefits[[#This Row],[NOX]],CoBenefits[[#This Row],[PM2.5]],CoBenefits[[#This Row],[SO2]],CoBenefits[[#This Row],[O3]],CoBenefits[[#This Row],[CO]])&gt;0)</f>
        <v/>
      </c>
    </row>
    <row r="253" spans="2:11" s="142" customFormat="1" ht="15" customHeight="1" x14ac:dyDescent="0.25">
      <c r="B253" s="142">
        <v>244</v>
      </c>
      <c r="C253" s="153" t="str">
        <f>IFERROR(VLOOKUP(B253,Inputs!$B$15:$C$515,2,FALSE),"")</f>
        <v/>
      </c>
      <c r="D253" s="147">
        <f>SUMIF(Inputs!$B$15:$B$515,'Co-benefits Summary'!$B253,Inputs[NOX])</f>
        <v>0</v>
      </c>
      <c r="E253" s="147">
        <f>SUMIF(Inputs!$B$15:$B$515,'Co-benefits Summary'!$B253,Inputs[NH3])</f>
        <v>0</v>
      </c>
      <c r="F253" s="147">
        <f>SUMIF(Inputs!$B$15:$B$515,'Co-benefits Summary'!$B253,Inputs[PM2.5])</f>
        <v>0</v>
      </c>
      <c r="G253" s="147">
        <f>SUMIF(Inputs!$B$15:$B$515,'Co-benefits Summary'!$B253,Inputs[SO2])</f>
        <v>0</v>
      </c>
      <c r="H253" s="147">
        <f>SUMIF(Inputs!$B$15:$B$515,'Co-benefits Summary'!$B253,Inputs[ROG])</f>
        <v>0</v>
      </c>
      <c r="I253" s="147">
        <f>SUMIF(Inputs!$B$15:$B$515,'Co-benefits Summary'!$B253,Inputs[O3])</f>
        <v>0</v>
      </c>
      <c r="J253" s="155">
        <f>SUMIF(Inputs!$B$15:$B$515,'Co-benefits Summary'!$B253,Inputs[CO])</f>
        <v>0</v>
      </c>
      <c r="K253" s="157" t="str">
        <f>IF(CoBenefits[[#This Row],[Applicant ID]]="","",SUM(CoBenefits[[#This Row],[NOX]],CoBenefits[[#This Row],[PM2.5]],CoBenefits[[#This Row],[SO2]],CoBenefits[[#This Row],[O3]],CoBenefits[[#This Row],[CO]])&gt;0)</f>
        <v/>
      </c>
    </row>
    <row r="254" spans="2:11" s="142" customFormat="1" ht="15" customHeight="1" x14ac:dyDescent="0.25">
      <c r="B254" s="142">
        <v>245</v>
      </c>
      <c r="C254" s="153" t="str">
        <f>IFERROR(VLOOKUP(B254,Inputs!$B$15:$C$515,2,FALSE),"")</f>
        <v/>
      </c>
      <c r="D254" s="147">
        <f>SUMIF(Inputs!$B$15:$B$515,'Co-benefits Summary'!$B254,Inputs[NOX])</f>
        <v>0</v>
      </c>
      <c r="E254" s="147">
        <f>SUMIF(Inputs!$B$15:$B$515,'Co-benefits Summary'!$B254,Inputs[NH3])</f>
        <v>0</v>
      </c>
      <c r="F254" s="147">
        <f>SUMIF(Inputs!$B$15:$B$515,'Co-benefits Summary'!$B254,Inputs[PM2.5])</f>
        <v>0</v>
      </c>
      <c r="G254" s="147">
        <f>SUMIF(Inputs!$B$15:$B$515,'Co-benefits Summary'!$B254,Inputs[SO2])</f>
        <v>0</v>
      </c>
      <c r="H254" s="147">
        <f>SUMIF(Inputs!$B$15:$B$515,'Co-benefits Summary'!$B254,Inputs[ROG])</f>
        <v>0</v>
      </c>
      <c r="I254" s="147">
        <f>SUMIF(Inputs!$B$15:$B$515,'Co-benefits Summary'!$B254,Inputs[O3])</f>
        <v>0</v>
      </c>
      <c r="J254" s="155">
        <f>SUMIF(Inputs!$B$15:$B$515,'Co-benefits Summary'!$B254,Inputs[CO])</f>
        <v>0</v>
      </c>
      <c r="K254" s="157" t="str">
        <f>IF(CoBenefits[[#This Row],[Applicant ID]]="","",SUM(CoBenefits[[#This Row],[NOX]],CoBenefits[[#This Row],[PM2.5]],CoBenefits[[#This Row],[SO2]],CoBenefits[[#This Row],[O3]],CoBenefits[[#This Row],[CO]])&gt;0)</f>
        <v/>
      </c>
    </row>
    <row r="255" spans="2:11" s="142" customFormat="1" ht="15" customHeight="1" x14ac:dyDescent="0.25">
      <c r="B255" s="142">
        <v>246</v>
      </c>
      <c r="C255" s="153" t="str">
        <f>IFERROR(VLOOKUP(B255,Inputs!$B$15:$C$515,2,FALSE),"")</f>
        <v/>
      </c>
      <c r="D255" s="147">
        <f>SUMIF(Inputs!$B$15:$B$515,'Co-benefits Summary'!$B255,Inputs[NOX])</f>
        <v>0</v>
      </c>
      <c r="E255" s="147">
        <f>SUMIF(Inputs!$B$15:$B$515,'Co-benefits Summary'!$B255,Inputs[NH3])</f>
        <v>0</v>
      </c>
      <c r="F255" s="147">
        <f>SUMIF(Inputs!$B$15:$B$515,'Co-benefits Summary'!$B255,Inputs[PM2.5])</f>
        <v>0</v>
      </c>
      <c r="G255" s="147">
        <f>SUMIF(Inputs!$B$15:$B$515,'Co-benefits Summary'!$B255,Inputs[SO2])</f>
        <v>0</v>
      </c>
      <c r="H255" s="147">
        <f>SUMIF(Inputs!$B$15:$B$515,'Co-benefits Summary'!$B255,Inputs[ROG])</f>
        <v>0</v>
      </c>
      <c r="I255" s="147">
        <f>SUMIF(Inputs!$B$15:$B$515,'Co-benefits Summary'!$B255,Inputs[O3])</f>
        <v>0</v>
      </c>
      <c r="J255" s="155">
        <f>SUMIF(Inputs!$B$15:$B$515,'Co-benefits Summary'!$B255,Inputs[CO])</f>
        <v>0</v>
      </c>
      <c r="K255" s="157" t="str">
        <f>IF(CoBenefits[[#This Row],[Applicant ID]]="","",SUM(CoBenefits[[#This Row],[NOX]],CoBenefits[[#This Row],[PM2.5]],CoBenefits[[#This Row],[SO2]],CoBenefits[[#This Row],[O3]],CoBenefits[[#This Row],[CO]])&gt;0)</f>
        <v/>
      </c>
    </row>
    <row r="256" spans="2:11" s="142" customFormat="1" ht="15" customHeight="1" x14ac:dyDescent="0.25">
      <c r="B256" s="142">
        <v>247</v>
      </c>
      <c r="C256" s="153" t="str">
        <f>IFERROR(VLOOKUP(B256,Inputs!$B$15:$C$515,2,FALSE),"")</f>
        <v/>
      </c>
      <c r="D256" s="147">
        <f>SUMIF(Inputs!$B$15:$B$515,'Co-benefits Summary'!$B256,Inputs[NOX])</f>
        <v>0</v>
      </c>
      <c r="E256" s="147">
        <f>SUMIF(Inputs!$B$15:$B$515,'Co-benefits Summary'!$B256,Inputs[NH3])</f>
        <v>0</v>
      </c>
      <c r="F256" s="147">
        <f>SUMIF(Inputs!$B$15:$B$515,'Co-benefits Summary'!$B256,Inputs[PM2.5])</f>
        <v>0</v>
      </c>
      <c r="G256" s="147">
        <f>SUMIF(Inputs!$B$15:$B$515,'Co-benefits Summary'!$B256,Inputs[SO2])</f>
        <v>0</v>
      </c>
      <c r="H256" s="147">
        <f>SUMIF(Inputs!$B$15:$B$515,'Co-benefits Summary'!$B256,Inputs[ROG])</f>
        <v>0</v>
      </c>
      <c r="I256" s="147">
        <f>SUMIF(Inputs!$B$15:$B$515,'Co-benefits Summary'!$B256,Inputs[O3])</f>
        <v>0</v>
      </c>
      <c r="J256" s="155">
        <f>SUMIF(Inputs!$B$15:$B$515,'Co-benefits Summary'!$B256,Inputs[CO])</f>
        <v>0</v>
      </c>
      <c r="K256" s="157" t="str">
        <f>IF(CoBenefits[[#This Row],[Applicant ID]]="","",SUM(CoBenefits[[#This Row],[NOX]],CoBenefits[[#This Row],[PM2.5]],CoBenefits[[#This Row],[SO2]],CoBenefits[[#This Row],[O3]],CoBenefits[[#This Row],[CO]])&gt;0)</f>
        <v/>
      </c>
    </row>
    <row r="257" spans="2:11" s="142" customFormat="1" ht="15" customHeight="1" x14ac:dyDescent="0.25">
      <c r="B257" s="142">
        <v>248</v>
      </c>
      <c r="C257" s="153" t="str">
        <f>IFERROR(VLOOKUP(B257,Inputs!$B$15:$C$515,2,FALSE),"")</f>
        <v/>
      </c>
      <c r="D257" s="147">
        <f>SUMIF(Inputs!$B$15:$B$515,'Co-benefits Summary'!$B257,Inputs[NOX])</f>
        <v>0</v>
      </c>
      <c r="E257" s="147">
        <f>SUMIF(Inputs!$B$15:$B$515,'Co-benefits Summary'!$B257,Inputs[NH3])</f>
        <v>0</v>
      </c>
      <c r="F257" s="147">
        <f>SUMIF(Inputs!$B$15:$B$515,'Co-benefits Summary'!$B257,Inputs[PM2.5])</f>
        <v>0</v>
      </c>
      <c r="G257" s="147">
        <f>SUMIF(Inputs!$B$15:$B$515,'Co-benefits Summary'!$B257,Inputs[SO2])</f>
        <v>0</v>
      </c>
      <c r="H257" s="147">
        <f>SUMIF(Inputs!$B$15:$B$515,'Co-benefits Summary'!$B257,Inputs[ROG])</f>
        <v>0</v>
      </c>
      <c r="I257" s="147">
        <f>SUMIF(Inputs!$B$15:$B$515,'Co-benefits Summary'!$B257,Inputs[O3])</f>
        <v>0</v>
      </c>
      <c r="J257" s="155">
        <f>SUMIF(Inputs!$B$15:$B$515,'Co-benefits Summary'!$B257,Inputs[CO])</f>
        <v>0</v>
      </c>
      <c r="K257" s="157" t="str">
        <f>IF(CoBenefits[[#This Row],[Applicant ID]]="","",SUM(CoBenefits[[#This Row],[NOX]],CoBenefits[[#This Row],[PM2.5]],CoBenefits[[#This Row],[SO2]],CoBenefits[[#This Row],[O3]],CoBenefits[[#This Row],[CO]])&gt;0)</f>
        <v/>
      </c>
    </row>
    <row r="258" spans="2:11" s="142" customFormat="1" ht="15" customHeight="1" x14ac:dyDescent="0.25">
      <c r="B258" s="142">
        <v>249</v>
      </c>
      <c r="C258" s="153" t="str">
        <f>IFERROR(VLOOKUP(B258,Inputs!$B$15:$C$515,2,FALSE),"")</f>
        <v/>
      </c>
      <c r="D258" s="147">
        <f>SUMIF(Inputs!$B$15:$B$515,'Co-benefits Summary'!$B258,Inputs[NOX])</f>
        <v>0</v>
      </c>
      <c r="E258" s="147">
        <f>SUMIF(Inputs!$B$15:$B$515,'Co-benefits Summary'!$B258,Inputs[NH3])</f>
        <v>0</v>
      </c>
      <c r="F258" s="147">
        <f>SUMIF(Inputs!$B$15:$B$515,'Co-benefits Summary'!$B258,Inputs[PM2.5])</f>
        <v>0</v>
      </c>
      <c r="G258" s="147">
        <f>SUMIF(Inputs!$B$15:$B$515,'Co-benefits Summary'!$B258,Inputs[SO2])</f>
        <v>0</v>
      </c>
      <c r="H258" s="147">
        <f>SUMIF(Inputs!$B$15:$B$515,'Co-benefits Summary'!$B258,Inputs[ROG])</f>
        <v>0</v>
      </c>
      <c r="I258" s="147">
        <f>SUMIF(Inputs!$B$15:$B$515,'Co-benefits Summary'!$B258,Inputs[O3])</f>
        <v>0</v>
      </c>
      <c r="J258" s="155">
        <f>SUMIF(Inputs!$B$15:$B$515,'Co-benefits Summary'!$B258,Inputs[CO])</f>
        <v>0</v>
      </c>
      <c r="K258" s="157" t="str">
        <f>IF(CoBenefits[[#This Row],[Applicant ID]]="","",SUM(CoBenefits[[#This Row],[NOX]],CoBenefits[[#This Row],[PM2.5]],CoBenefits[[#This Row],[SO2]],CoBenefits[[#This Row],[O3]],CoBenefits[[#This Row],[CO]])&gt;0)</f>
        <v/>
      </c>
    </row>
    <row r="259" spans="2:11" s="142" customFormat="1" ht="15" customHeight="1" x14ac:dyDescent="0.25">
      <c r="B259" s="142">
        <v>250</v>
      </c>
      <c r="C259" s="153" t="str">
        <f>IFERROR(VLOOKUP(B259,Inputs!$B$15:$C$515,2,FALSE),"")</f>
        <v/>
      </c>
      <c r="D259" s="147">
        <f>SUMIF(Inputs!$B$15:$B$515,'Co-benefits Summary'!$B259,Inputs[NOX])</f>
        <v>0</v>
      </c>
      <c r="E259" s="147">
        <f>SUMIF(Inputs!$B$15:$B$515,'Co-benefits Summary'!$B259,Inputs[NH3])</f>
        <v>0</v>
      </c>
      <c r="F259" s="147">
        <f>SUMIF(Inputs!$B$15:$B$515,'Co-benefits Summary'!$B259,Inputs[PM2.5])</f>
        <v>0</v>
      </c>
      <c r="G259" s="147">
        <f>SUMIF(Inputs!$B$15:$B$515,'Co-benefits Summary'!$B259,Inputs[SO2])</f>
        <v>0</v>
      </c>
      <c r="H259" s="147">
        <f>SUMIF(Inputs!$B$15:$B$515,'Co-benefits Summary'!$B259,Inputs[ROG])</f>
        <v>0</v>
      </c>
      <c r="I259" s="147">
        <f>SUMIF(Inputs!$B$15:$B$515,'Co-benefits Summary'!$B259,Inputs[O3])</f>
        <v>0</v>
      </c>
      <c r="J259" s="155">
        <f>SUMIF(Inputs!$B$15:$B$515,'Co-benefits Summary'!$B259,Inputs[CO])</f>
        <v>0</v>
      </c>
      <c r="K259" s="157" t="str">
        <f>IF(CoBenefits[[#This Row],[Applicant ID]]="","",SUM(CoBenefits[[#This Row],[NOX]],CoBenefits[[#This Row],[PM2.5]],CoBenefits[[#This Row],[SO2]],CoBenefits[[#This Row],[O3]],CoBenefits[[#This Row],[CO]])&gt;0)</f>
        <v/>
      </c>
    </row>
    <row r="260" spans="2:11" s="142" customFormat="1" ht="15" customHeight="1" x14ac:dyDescent="0.25">
      <c r="B260" s="142">
        <v>251</v>
      </c>
      <c r="C260" s="153" t="str">
        <f>IFERROR(VLOOKUP(B260,Inputs!$B$15:$C$515,2,FALSE),"")</f>
        <v/>
      </c>
      <c r="D260" s="147">
        <f>SUMIF(Inputs!$B$15:$B$515,'Co-benefits Summary'!$B260,Inputs[NOX])</f>
        <v>0</v>
      </c>
      <c r="E260" s="147">
        <f>SUMIF(Inputs!$B$15:$B$515,'Co-benefits Summary'!$B260,Inputs[NH3])</f>
        <v>0</v>
      </c>
      <c r="F260" s="147">
        <f>SUMIF(Inputs!$B$15:$B$515,'Co-benefits Summary'!$B260,Inputs[PM2.5])</f>
        <v>0</v>
      </c>
      <c r="G260" s="147">
        <f>SUMIF(Inputs!$B$15:$B$515,'Co-benefits Summary'!$B260,Inputs[SO2])</f>
        <v>0</v>
      </c>
      <c r="H260" s="147">
        <f>SUMIF(Inputs!$B$15:$B$515,'Co-benefits Summary'!$B260,Inputs[ROG])</f>
        <v>0</v>
      </c>
      <c r="I260" s="147">
        <f>SUMIF(Inputs!$B$15:$B$515,'Co-benefits Summary'!$B260,Inputs[O3])</f>
        <v>0</v>
      </c>
      <c r="J260" s="155">
        <f>SUMIF(Inputs!$B$15:$B$515,'Co-benefits Summary'!$B260,Inputs[CO])</f>
        <v>0</v>
      </c>
      <c r="K260" s="157" t="str">
        <f>IF(CoBenefits[[#This Row],[Applicant ID]]="","",SUM(CoBenefits[[#This Row],[NOX]],CoBenefits[[#This Row],[PM2.5]],CoBenefits[[#This Row],[SO2]],CoBenefits[[#This Row],[O3]],CoBenefits[[#This Row],[CO]])&gt;0)</f>
        <v/>
      </c>
    </row>
    <row r="261" spans="2:11" s="142" customFormat="1" ht="15" customHeight="1" x14ac:dyDescent="0.25">
      <c r="B261" s="142">
        <v>252</v>
      </c>
      <c r="C261" s="153" t="str">
        <f>IFERROR(VLOOKUP(B261,Inputs!$B$15:$C$515,2,FALSE),"")</f>
        <v/>
      </c>
      <c r="D261" s="147">
        <f>SUMIF(Inputs!$B$15:$B$515,'Co-benefits Summary'!$B261,Inputs[NOX])</f>
        <v>0</v>
      </c>
      <c r="E261" s="147">
        <f>SUMIF(Inputs!$B$15:$B$515,'Co-benefits Summary'!$B261,Inputs[NH3])</f>
        <v>0</v>
      </c>
      <c r="F261" s="147">
        <f>SUMIF(Inputs!$B$15:$B$515,'Co-benefits Summary'!$B261,Inputs[PM2.5])</f>
        <v>0</v>
      </c>
      <c r="G261" s="147">
        <f>SUMIF(Inputs!$B$15:$B$515,'Co-benefits Summary'!$B261,Inputs[SO2])</f>
        <v>0</v>
      </c>
      <c r="H261" s="147">
        <f>SUMIF(Inputs!$B$15:$B$515,'Co-benefits Summary'!$B261,Inputs[ROG])</f>
        <v>0</v>
      </c>
      <c r="I261" s="147">
        <f>SUMIF(Inputs!$B$15:$B$515,'Co-benefits Summary'!$B261,Inputs[O3])</f>
        <v>0</v>
      </c>
      <c r="J261" s="155">
        <f>SUMIF(Inputs!$B$15:$B$515,'Co-benefits Summary'!$B261,Inputs[CO])</f>
        <v>0</v>
      </c>
      <c r="K261" s="157" t="str">
        <f>IF(CoBenefits[[#This Row],[Applicant ID]]="","",SUM(CoBenefits[[#This Row],[NOX]],CoBenefits[[#This Row],[PM2.5]],CoBenefits[[#This Row],[SO2]],CoBenefits[[#This Row],[O3]],CoBenefits[[#This Row],[CO]])&gt;0)</f>
        <v/>
      </c>
    </row>
    <row r="262" spans="2:11" s="142" customFormat="1" ht="15" customHeight="1" x14ac:dyDescent="0.25">
      <c r="B262" s="142">
        <v>253</v>
      </c>
      <c r="C262" s="153" t="str">
        <f>IFERROR(VLOOKUP(B262,Inputs!$B$15:$C$515,2,FALSE),"")</f>
        <v/>
      </c>
      <c r="D262" s="147">
        <f>SUMIF(Inputs!$B$15:$B$515,'Co-benefits Summary'!$B262,Inputs[NOX])</f>
        <v>0</v>
      </c>
      <c r="E262" s="147">
        <f>SUMIF(Inputs!$B$15:$B$515,'Co-benefits Summary'!$B262,Inputs[NH3])</f>
        <v>0</v>
      </c>
      <c r="F262" s="147">
        <f>SUMIF(Inputs!$B$15:$B$515,'Co-benefits Summary'!$B262,Inputs[PM2.5])</f>
        <v>0</v>
      </c>
      <c r="G262" s="147">
        <f>SUMIF(Inputs!$B$15:$B$515,'Co-benefits Summary'!$B262,Inputs[SO2])</f>
        <v>0</v>
      </c>
      <c r="H262" s="147">
        <f>SUMIF(Inputs!$B$15:$B$515,'Co-benefits Summary'!$B262,Inputs[ROG])</f>
        <v>0</v>
      </c>
      <c r="I262" s="147">
        <f>SUMIF(Inputs!$B$15:$B$515,'Co-benefits Summary'!$B262,Inputs[O3])</f>
        <v>0</v>
      </c>
      <c r="J262" s="155">
        <f>SUMIF(Inputs!$B$15:$B$515,'Co-benefits Summary'!$B262,Inputs[CO])</f>
        <v>0</v>
      </c>
      <c r="K262" s="157" t="str">
        <f>IF(CoBenefits[[#This Row],[Applicant ID]]="","",SUM(CoBenefits[[#This Row],[NOX]],CoBenefits[[#This Row],[PM2.5]],CoBenefits[[#This Row],[SO2]],CoBenefits[[#This Row],[O3]],CoBenefits[[#This Row],[CO]])&gt;0)</f>
        <v/>
      </c>
    </row>
    <row r="263" spans="2:11" s="142" customFormat="1" ht="15" customHeight="1" x14ac:dyDescent="0.25">
      <c r="B263" s="142">
        <v>254</v>
      </c>
      <c r="C263" s="153" t="str">
        <f>IFERROR(VLOOKUP(B263,Inputs!$B$15:$C$515,2,FALSE),"")</f>
        <v/>
      </c>
      <c r="D263" s="147">
        <f>SUMIF(Inputs!$B$15:$B$515,'Co-benefits Summary'!$B263,Inputs[NOX])</f>
        <v>0</v>
      </c>
      <c r="E263" s="147">
        <f>SUMIF(Inputs!$B$15:$B$515,'Co-benefits Summary'!$B263,Inputs[NH3])</f>
        <v>0</v>
      </c>
      <c r="F263" s="147">
        <f>SUMIF(Inputs!$B$15:$B$515,'Co-benefits Summary'!$B263,Inputs[PM2.5])</f>
        <v>0</v>
      </c>
      <c r="G263" s="147">
        <f>SUMIF(Inputs!$B$15:$B$515,'Co-benefits Summary'!$B263,Inputs[SO2])</f>
        <v>0</v>
      </c>
      <c r="H263" s="147">
        <f>SUMIF(Inputs!$B$15:$B$515,'Co-benefits Summary'!$B263,Inputs[ROG])</f>
        <v>0</v>
      </c>
      <c r="I263" s="147">
        <f>SUMIF(Inputs!$B$15:$B$515,'Co-benefits Summary'!$B263,Inputs[O3])</f>
        <v>0</v>
      </c>
      <c r="J263" s="155">
        <f>SUMIF(Inputs!$B$15:$B$515,'Co-benefits Summary'!$B263,Inputs[CO])</f>
        <v>0</v>
      </c>
      <c r="K263" s="157" t="str">
        <f>IF(CoBenefits[[#This Row],[Applicant ID]]="","",SUM(CoBenefits[[#This Row],[NOX]],CoBenefits[[#This Row],[PM2.5]],CoBenefits[[#This Row],[SO2]],CoBenefits[[#This Row],[O3]],CoBenefits[[#This Row],[CO]])&gt;0)</f>
        <v/>
      </c>
    </row>
    <row r="264" spans="2:11" s="142" customFormat="1" ht="15" customHeight="1" x14ac:dyDescent="0.25">
      <c r="B264" s="142">
        <v>255</v>
      </c>
      <c r="C264" s="153" t="str">
        <f>IFERROR(VLOOKUP(B264,Inputs!$B$15:$C$515,2,FALSE),"")</f>
        <v/>
      </c>
      <c r="D264" s="147">
        <f>SUMIF(Inputs!$B$15:$B$515,'Co-benefits Summary'!$B264,Inputs[NOX])</f>
        <v>0</v>
      </c>
      <c r="E264" s="147">
        <f>SUMIF(Inputs!$B$15:$B$515,'Co-benefits Summary'!$B264,Inputs[NH3])</f>
        <v>0</v>
      </c>
      <c r="F264" s="147">
        <f>SUMIF(Inputs!$B$15:$B$515,'Co-benefits Summary'!$B264,Inputs[PM2.5])</f>
        <v>0</v>
      </c>
      <c r="G264" s="147">
        <f>SUMIF(Inputs!$B$15:$B$515,'Co-benefits Summary'!$B264,Inputs[SO2])</f>
        <v>0</v>
      </c>
      <c r="H264" s="147">
        <f>SUMIF(Inputs!$B$15:$B$515,'Co-benefits Summary'!$B264,Inputs[ROG])</f>
        <v>0</v>
      </c>
      <c r="I264" s="147">
        <f>SUMIF(Inputs!$B$15:$B$515,'Co-benefits Summary'!$B264,Inputs[O3])</f>
        <v>0</v>
      </c>
      <c r="J264" s="155">
        <f>SUMIF(Inputs!$B$15:$B$515,'Co-benefits Summary'!$B264,Inputs[CO])</f>
        <v>0</v>
      </c>
      <c r="K264" s="157" t="str">
        <f>IF(CoBenefits[[#This Row],[Applicant ID]]="","",SUM(CoBenefits[[#This Row],[NOX]],CoBenefits[[#This Row],[PM2.5]],CoBenefits[[#This Row],[SO2]],CoBenefits[[#This Row],[O3]],CoBenefits[[#This Row],[CO]])&gt;0)</f>
        <v/>
      </c>
    </row>
    <row r="265" spans="2:11" s="142" customFormat="1" ht="15" customHeight="1" x14ac:dyDescent="0.25">
      <c r="B265" s="142">
        <v>256</v>
      </c>
      <c r="C265" s="153" t="str">
        <f>IFERROR(VLOOKUP(B265,Inputs!$B$15:$C$515,2,FALSE),"")</f>
        <v/>
      </c>
      <c r="D265" s="147">
        <f>SUMIF(Inputs!$B$15:$B$515,'Co-benefits Summary'!$B265,Inputs[NOX])</f>
        <v>0</v>
      </c>
      <c r="E265" s="147">
        <f>SUMIF(Inputs!$B$15:$B$515,'Co-benefits Summary'!$B265,Inputs[NH3])</f>
        <v>0</v>
      </c>
      <c r="F265" s="147">
        <f>SUMIF(Inputs!$B$15:$B$515,'Co-benefits Summary'!$B265,Inputs[PM2.5])</f>
        <v>0</v>
      </c>
      <c r="G265" s="147">
        <f>SUMIF(Inputs!$B$15:$B$515,'Co-benefits Summary'!$B265,Inputs[SO2])</f>
        <v>0</v>
      </c>
      <c r="H265" s="147">
        <f>SUMIF(Inputs!$B$15:$B$515,'Co-benefits Summary'!$B265,Inputs[ROG])</f>
        <v>0</v>
      </c>
      <c r="I265" s="147">
        <f>SUMIF(Inputs!$B$15:$B$515,'Co-benefits Summary'!$B265,Inputs[O3])</f>
        <v>0</v>
      </c>
      <c r="J265" s="155">
        <f>SUMIF(Inputs!$B$15:$B$515,'Co-benefits Summary'!$B265,Inputs[CO])</f>
        <v>0</v>
      </c>
      <c r="K265" s="157" t="str">
        <f>IF(CoBenefits[[#This Row],[Applicant ID]]="","",SUM(CoBenefits[[#This Row],[NOX]],CoBenefits[[#This Row],[PM2.5]],CoBenefits[[#This Row],[SO2]],CoBenefits[[#This Row],[O3]],CoBenefits[[#This Row],[CO]])&gt;0)</f>
        <v/>
      </c>
    </row>
    <row r="266" spans="2:11" s="142" customFormat="1" ht="15" customHeight="1" x14ac:dyDescent="0.25">
      <c r="B266" s="142">
        <v>257</v>
      </c>
      <c r="C266" s="153" t="str">
        <f>IFERROR(VLOOKUP(B266,Inputs!$B$15:$C$515,2,FALSE),"")</f>
        <v/>
      </c>
      <c r="D266" s="147">
        <f>SUMIF(Inputs!$B$15:$B$515,'Co-benefits Summary'!$B266,Inputs[NOX])</f>
        <v>0</v>
      </c>
      <c r="E266" s="147">
        <f>SUMIF(Inputs!$B$15:$B$515,'Co-benefits Summary'!$B266,Inputs[NH3])</f>
        <v>0</v>
      </c>
      <c r="F266" s="147">
        <f>SUMIF(Inputs!$B$15:$B$515,'Co-benefits Summary'!$B266,Inputs[PM2.5])</f>
        <v>0</v>
      </c>
      <c r="G266" s="147">
        <f>SUMIF(Inputs!$B$15:$B$515,'Co-benefits Summary'!$B266,Inputs[SO2])</f>
        <v>0</v>
      </c>
      <c r="H266" s="147">
        <f>SUMIF(Inputs!$B$15:$B$515,'Co-benefits Summary'!$B266,Inputs[ROG])</f>
        <v>0</v>
      </c>
      <c r="I266" s="147">
        <f>SUMIF(Inputs!$B$15:$B$515,'Co-benefits Summary'!$B266,Inputs[O3])</f>
        <v>0</v>
      </c>
      <c r="J266" s="155">
        <f>SUMIF(Inputs!$B$15:$B$515,'Co-benefits Summary'!$B266,Inputs[CO])</f>
        <v>0</v>
      </c>
      <c r="K266" s="157" t="str">
        <f>IF(CoBenefits[[#This Row],[Applicant ID]]="","",SUM(CoBenefits[[#This Row],[NOX]],CoBenefits[[#This Row],[PM2.5]],CoBenefits[[#This Row],[SO2]],CoBenefits[[#This Row],[O3]],CoBenefits[[#This Row],[CO]])&gt;0)</f>
        <v/>
      </c>
    </row>
    <row r="267" spans="2:11" s="142" customFormat="1" ht="15" customHeight="1" x14ac:dyDescent="0.25">
      <c r="B267" s="142">
        <v>258</v>
      </c>
      <c r="C267" s="153" t="str">
        <f>IFERROR(VLOOKUP(B267,Inputs!$B$15:$C$515,2,FALSE),"")</f>
        <v/>
      </c>
      <c r="D267" s="147">
        <f>SUMIF(Inputs!$B$15:$B$515,'Co-benefits Summary'!$B267,Inputs[NOX])</f>
        <v>0</v>
      </c>
      <c r="E267" s="147">
        <f>SUMIF(Inputs!$B$15:$B$515,'Co-benefits Summary'!$B267,Inputs[NH3])</f>
        <v>0</v>
      </c>
      <c r="F267" s="147">
        <f>SUMIF(Inputs!$B$15:$B$515,'Co-benefits Summary'!$B267,Inputs[PM2.5])</f>
        <v>0</v>
      </c>
      <c r="G267" s="147">
        <f>SUMIF(Inputs!$B$15:$B$515,'Co-benefits Summary'!$B267,Inputs[SO2])</f>
        <v>0</v>
      </c>
      <c r="H267" s="147">
        <f>SUMIF(Inputs!$B$15:$B$515,'Co-benefits Summary'!$B267,Inputs[ROG])</f>
        <v>0</v>
      </c>
      <c r="I267" s="147">
        <f>SUMIF(Inputs!$B$15:$B$515,'Co-benefits Summary'!$B267,Inputs[O3])</f>
        <v>0</v>
      </c>
      <c r="J267" s="155">
        <f>SUMIF(Inputs!$B$15:$B$515,'Co-benefits Summary'!$B267,Inputs[CO])</f>
        <v>0</v>
      </c>
      <c r="K267" s="157" t="str">
        <f>IF(CoBenefits[[#This Row],[Applicant ID]]="","",SUM(CoBenefits[[#This Row],[NOX]],CoBenefits[[#This Row],[PM2.5]],CoBenefits[[#This Row],[SO2]],CoBenefits[[#This Row],[O3]],CoBenefits[[#This Row],[CO]])&gt;0)</f>
        <v/>
      </c>
    </row>
    <row r="268" spans="2:11" s="142" customFormat="1" ht="15" customHeight="1" x14ac:dyDescent="0.25">
      <c r="B268" s="142">
        <v>259</v>
      </c>
      <c r="C268" s="153" t="str">
        <f>IFERROR(VLOOKUP(B268,Inputs!$B$15:$C$515,2,FALSE),"")</f>
        <v/>
      </c>
      <c r="D268" s="147">
        <f>SUMIF(Inputs!$B$15:$B$515,'Co-benefits Summary'!$B268,Inputs[NOX])</f>
        <v>0</v>
      </c>
      <c r="E268" s="147">
        <f>SUMIF(Inputs!$B$15:$B$515,'Co-benefits Summary'!$B268,Inputs[NH3])</f>
        <v>0</v>
      </c>
      <c r="F268" s="147">
        <f>SUMIF(Inputs!$B$15:$B$515,'Co-benefits Summary'!$B268,Inputs[PM2.5])</f>
        <v>0</v>
      </c>
      <c r="G268" s="147">
        <f>SUMIF(Inputs!$B$15:$B$515,'Co-benefits Summary'!$B268,Inputs[SO2])</f>
        <v>0</v>
      </c>
      <c r="H268" s="147">
        <f>SUMIF(Inputs!$B$15:$B$515,'Co-benefits Summary'!$B268,Inputs[ROG])</f>
        <v>0</v>
      </c>
      <c r="I268" s="147">
        <f>SUMIF(Inputs!$B$15:$B$515,'Co-benefits Summary'!$B268,Inputs[O3])</f>
        <v>0</v>
      </c>
      <c r="J268" s="155">
        <f>SUMIF(Inputs!$B$15:$B$515,'Co-benefits Summary'!$B268,Inputs[CO])</f>
        <v>0</v>
      </c>
      <c r="K268" s="157" t="str">
        <f>IF(CoBenefits[[#This Row],[Applicant ID]]="","",SUM(CoBenefits[[#This Row],[NOX]],CoBenefits[[#This Row],[PM2.5]],CoBenefits[[#This Row],[SO2]],CoBenefits[[#This Row],[O3]],CoBenefits[[#This Row],[CO]])&gt;0)</f>
        <v/>
      </c>
    </row>
    <row r="269" spans="2:11" s="142" customFormat="1" ht="15" customHeight="1" x14ac:dyDescent="0.25">
      <c r="B269" s="142">
        <v>260</v>
      </c>
      <c r="C269" s="153" t="str">
        <f>IFERROR(VLOOKUP(B269,Inputs!$B$15:$C$515,2,FALSE),"")</f>
        <v/>
      </c>
      <c r="D269" s="147">
        <f>SUMIF(Inputs!$B$15:$B$515,'Co-benefits Summary'!$B269,Inputs[NOX])</f>
        <v>0</v>
      </c>
      <c r="E269" s="147">
        <f>SUMIF(Inputs!$B$15:$B$515,'Co-benefits Summary'!$B269,Inputs[NH3])</f>
        <v>0</v>
      </c>
      <c r="F269" s="147">
        <f>SUMIF(Inputs!$B$15:$B$515,'Co-benefits Summary'!$B269,Inputs[PM2.5])</f>
        <v>0</v>
      </c>
      <c r="G269" s="147">
        <f>SUMIF(Inputs!$B$15:$B$515,'Co-benefits Summary'!$B269,Inputs[SO2])</f>
        <v>0</v>
      </c>
      <c r="H269" s="147">
        <f>SUMIF(Inputs!$B$15:$B$515,'Co-benefits Summary'!$B269,Inputs[ROG])</f>
        <v>0</v>
      </c>
      <c r="I269" s="147">
        <f>SUMIF(Inputs!$B$15:$B$515,'Co-benefits Summary'!$B269,Inputs[O3])</f>
        <v>0</v>
      </c>
      <c r="J269" s="155">
        <f>SUMIF(Inputs!$B$15:$B$515,'Co-benefits Summary'!$B269,Inputs[CO])</f>
        <v>0</v>
      </c>
      <c r="K269" s="157" t="str">
        <f>IF(CoBenefits[[#This Row],[Applicant ID]]="","",SUM(CoBenefits[[#This Row],[NOX]],CoBenefits[[#This Row],[PM2.5]],CoBenefits[[#This Row],[SO2]],CoBenefits[[#This Row],[O3]],CoBenefits[[#This Row],[CO]])&gt;0)</f>
        <v/>
      </c>
    </row>
    <row r="270" spans="2:11" s="142" customFormat="1" ht="15" customHeight="1" x14ac:dyDescent="0.25">
      <c r="B270" s="142">
        <v>261</v>
      </c>
      <c r="C270" s="153" t="str">
        <f>IFERROR(VLOOKUP(B270,Inputs!$B$15:$C$515,2,FALSE),"")</f>
        <v/>
      </c>
      <c r="D270" s="147">
        <f>SUMIF(Inputs!$B$15:$B$515,'Co-benefits Summary'!$B270,Inputs[NOX])</f>
        <v>0</v>
      </c>
      <c r="E270" s="147">
        <f>SUMIF(Inputs!$B$15:$B$515,'Co-benefits Summary'!$B270,Inputs[NH3])</f>
        <v>0</v>
      </c>
      <c r="F270" s="147">
        <f>SUMIF(Inputs!$B$15:$B$515,'Co-benefits Summary'!$B270,Inputs[PM2.5])</f>
        <v>0</v>
      </c>
      <c r="G270" s="147">
        <f>SUMIF(Inputs!$B$15:$B$515,'Co-benefits Summary'!$B270,Inputs[SO2])</f>
        <v>0</v>
      </c>
      <c r="H270" s="147">
        <f>SUMIF(Inputs!$B$15:$B$515,'Co-benefits Summary'!$B270,Inputs[ROG])</f>
        <v>0</v>
      </c>
      <c r="I270" s="147">
        <f>SUMIF(Inputs!$B$15:$B$515,'Co-benefits Summary'!$B270,Inputs[O3])</f>
        <v>0</v>
      </c>
      <c r="J270" s="155">
        <f>SUMIF(Inputs!$B$15:$B$515,'Co-benefits Summary'!$B270,Inputs[CO])</f>
        <v>0</v>
      </c>
      <c r="K270" s="157" t="str">
        <f>IF(CoBenefits[[#This Row],[Applicant ID]]="","",SUM(CoBenefits[[#This Row],[NOX]],CoBenefits[[#This Row],[PM2.5]],CoBenefits[[#This Row],[SO2]],CoBenefits[[#This Row],[O3]],CoBenefits[[#This Row],[CO]])&gt;0)</f>
        <v/>
      </c>
    </row>
    <row r="271" spans="2:11" s="142" customFormat="1" ht="15" customHeight="1" x14ac:dyDescent="0.25">
      <c r="B271" s="142">
        <v>262</v>
      </c>
      <c r="C271" s="153" t="str">
        <f>IFERROR(VLOOKUP(B271,Inputs!$B$15:$C$515,2,FALSE),"")</f>
        <v/>
      </c>
      <c r="D271" s="147">
        <f>SUMIF(Inputs!$B$15:$B$515,'Co-benefits Summary'!$B271,Inputs[NOX])</f>
        <v>0</v>
      </c>
      <c r="E271" s="147">
        <f>SUMIF(Inputs!$B$15:$B$515,'Co-benefits Summary'!$B271,Inputs[NH3])</f>
        <v>0</v>
      </c>
      <c r="F271" s="147">
        <f>SUMIF(Inputs!$B$15:$B$515,'Co-benefits Summary'!$B271,Inputs[PM2.5])</f>
        <v>0</v>
      </c>
      <c r="G271" s="147">
        <f>SUMIF(Inputs!$B$15:$B$515,'Co-benefits Summary'!$B271,Inputs[SO2])</f>
        <v>0</v>
      </c>
      <c r="H271" s="147">
        <f>SUMIF(Inputs!$B$15:$B$515,'Co-benefits Summary'!$B271,Inputs[ROG])</f>
        <v>0</v>
      </c>
      <c r="I271" s="147">
        <f>SUMIF(Inputs!$B$15:$B$515,'Co-benefits Summary'!$B271,Inputs[O3])</f>
        <v>0</v>
      </c>
      <c r="J271" s="155">
        <f>SUMIF(Inputs!$B$15:$B$515,'Co-benefits Summary'!$B271,Inputs[CO])</f>
        <v>0</v>
      </c>
      <c r="K271" s="157" t="str">
        <f>IF(CoBenefits[[#This Row],[Applicant ID]]="","",SUM(CoBenefits[[#This Row],[NOX]],CoBenefits[[#This Row],[PM2.5]],CoBenefits[[#This Row],[SO2]],CoBenefits[[#This Row],[O3]],CoBenefits[[#This Row],[CO]])&gt;0)</f>
        <v/>
      </c>
    </row>
    <row r="272" spans="2:11" s="142" customFormat="1" ht="15" customHeight="1" x14ac:dyDescent="0.25">
      <c r="B272" s="142">
        <v>263</v>
      </c>
      <c r="C272" s="153" t="str">
        <f>IFERROR(VLOOKUP(B272,Inputs!$B$15:$C$515,2,FALSE),"")</f>
        <v/>
      </c>
      <c r="D272" s="147">
        <f>SUMIF(Inputs!$B$15:$B$515,'Co-benefits Summary'!$B272,Inputs[NOX])</f>
        <v>0</v>
      </c>
      <c r="E272" s="147">
        <f>SUMIF(Inputs!$B$15:$B$515,'Co-benefits Summary'!$B272,Inputs[NH3])</f>
        <v>0</v>
      </c>
      <c r="F272" s="147">
        <f>SUMIF(Inputs!$B$15:$B$515,'Co-benefits Summary'!$B272,Inputs[PM2.5])</f>
        <v>0</v>
      </c>
      <c r="G272" s="147">
        <f>SUMIF(Inputs!$B$15:$B$515,'Co-benefits Summary'!$B272,Inputs[SO2])</f>
        <v>0</v>
      </c>
      <c r="H272" s="147">
        <f>SUMIF(Inputs!$B$15:$B$515,'Co-benefits Summary'!$B272,Inputs[ROG])</f>
        <v>0</v>
      </c>
      <c r="I272" s="147">
        <f>SUMIF(Inputs!$B$15:$B$515,'Co-benefits Summary'!$B272,Inputs[O3])</f>
        <v>0</v>
      </c>
      <c r="J272" s="155">
        <f>SUMIF(Inputs!$B$15:$B$515,'Co-benefits Summary'!$B272,Inputs[CO])</f>
        <v>0</v>
      </c>
      <c r="K272" s="157" t="str">
        <f>IF(CoBenefits[[#This Row],[Applicant ID]]="","",SUM(CoBenefits[[#This Row],[NOX]],CoBenefits[[#This Row],[PM2.5]],CoBenefits[[#This Row],[SO2]],CoBenefits[[#This Row],[O3]],CoBenefits[[#This Row],[CO]])&gt;0)</f>
        <v/>
      </c>
    </row>
    <row r="273" spans="2:11" s="142" customFormat="1" ht="15" customHeight="1" x14ac:dyDescent="0.25">
      <c r="B273" s="142">
        <v>264</v>
      </c>
      <c r="C273" s="153" t="str">
        <f>IFERROR(VLOOKUP(B273,Inputs!$B$15:$C$515,2,FALSE),"")</f>
        <v/>
      </c>
      <c r="D273" s="147">
        <f>SUMIF(Inputs!$B$15:$B$515,'Co-benefits Summary'!$B273,Inputs[NOX])</f>
        <v>0</v>
      </c>
      <c r="E273" s="147">
        <f>SUMIF(Inputs!$B$15:$B$515,'Co-benefits Summary'!$B273,Inputs[NH3])</f>
        <v>0</v>
      </c>
      <c r="F273" s="147">
        <f>SUMIF(Inputs!$B$15:$B$515,'Co-benefits Summary'!$B273,Inputs[PM2.5])</f>
        <v>0</v>
      </c>
      <c r="G273" s="147">
        <f>SUMIF(Inputs!$B$15:$B$515,'Co-benefits Summary'!$B273,Inputs[SO2])</f>
        <v>0</v>
      </c>
      <c r="H273" s="147">
        <f>SUMIF(Inputs!$B$15:$B$515,'Co-benefits Summary'!$B273,Inputs[ROG])</f>
        <v>0</v>
      </c>
      <c r="I273" s="147">
        <f>SUMIF(Inputs!$B$15:$B$515,'Co-benefits Summary'!$B273,Inputs[O3])</f>
        <v>0</v>
      </c>
      <c r="J273" s="155">
        <f>SUMIF(Inputs!$B$15:$B$515,'Co-benefits Summary'!$B273,Inputs[CO])</f>
        <v>0</v>
      </c>
      <c r="K273" s="157" t="str">
        <f>IF(CoBenefits[[#This Row],[Applicant ID]]="","",SUM(CoBenefits[[#This Row],[NOX]],CoBenefits[[#This Row],[PM2.5]],CoBenefits[[#This Row],[SO2]],CoBenefits[[#This Row],[O3]],CoBenefits[[#This Row],[CO]])&gt;0)</f>
        <v/>
      </c>
    </row>
    <row r="274" spans="2:11" s="142" customFormat="1" ht="15" customHeight="1" x14ac:dyDescent="0.25">
      <c r="B274" s="142">
        <v>265</v>
      </c>
      <c r="C274" s="153" t="str">
        <f>IFERROR(VLOOKUP(B274,Inputs!$B$15:$C$515,2,FALSE),"")</f>
        <v/>
      </c>
      <c r="D274" s="147">
        <f>SUMIF(Inputs!$B$15:$B$515,'Co-benefits Summary'!$B274,Inputs[NOX])</f>
        <v>0</v>
      </c>
      <c r="E274" s="147">
        <f>SUMIF(Inputs!$B$15:$B$515,'Co-benefits Summary'!$B274,Inputs[NH3])</f>
        <v>0</v>
      </c>
      <c r="F274" s="147">
        <f>SUMIF(Inputs!$B$15:$B$515,'Co-benefits Summary'!$B274,Inputs[PM2.5])</f>
        <v>0</v>
      </c>
      <c r="G274" s="147">
        <f>SUMIF(Inputs!$B$15:$B$515,'Co-benefits Summary'!$B274,Inputs[SO2])</f>
        <v>0</v>
      </c>
      <c r="H274" s="147">
        <f>SUMIF(Inputs!$B$15:$B$515,'Co-benefits Summary'!$B274,Inputs[ROG])</f>
        <v>0</v>
      </c>
      <c r="I274" s="147">
        <f>SUMIF(Inputs!$B$15:$B$515,'Co-benefits Summary'!$B274,Inputs[O3])</f>
        <v>0</v>
      </c>
      <c r="J274" s="155">
        <f>SUMIF(Inputs!$B$15:$B$515,'Co-benefits Summary'!$B274,Inputs[CO])</f>
        <v>0</v>
      </c>
      <c r="K274" s="157" t="str">
        <f>IF(CoBenefits[[#This Row],[Applicant ID]]="","",SUM(CoBenefits[[#This Row],[NOX]],CoBenefits[[#This Row],[PM2.5]],CoBenefits[[#This Row],[SO2]],CoBenefits[[#This Row],[O3]],CoBenefits[[#This Row],[CO]])&gt;0)</f>
        <v/>
      </c>
    </row>
    <row r="275" spans="2:11" s="142" customFormat="1" ht="15" customHeight="1" x14ac:dyDescent="0.25">
      <c r="B275" s="142">
        <v>266</v>
      </c>
      <c r="C275" s="153" t="str">
        <f>IFERROR(VLOOKUP(B275,Inputs!$B$15:$C$515,2,FALSE),"")</f>
        <v/>
      </c>
      <c r="D275" s="147">
        <f>SUMIF(Inputs!$B$15:$B$515,'Co-benefits Summary'!$B275,Inputs[NOX])</f>
        <v>0</v>
      </c>
      <c r="E275" s="147">
        <f>SUMIF(Inputs!$B$15:$B$515,'Co-benefits Summary'!$B275,Inputs[NH3])</f>
        <v>0</v>
      </c>
      <c r="F275" s="147">
        <f>SUMIF(Inputs!$B$15:$B$515,'Co-benefits Summary'!$B275,Inputs[PM2.5])</f>
        <v>0</v>
      </c>
      <c r="G275" s="147">
        <f>SUMIF(Inputs!$B$15:$B$515,'Co-benefits Summary'!$B275,Inputs[SO2])</f>
        <v>0</v>
      </c>
      <c r="H275" s="147">
        <f>SUMIF(Inputs!$B$15:$B$515,'Co-benefits Summary'!$B275,Inputs[ROG])</f>
        <v>0</v>
      </c>
      <c r="I275" s="147">
        <f>SUMIF(Inputs!$B$15:$B$515,'Co-benefits Summary'!$B275,Inputs[O3])</f>
        <v>0</v>
      </c>
      <c r="J275" s="155">
        <f>SUMIF(Inputs!$B$15:$B$515,'Co-benefits Summary'!$B275,Inputs[CO])</f>
        <v>0</v>
      </c>
      <c r="K275" s="157" t="str">
        <f>IF(CoBenefits[[#This Row],[Applicant ID]]="","",SUM(CoBenefits[[#This Row],[NOX]],CoBenefits[[#This Row],[PM2.5]],CoBenefits[[#This Row],[SO2]],CoBenefits[[#This Row],[O3]],CoBenefits[[#This Row],[CO]])&gt;0)</f>
        <v/>
      </c>
    </row>
    <row r="276" spans="2:11" s="142" customFormat="1" ht="15" customHeight="1" x14ac:dyDescent="0.25">
      <c r="B276" s="142">
        <v>267</v>
      </c>
      <c r="C276" s="153" t="str">
        <f>IFERROR(VLOOKUP(B276,Inputs!$B$15:$C$515,2,FALSE),"")</f>
        <v/>
      </c>
      <c r="D276" s="147">
        <f>SUMIF(Inputs!$B$15:$B$515,'Co-benefits Summary'!$B276,Inputs[NOX])</f>
        <v>0</v>
      </c>
      <c r="E276" s="147">
        <f>SUMIF(Inputs!$B$15:$B$515,'Co-benefits Summary'!$B276,Inputs[NH3])</f>
        <v>0</v>
      </c>
      <c r="F276" s="147">
        <f>SUMIF(Inputs!$B$15:$B$515,'Co-benefits Summary'!$B276,Inputs[PM2.5])</f>
        <v>0</v>
      </c>
      <c r="G276" s="147">
        <f>SUMIF(Inputs!$B$15:$B$515,'Co-benefits Summary'!$B276,Inputs[SO2])</f>
        <v>0</v>
      </c>
      <c r="H276" s="147">
        <f>SUMIF(Inputs!$B$15:$B$515,'Co-benefits Summary'!$B276,Inputs[ROG])</f>
        <v>0</v>
      </c>
      <c r="I276" s="147">
        <f>SUMIF(Inputs!$B$15:$B$515,'Co-benefits Summary'!$B276,Inputs[O3])</f>
        <v>0</v>
      </c>
      <c r="J276" s="155">
        <f>SUMIF(Inputs!$B$15:$B$515,'Co-benefits Summary'!$B276,Inputs[CO])</f>
        <v>0</v>
      </c>
      <c r="K276" s="157" t="str">
        <f>IF(CoBenefits[[#This Row],[Applicant ID]]="","",SUM(CoBenefits[[#This Row],[NOX]],CoBenefits[[#This Row],[PM2.5]],CoBenefits[[#This Row],[SO2]],CoBenefits[[#This Row],[O3]],CoBenefits[[#This Row],[CO]])&gt;0)</f>
        <v/>
      </c>
    </row>
    <row r="277" spans="2:11" s="142" customFormat="1" ht="15" customHeight="1" x14ac:dyDescent="0.25">
      <c r="B277" s="142">
        <v>268</v>
      </c>
      <c r="C277" s="153" t="str">
        <f>IFERROR(VLOOKUP(B277,Inputs!$B$15:$C$515,2,FALSE),"")</f>
        <v/>
      </c>
      <c r="D277" s="147">
        <f>SUMIF(Inputs!$B$15:$B$515,'Co-benefits Summary'!$B277,Inputs[NOX])</f>
        <v>0</v>
      </c>
      <c r="E277" s="147">
        <f>SUMIF(Inputs!$B$15:$B$515,'Co-benefits Summary'!$B277,Inputs[NH3])</f>
        <v>0</v>
      </c>
      <c r="F277" s="147">
        <f>SUMIF(Inputs!$B$15:$B$515,'Co-benefits Summary'!$B277,Inputs[PM2.5])</f>
        <v>0</v>
      </c>
      <c r="G277" s="147">
        <f>SUMIF(Inputs!$B$15:$B$515,'Co-benefits Summary'!$B277,Inputs[SO2])</f>
        <v>0</v>
      </c>
      <c r="H277" s="147">
        <f>SUMIF(Inputs!$B$15:$B$515,'Co-benefits Summary'!$B277,Inputs[ROG])</f>
        <v>0</v>
      </c>
      <c r="I277" s="147">
        <f>SUMIF(Inputs!$B$15:$B$515,'Co-benefits Summary'!$B277,Inputs[O3])</f>
        <v>0</v>
      </c>
      <c r="J277" s="155">
        <f>SUMIF(Inputs!$B$15:$B$515,'Co-benefits Summary'!$B277,Inputs[CO])</f>
        <v>0</v>
      </c>
      <c r="K277" s="157" t="str">
        <f>IF(CoBenefits[[#This Row],[Applicant ID]]="","",SUM(CoBenefits[[#This Row],[NOX]],CoBenefits[[#This Row],[PM2.5]],CoBenefits[[#This Row],[SO2]],CoBenefits[[#This Row],[O3]],CoBenefits[[#This Row],[CO]])&gt;0)</f>
        <v/>
      </c>
    </row>
    <row r="278" spans="2:11" s="142" customFormat="1" ht="15" customHeight="1" x14ac:dyDescent="0.25">
      <c r="B278" s="142">
        <v>269</v>
      </c>
      <c r="C278" s="153" t="str">
        <f>IFERROR(VLOOKUP(B278,Inputs!$B$15:$C$515,2,FALSE),"")</f>
        <v/>
      </c>
      <c r="D278" s="147">
        <f>SUMIF(Inputs!$B$15:$B$515,'Co-benefits Summary'!$B278,Inputs[NOX])</f>
        <v>0</v>
      </c>
      <c r="E278" s="147">
        <f>SUMIF(Inputs!$B$15:$B$515,'Co-benefits Summary'!$B278,Inputs[NH3])</f>
        <v>0</v>
      </c>
      <c r="F278" s="147">
        <f>SUMIF(Inputs!$B$15:$B$515,'Co-benefits Summary'!$B278,Inputs[PM2.5])</f>
        <v>0</v>
      </c>
      <c r="G278" s="147">
        <f>SUMIF(Inputs!$B$15:$B$515,'Co-benefits Summary'!$B278,Inputs[SO2])</f>
        <v>0</v>
      </c>
      <c r="H278" s="147">
        <f>SUMIF(Inputs!$B$15:$B$515,'Co-benefits Summary'!$B278,Inputs[ROG])</f>
        <v>0</v>
      </c>
      <c r="I278" s="147">
        <f>SUMIF(Inputs!$B$15:$B$515,'Co-benefits Summary'!$B278,Inputs[O3])</f>
        <v>0</v>
      </c>
      <c r="J278" s="155">
        <f>SUMIF(Inputs!$B$15:$B$515,'Co-benefits Summary'!$B278,Inputs[CO])</f>
        <v>0</v>
      </c>
      <c r="K278" s="157" t="str">
        <f>IF(CoBenefits[[#This Row],[Applicant ID]]="","",SUM(CoBenefits[[#This Row],[NOX]],CoBenefits[[#This Row],[PM2.5]],CoBenefits[[#This Row],[SO2]],CoBenefits[[#This Row],[O3]],CoBenefits[[#This Row],[CO]])&gt;0)</f>
        <v/>
      </c>
    </row>
    <row r="279" spans="2:11" s="142" customFormat="1" ht="15" customHeight="1" x14ac:dyDescent="0.25">
      <c r="B279" s="142">
        <v>270</v>
      </c>
      <c r="C279" s="153" t="str">
        <f>IFERROR(VLOOKUP(B279,Inputs!$B$15:$C$515,2,FALSE),"")</f>
        <v/>
      </c>
      <c r="D279" s="147">
        <f>SUMIF(Inputs!$B$15:$B$515,'Co-benefits Summary'!$B279,Inputs[NOX])</f>
        <v>0</v>
      </c>
      <c r="E279" s="147">
        <f>SUMIF(Inputs!$B$15:$B$515,'Co-benefits Summary'!$B279,Inputs[NH3])</f>
        <v>0</v>
      </c>
      <c r="F279" s="147">
        <f>SUMIF(Inputs!$B$15:$B$515,'Co-benefits Summary'!$B279,Inputs[PM2.5])</f>
        <v>0</v>
      </c>
      <c r="G279" s="147">
        <f>SUMIF(Inputs!$B$15:$B$515,'Co-benefits Summary'!$B279,Inputs[SO2])</f>
        <v>0</v>
      </c>
      <c r="H279" s="147">
        <f>SUMIF(Inputs!$B$15:$B$515,'Co-benefits Summary'!$B279,Inputs[ROG])</f>
        <v>0</v>
      </c>
      <c r="I279" s="147">
        <f>SUMIF(Inputs!$B$15:$B$515,'Co-benefits Summary'!$B279,Inputs[O3])</f>
        <v>0</v>
      </c>
      <c r="J279" s="155">
        <f>SUMIF(Inputs!$B$15:$B$515,'Co-benefits Summary'!$B279,Inputs[CO])</f>
        <v>0</v>
      </c>
      <c r="K279" s="157" t="str">
        <f>IF(CoBenefits[[#This Row],[Applicant ID]]="","",SUM(CoBenefits[[#This Row],[NOX]],CoBenefits[[#This Row],[PM2.5]],CoBenefits[[#This Row],[SO2]],CoBenefits[[#This Row],[O3]],CoBenefits[[#This Row],[CO]])&gt;0)</f>
        <v/>
      </c>
    </row>
    <row r="280" spans="2:11" s="142" customFormat="1" ht="15" customHeight="1" x14ac:dyDescent="0.25">
      <c r="B280" s="142">
        <v>271</v>
      </c>
      <c r="C280" s="153" t="str">
        <f>IFERROR(VLOOKUP(B280,Inputs!$B$15:$C$515,2,FALSE),"")</f>
        <v/>
      </c>
      <c r="D280" s="147">
        <f>SUMIF(Inputs!$B$15:$B$515,'Co-benefits Summary'!$B280,Inputs[NOX])</f>
        <v>0</v>
      </c>
      <c r="E280" s="147">
        <f>SUMIF(Inputs!$B$15:$B$515,'Co-benefits Summary'!$B280,Inputs[NH3])</f>
        <v>0</v>
      </c>
      <c r="F280" s="147">
        <f>SUMIF(Inputs!$B$15:$B$515,'Co-benefits Summary'!$B280,Inputs[PM2.5])</f>
        <v>0</v>
      </c>
      <c r="G280" s="147">
        <f>SUMIF(Inputs!$B$15:$B$515,'Co-benefits Summary'!$B280,Inputs[SO2])</f>
        <v>0</v>
      </c>
      <c r="H280" s="147">
        <f>SUMIF(Inputs!$B$15:$B$515,'Co-benefits Summary'!$B280,Inputs[ROG])</f>
        <v>0</v>
      </c>
      <c r="I280" s="147">
        <f>SUMIF(Inputs!$B$15:$B$515,'Co-benefits Summary'!$B280,Inputs[O3])</f>
        <v>0</v>
      </c>
      <c r="J280" s="155">
        <f>SUMIF(Inputs!$B$15:$B$515,'Co-benefits Summary'!$B280,Inputs[CO])</f>
        <v>0</v>
      </c>
      <c r="K280" s="157" t="str">
        <f>IF(CoBenefits[[#This Row],[Applicant ID]]="","",SUM(CoBenefits[[#This Row],[NOX]],CoBenefits[[#This Row],[PM2.5]],CoBenefits[[#This Row],[SO2]],CoBenefits[[#This Row],[O3]],CoBenefits[[#This Row],[CO]])&gt;0)</f>
        <v/>
      </c>
    </row>
    <row r="281" spans="2:11" s="142" customFormat="1" ht="15" customHeight="1" x14ac:dyDescent="0.25">
      <c r="B281" s="142">
        <v>272</v>
      </c>
      <c r="C281" s="153" t="str">
        <f>IFERROR(VLOOKUP(B281,Inputs!$B$15:$C$515,2,FALSE),"")</f>
        <v/>
      </c>
      <c r="D281" s="147">
        <f>SUMIF(Inputs!$B$15:$B$515,'Co-benefits Summary'!$B281,Inputs[NOX])</f>
        <v>0</v>
      </c>
      <c r="E281" s="147">
        <f>SUMIF(Inputs!$B$15:$B$515,'Co-benefits Summary'!$B281,Inputs[NH3])</f>
        <v>0</v>
      </c>
      <c r="F281" s="147">
        <f>SUMIF(Inputs!$B$15:$B$515,'Co-benefits Summary'!$B281,Inputs[PM2.5])</f>
        <v>0</v>
      </c>
      <c r="G281" s="147">
        <f>SUMIF(Inputs!$B$15:$B$515,'Co-benefits Summary'!$B281,Inputs[SO2])</f>
        <v>0</v>
      </c>
      <c r="H281" s="147">
        <f>SUMIF(Inputs!$B$15:$B$515,'Co-benefits Summary'!$B281,Inputs[ROG])</f>
        <v>0</v>
      </c>
      <c r="I281" s="147">
        <f>SUMIF(Inputs!$B$15:$B$515,'Co-benefits Summary'!$B281,Inputs[O3])</f>
        <v>0</v>
      </c>
      <c r="J281" s="155">
        <f>SUMIF(Inputs!$B$15:$B$515,'Co-benefits Summary'!$B281,Inputs[CO])</f>
        <v>0</v>
      </c>
      <c r="K281" s="157" t="str">
        <f>IF(CoBenefits[[#This Row],[Applicant ID]]="","",SUM(CoBenefits[[#This Row],[NOX]],CoBenefits[[#This Row],[PM2.5]],CoBenefits[[#This Row],[SO2]],CoBenefits[[#This Row],[O3]],CoBenefits[[#This Row],[CO]])&gt;0)</f>
        <v/>
      </c>
    </row>
    <row r="282" spans="2:11" s="142" customFormat="1" ht="15" customHeight="1" x14ac:dyDescent="0.25">
      <c r="B282" s="142">
        <v>273</v>
      </c>
      <c r="C282" s="153" t="str">
        <f>IFERROR(VLOOKUP(B282,Inputs!$B$15:$C$515,2,FALSE),"")</f>
        <v/>
      </c>
      <c r="D282" s="147">
        <f>SUMIF(Inputs!$B$15:$B$515,'Co-benefits Summary'!$B282,Inputs[NOX])</f>
        <v>0</v>
      </c>
      <c r="E282" s="147">
        <f>SUMIF(Inputs!$B$15:$B$515,'Co-benefits Summary'!$B282,Inputs[NH3])</f>
        <v>0</v>
      </c>
      <c r="F282" s="147">
        <f>SUMIF(Inputs!$B$15:$B$515,'Co-benefits Summary'!$B282,Inputs[PM2.5])</f>
        <v>0</v>
      </c>
      <c r="G282" s="147">
        <f>SUMIF(Inputs!$B$15:$B$515,'Co-benefits Summary'!$B282,Inputs[SO2])</f>
        <v>0</v>
      </c>
      <c r="H282" s="147">
        <f>SUMIF(Inputs!$B$15:$B$515,'Co-benefits Summary'!$B282,Inputs[ROG])</f>
        <v>0</v>
      </c>
      <c r="I282" s="147">
        <f>SUMIF(Inputs!$B$15:$B$515,'Co-benefits Summary'!$B282,Inputs[O3])</f>
        <v>0</v>
      </c>
      <c r="J282" s="155">
        <f>SUMIF(Inputs!$B$15:$B$515,'Co-benefits Summary'!$B282,Inputs[CO])</f>
        <v>0</v>
      </c>
      <c r="K282" s="157" t="str">
        <f>IF(CoBenefits[[#This Row],[Applicant ID]]="","",SUM(CoBenefits[[#This Row],[NOX]],CoBenefits[[#This Row],[PM2.5]],CoBenefits[[#This Row],[SO2]],CoBenefits[[#This Row],[O3]],CoBenefits[[#This Row],[CO]])&gt;0)</f>
        <v/>
      </c>
    </row>
    <row r="283" spans="2:11" s="142" customFormat="1" ht="15" customHeight="1" x14ac:dyDescent="0.25">
      <c r="B283" s="142">
        <v>274</v>
      </c>
      <c r="C283" s="153" t="str">
        <f>IFERROR(VLOOKUP(B283,Inputs!$B$15:$C$515,2,FALSE),"")</f>
        <v/>
      </c>
      <c r="D283" s="147">
        <f>SUMIF(Inputs!$B$15:$B$515,'Co-benefits Summary'!$B283,Inputs[NOX])</f>
        <v>0</v>
      </c>
      <c r="E283" s="147">
        <f>SUMIF(Inputs!$B$15:$B$515,'Co-benefits Summary'!$B283,Inputs[NH3])</f>
        <v>0</v>
      </c>
      <c r="F283" s="147">
        <f>SUMIF(Inputs!$B$15:$B$515,'Co-benefits Summary'!$B283,Inputs[PM2.5])</f>
        <v>0</v>
      </c>
      <c r="G283" s="147">
        <f>SUMIF(Inputs!$B$15:$B$515,'Co-benefits Summary'!$B283,Inputs[SO2])</f>
        <v>0</v>
      </c>
      <c r="H283" s="147">
        <f>SUMIF(Inputs!$B$15:$B$515,'Co-benefits Summary'!$B283,Inputs[ROG])</f>
        <v>0</v>
      </c>
      <c r="I283" s="147">
        <f>SUMIF(Inputs!$B$15:$B$515,'Co-benefits Summary'!$B283,Inputs[O3])</f>
        <v>0</v>
      </c>
      <c r="J283" s="155">
        <f>SUMIF(Inputs!$B$15:$B$515,'Co-benefits Summary'!$B283,Inputs[CO])</f>
        <v>0</v>
      </c>
      <c r="K283" s="157" t="str">
        <f>IF(CoBenefits[[#This Row],[Applicant ID]]="","",SUM(CoBenefits[[#This Row],[NOX]],CoBenefits[[#This Row],[PM2.5]],CoBenefits[[#This Row],[SO2]],CoBenefits[[#This Row],[O3]],CoBenefits[[#This Row],[CO]])&gt;0)</f>
        <v/>
      </c>
    </row>
    <row r="284" spans="2:11" s="142" customFormat="1" ht="15" customHeight="1" x14ac:dyDescent="0.25">
      <c r="B284" s="142">
        <v>275</v>
      </c>
      <c r="C284" s="153" t="str">
        <f>IFERROR(VLOOKUP(B284,Inputs!$B$15:$C$515,2,FALSE),"")</f>
        <v/>
      </c>
      <c r="D284" s="147">
        <f>SUMIF(Inputs!$B$15:$B$515,'Co-benefits Summary'!$B284,Inputs[NOX])</f>
        <v>0</v>
      </c>
      <c r="E284" s="147">
        <f>SUMIF(Inputs!$B$15:$B$515,'Co-benefits Summary'!$B284,Inputs[NH3])</f>
        <v>0</v>
      </c>
      <c r="F284" s="147">
        <f>SUMIF(Inputs!$B$15:$B$515,'Co-benefits Summary'!$B284,Inputs[PM2.5])</f>
        <v>0</v>
      </c>
      <c r="G284" s="147">
        <f>SUMIF(Inputs!$B$15:$B$515,'Co-benefits Summary'!$B284,Inputs[SO2])</f>
        <v>0</v>
      </c>
      <c r="H284" s="147">
        <f>SUMIF(Inputs!$B$15:$B$515,'Co-benefits Summary'!$B284,Inputs[ROG])</f>
        <v>0</v>
      </c>
      <c r="I284" s="147">
        <f>SUMIF(Inputs!$B$15:$B$515,'Co-benefits Summary'!$B284,Inputs[O3])</f>
        <v>0</v>
      </c>
      <c r="J284" s="155">
        <f>SUMIF(Inputs!$B$15:$B$515,'Co-benefits Summary'!$B284,Inputs[CO])</f>
        <v>0</v>
      </c>
      <c r="K284" s="157" t="str">
        <f>IF(CoBenefits[[#This Row],[Applicant ID]]="","",SUM(CoBenefits[[#This Row],[NOX]],CoBenefits[[#This Row],[PM2.5]],CoBenefits[[#This Row],[SO2]],CoBenefits[[#This Row],[O3]],CoBenefits[[#This Row],[CO]])&gt;0)</f>
        <v/>
      </c>
    </row>
    <row r="285" spans="2:11" s="142" customFormat="1" ht="15" customHeight="1" x14ac:dyDescent="0.25">
      <c r="B285" s="142">
        <v>276</v>
      </c>
      <c r="C285" s="153" t="str">
        <f>IFERROR(VLOOKUP(B285,Inputs!$B$15:$C$515,2,FALSE),"")</f>
        <v/>
      </c>
      <c r="D285" s="147">
        <f>SUMIF(Inputs!$B$15:$B$515,'Co-benefits Summary'!$B285,Inputs[NOX])</f>
        <v>0</v>
      </c>
      <c r="E285" s="147">
        <f>SUMIF(Inputs!$B$15:$B$515,'Co-benefits Summary'!$B285,Inputs[NH3])</f>
        <v>0</v>
      </c>
      <c r="F285" s="147">
        <f>SUMIF(Inputs!$B$15:$B$515,'Co-benefits Summary'!$B285,Inputs[PM2.5])</f>
        <v>0</v>
      </c>
      <c r="G285" s="147">
        <f>SUMIF(Inputs!$B$15:$B$515,'Co-benefits Summary'!$B285,Inputs[SO2])</f>
        <v>0</v>
      </c>
      <c r="H285" s="147">
        <f>SUMIF(Inputs!$B$15:$B$515,'Co-benefits Summary'!$B285,Inputs[ROG])</f>
        <v>0</v>
      </c>
      <c r="I285" s="147">
        <f>SUMIF(Inputs!$B$15:$B$515,'Co-benefits Summary'!$B285,Inputs[O3])</f>
        <v>0</v>
      </c>
      <c r="J285" s="155">
        <f>SUMIF(Inputs!$B$15:$B$515,'Co-benefits Summary'!$B285,Inputs[CO])</f>
        <v>0</v>
      </c>
      <c r="K285" s="157" t="str">
        <f>IF(CoBenefits[[#This Row],[Applicant ID]]="","",SUM(CoBenefits[[#This Row],[NOX]],CoBenefits[[#This Row],[PM2.5]],CoBenefits[[#This Row],[SO2]],CoBenefits[[#This Row],[O3]],CoBenefits[[#This Row],[CO]])&gt;0)</f>
        <v/>
      </c>
    </row>
    <row r="286" spans="2:11" s="142" customFormat="1" ht="15" customHeight="1" x14ac:dyDescent="0.25">
      <c r="B286" s="142">
        <v>277</v>
      </c>
      <c r="C286" s="153" t="str">
        <f>IFERROR(VLOOKUP(B286,Inputs!$B$15:$C$515,2,FALSE),"")</f>
        <v/>
      </c>
      <c r="D286" s="147">
        <f>SUMIF(Inputs!$B$15:$B$515,'Co-benefits Summary'!$B286,Inputs[NOX])</f>
        <v>0</v>
      </c>
      <c r="E286" s="147">
        <f>SUMIF(Inputs!$B$15:$B$515,'Co-benefits Summary'!$B286,Inputs[NH3])</f>
        <v>0</v>
      </c>
      <c r="F286" s="147">
        <f>SUMIF(Inputs!$B$15:$B$515,'Co-benefits Summary'!$B286,Inputs[PM2.5])</f>
        <v>0</v>
      </c>
      <c r="G286" s="147">
        <f>SUMIF(Inputs!$B$15:$B$515,'Co-benefits Summary'!$B286,Inputs[SO2])</f>
        <v>0</v>
      </c>
      <c r="H286" s="147">
        <f>SUMIF(Inputs!$B$15:$B$515,'Co-benefits Summary'!$B286,Inputs[ROG])</f>
        <v>0</v>
      </c>
      <c r="I286" s="147">
        <f>SUMIF(Inputs!$B$15:$B$515,'Co-benefits Summary'!$B286,Inputs[O3])</f>
        <v>0</v>
      </c>
      <c r="J286" s="155">
        <f>SUMIF(Inputs!$B$15:$B$515,'Co-benefits Summary'!$B286,Inputs[CO])</f>
        <v>0</v>
      </c>
      <c r="K286" s="157" t="str">
        <f>IF(CoBenefits[[#This Row],[Applicant ID]]="","",SUM(CoBenefits[[#This Row],[NOX]],CoBenefits[[#This Row],[PM2.5]],CoBenefits[[#This Row],[SO2]],CoBenefits[[#This Row],[O3]],CoBenefits[[#This Row],[CO]])&gt;0)</f>
        <v/>
      </c>
    </row>
    <row r="287" spans="2:11" s="142" customFormat="1" ht="15" customHeight="1" x14ac:dyDescent="0.25">
      <c r="B287" s="142">
        <v>278</v>
      </c>
      <c r="C287" s="153" t="str">
        <f>IFERROR(VLOOKUP(B287,Inputs!$B$15:$C$515,2,FALSE),"")</f>
        <v/>
      </c>
      <c r="D287" s="147">
        <f>SUMIF(Inputs!$B$15:$B$515,'Co-benefits Summary'!$B287,Inputs[NOX])</f>
        <v>0</v>
      </c>
      <c r="E287" s="147">
        <f>SUMIF(Inputs!$B$15:$B$515,'Co-benefits Summary'!$B287,Inputs[NH3])</f>
        <v>0</v>
      </c>
      <c r="F287" s="147">
        <f>SUMIF(Inputs!$B$15:$B$515,'Co-benefits Summary'!$B287,Inputs[PM2.5])</f>
        <v>0</v>
      </c>
      <c r="G287" s="147">
        <f>SUMIF(Inputs!$B$15:$B$515,'Co-benefits Summary'!$B287,Inputs[SO2])</f>
        <v>0</v>
      </c>
      <c r="H287" s="147">
        <f>SUMIF(Inputs!$B$15:$B$515,'Co-benefits Summary'!$B287,Inputs[ROG])</f>
        <v>0</v>
      </c>
      <c r="I287" s="147">
        <f>SUMIF(Inputs!$B$15:$B$515,'Co-benefits Summary'!$B287,Inputs[O3])</f>
        <v>0</v>
      </c>
      <c r="J287" s="155">
        <f>SUMIF(Inputs!$B$15:$B$515,'Co-benefits Summary'!$B287,Inputs[CO])</f>
        <v>0</v>
      </c>
      <c r="K287" s="157" t="str">
        <f>IF(CoBenefits[[#This Row],[Applicant ID]]="","",SUM(CoBenefits[[#This Row],[NOX]],CoBenefits[[#This Row],[PM2.5]],CoBenefits[[#This Row],[SO2]],CoBenefits[[#This Row],[O3]],CoBenefits[[#This Row],[CO]])&gt;0)</f>
        <v/>
      </c>
    </row>
    <row r="288" spans="2:11" s="142" customFormat="1" ht="15" customHeight="1" x14ac:dyDescent="0.25">
      <c r="B288" s="142">
        <v>279</v>
      </c>
      <c r="C288" s="153" t="str">
        <f>IFERROR(VLOOKUP(B288,Inputs!$B$15:$C$515,2,FALSE),"")</f>
        <v/>
      </c>
      <c r="D288" s="147">
        <f>SUMIF(Inputs!$B$15:$B$515,'Co-benefits Summary'!$B288,Inputs[NOX])</f>
        <v>0</v>
      </c>
      <c r="E288" s="147">
        <f>SUMIF(Inputs!$B$15:$B$515,'Co-benefits Summary'!$B288,Inputs[NH3])</f>
        <v>0</v>
      </c>
      <c r="F288" s="147">
        <f>SUMIF(Inputs!$B$15:$B$515,'Co-benefits Summary'!$B288,Inputs[PM2.5])</f>
        <v>0</v>
      </c>
      <c r="G288" s="147">
        <f>SUMIF(Inputs!$B$15:$B$515,'Co-benefits Summary'!$B288,Inputs[SO2])</f>
        <v>0</v>
      </c>
      <c r="H288" s="147">
        <f>SUMIF(Inputs!$B$15:$B$515,'Co-benefits Summary'!$B288,Inputs[ROG])</f>
        <v>0</v>
      </c>
      <c r="I288" s="147">
        <f>SUMIF(Inputs!$B$15:$B$515,'Co-benefits Summary'!$B288,Inputs[O3])</f>
        <v>0</v>
      </c>
      <c r="J288" s="155">
        <f>SUMIF(Inputs!$B$15:$B$515,'Co-benefits Summary'!$B288,Inputs[CO])</f>
        <v>0</v>
      </c>
      <c r="K288" s="157" t="str">
        <f>IF(CoBenefits[[#This Row],[Applicant ID]]="","",SUM(CoBenefits[[#This Row],[NOX]],CoBenefits[[#This Row],[PM2.5]],CoBenefits[[#This Row],[SO2]],CoBenefits[[#This Row],[O3]],CoBenefits[[#This Row],[CO]])&gt;0)</f>
        <v/>
      </c>
    </row>
    <row r="289" spans="2:11" s="142" customFormat="1" ht="15" customHeight="1" x14ac:dyDescent="0.25">
      <c r="B289" s="142">
        <v>280</v>
      </c>
      <c r="C289" s="153" t="str">
        <f>IFERROR(VLOOKUP(B289,Inputs!$B$15:$C$515,2,FALSE),"")</f>
        <v/>
      </c>
      <c r="D289" s="147">
        <f>SUMIF(Inputs!$B$15:$B$515,'Co-benefits Summary'!$B289,Inputs[NOX])</f>
        <v>0</v>
      </c>
      <c r="E289" s="147">
        <f>SUMIF(Inputs!$B$15:$B$515,'Co-benefits Summary'!$B289,Inputs[NH3])</f>
        <v>0</v>
      </c>
      <c r="F289" s="147">
        <f>SUMIF(Inputs!$B$15:$B$515,'Co-benefits Summary'!$B289,Inputs[PM2.5])</f>
        <v>0</v>
      </c>
      <c r="G289" s="147">
        <f>SUMIF(Inputs!$B$15:$B$515,'Co-benefits Summary'!$B289,Inputs[SO2])</f>
        <v>0</v>
      </c>
      <c r="H289" s="147">
        <f>SUMIF(Inputs!$B$15:$B$515,'Co-benefits Summary'!$B289,Inputs[ROG])</f>
        <v>0</v>
      </c>
      <c r="I289" s="147">
        <f>SUMIF(Inputs!$B$15:$B$515,'Co-benefits Summary'!$B289,Inputs[O3])</f>
        <v>0</v>
      </c>
      <c r="J289" s="155">
        <f>SUMIF(Inputs!$B$15:$B$515,'Co-benefits Summary'!$B289,Inputs[CO])</f>
        <v>0</v>
      </c>
      <c r="K289" s="157" t="str">
        <f>IF(CoBenefits[[#This Row],[Applicant ID]]="","",SUM(CoBenefits[[#This Row],[NOX]],CoBenefits[[#This Row],[PM2.5]],CoBenefits[[#This Row],[SO2]],CoBenefits[[#This Row],[O3]],CoBenefits[[#This Row],[CO]])&gt;0)</f>
        <v/>
      </c>
    </row>
    <row r="290" spans="2:11" s="142" customFormat="1" ht="15" customHeight="1" x14ac:dyDescent="0.25">
      <c r="B290" s="142">
        <v>281</v>
      </c>
      <c r="C290" s="153" t="str">
        <f>IFERROR(VLOOKUP(B290,Inputs!$B$15:$C$515,2,FALSE),"")</f>
        <v/>
      </c>
      <c r="D290" s="147">
        <f>SUMIF(Inputs!$B$15:$B$515,'Co-benefits Summary'!$B290,Inputs[NOX])</f>
        <v>0</v>
      </c>
      <c r="E290" s="147">
        <f>SUMIF(Inputs!$B$15:$B$515,'Co-benefits Summary'!$B290,Inputs[NH3])</f>
        <v>0</v>
      </c>
      <c r="F290" s="147">
        <f>SUMIF(Inputs!$B$15:$B$515,'Co-benefits Summary'!$B290,Inputs[PM2.5])</f>
        <v>0</v>
      </c>
      <c r="G290" s="147">
        <f>SUMIF(Inputs!$B$15:$B$515,'Co-benefits Summary'!$B290,Inputs[SO2])</f>
        <v>0</v>
      </c>
      <c r="H290" s="147">
        <f>SUMIF(Inputs!$B$15:$B$515,'Co-benefits Summary'!$B290,Inputs[ROG])</f>
        <v>0</v>
      </c>
      <c r="I290" s="147">
        <f>SUMIF(Inputs!$B$15:$B$515,'Co-benefits Summary'!$B290,Inputs[O3])</f>
        <v>0</v>
      </c>
      <c r="J290" s="155">
        <f>SUMIF(Inputs!$B$15:$B$515,'Co-benefits Summary'!$B290,Inputs[CO])</f>
        <v>0</v>
      </c>
      <c r="K290" s="157" t="str">
        <f>IF(CoBenefits[[#This Row],[Applicant ID]]="","",SUM(CoBenefits[[#This Row],[NOX]],CoBenefits[[#This Row],[PM2.5]],CoBenefits[[#This Row],[SO2]],CoBenefits[[#This Row],[O3]],CoBenefits[[#This Row],[CO]])&gt;0)</f>
        <v/>
      </c>
    </row>
    <row r="291" spans="2:11" s="142" customFormat="1" ht="15" customHeight="1" x14ac:dyDescent="0.25">
      <c r="B291" s="142">
        <v>282</v>
      </c>
      <c r="C291" s="153" t="str">
        <f>IFERROR(VLOOKUP(B291,Inputs!$B$15:$C$515,2,FALSE),"")</f>
        <v/>
      </c>
      <c r="D291" s="147">
        <f>SUMIF(Inputs!$B$15:$B$515,'Co-benefits Summary'!$B291,Inputs[NOX])</f>
        <v>0</v>
      </c>
      <c r="E291" s="147">
        <f>SUMIF(Inputs!$B$15:$B$515,'Co-benefits Summary'!$B291,Inputs[NH3])</f>
        <v>0</v>
      </c>
      <c r="F291" s="147">
        <f>SUMIF(Inputs!$B$15:$B$515,'Co-benefits Summary'!$B291,Inputs[PM2.5])</f>
        <v>0</v>
      </c>
      <c r="G291" s="147">
        <f>SUMIF(Inputs!$B$15:$B$515,'Co-benefits Summary'!$B291,Inputs[SO2])</f>
        <v>0</v>
      </c>
      <c r="H291" s="147">
        <f>SUMIF(Inputs!$B$15:$B$515,'Co-benefits Summary'!$B291,Inputs[ROG])</f>
        <v>0</v>
      </c>
      <c r="I291" s="147">
        <f>SUMIF(Inputs!$B$15:$B$515,'Co-benefits Summary'!$B291,Inputs[O3])</f>
        <v>0</v>
      </c>
      <c r="J291" s="155">
        <f>SUMIF(Inputs!$B$15:$B$515,'Co-benefits Summary'!$B291,Inputs[CO])</f>
        <v>0</v>
      </c>
      <c r="K291" s="157" t="str">
        <f>IF(CoBenefits[[#This Row],[Applicant ID]]="","",SUM(CoBenefits[[#This Row],[NOX]],CoBenefits[[#This Row],[PM2.5]],CoBenefits[[#This Row],[SO2]],CoBenefits[[#This Row],[O3]],CoBenefits[[#This Row],[CO]])&gt;0)</f>
        <v/>
      </c>
    </row>
    <row r="292" spans="2:11" s="142" customFormat="1" ht="15" customHeight="1" x14ac:dyDescent="0.25">
      <c r="B292" s="142">
        <v>283</v>
      </c>
      <c r="C292" s="153" t="str">
        <f>IFERROR(VLOOKUP(B292,Inputs!$B$15:$C$515,2,FALSE),"")</f>
        <v/>
      </c>
      <c r="D292" s="147">
        <f>SUMIF(Inputs!$B$15:$B$515,'Co-benefits Summary'!$B292,Inputs[NOX])</f>
        <v>0</v>
      </c>
      <c r="E292" s="147">
        <f>SUMIF(Inputs!$B$15:$B$515,'Co-benefits Summary'!$B292,Inputs[NH3])</f>
        <v>0</v>
      </c>
      <c r="F292" s="147">
        <f>SUMIF(Inputs!$B$15:$B$515,'Co-benefits Summary'!$B292,Inputs[PM2.5])</f>
        <v>0</v>
      </c>
      <c r="G292" s="147">
        <f>SUMIF(Inputs!$B$15:$B$515,'Co-benefits Summary'!$B292,Inputs[SO2])</f>
        <v>0</v>
      </c>
      <c r="H292" s="147">
        <f>SUMIF(Inputs!$B$15:$B$515,'Co-benefits Summary'!$B292,Inputs[ROG])</f>
        <v>0</v>
      </c>
      <c r="I292" s="147">
        <f>SUMIF(Inputs!$B$15:$B$515,'Co-benefits Summary'!$B292,Inputs[O3])</f>
        <v>0</v>
      </c>
      <c r="J292" s="155">
        <f>SUMIF(Inputs!$B$15:$B$515,'Co-benefits Summary'!$B292,Inputs[CO])</f>
        <v>0</v>
      </c>
      <c r="K292" s="157" t="str">
        <f>IF(CoBenefits[[#This Row],[Applicant ID]]="","",SUM(CoBenefits[[#This Row],[NOX]],CoBenefits[[#This Row],[PM2.5]],CoBenefits[[#This Row],[SO2]],CoBenefits[[#This Row],[O3]],CoBenefits[[#This Row],[CO]])&gt;0)</f>
        <v/>
      </c>
    </row>
    <row r="293" spans="2:11" s="142" customFormat="1" ht="15" customHeight="1" x14ac:dyDescent="0.25">
      <c r="B293" s="142">
        <v>284</v>
      </c>
      <c r="C293" s="153" t="str">
        <f>IFERROR(VLOOKUP(B293,Inputs!$B$15:$C$515,2,FALSE),"")</f>
        <v/>
      </c>
      <c r="D293" s="147">
        <f>SUMIF(Inputs!$B$15:$B$515,'Co-benefits Summary'!$B293,Inputs[NOX])</f>
        <v>0</v>
      </c>
      <c r="E293" s="147">
        <f>SUMIF(Inputs!$B$15:$B$515,'Co-benefits Summary'!$B293,Inputs[NH3])</f>
        <v>0</v>
      </c>
      <c r="F293" s="147">
        <f>SUMIF(Inputs!$B$15:$B$515,'Co-benefits Summary'!$B293,Inputs[PM2.5])</f>
        <v>0</v>
      </c>
      <c r="G293" s="147">
        <f>SUMIF(Inputs!$B$15:$B$515,'Co-benefits Summary'!$B293,Inputs[SO2])</f>
        <v>0</v>
      </c>
      <c r="H293" s="147">
        <f>SUMIF(Inputs!$B$15:$B$515,'Co-benefits Summary'!$B293,Inputs[ROG])</f>
        <v>0</v>
      </c>
      <c r="I293" s="147">
        <f>SUMIF(Inputs!$B$15:$B$515,'Co-benefits Summary'!$B293,Inputs[O3])</f>
        <v>0</v>
      </c>
      <c r="J293" s="155">
        <f>SUMIF(Inputs!$B$15:$B$515,'Co-benefits Summary'!$B293,Inputs[CO])</f>
        <v>0</v>
      </c>
      <c r="K293" s="157" t="str">
        <f>IF(CoBenefits[[#This Row],[Applicant ID]]="","",SUM(CoBenefits[[#This Row],[NOX]],CoBenefits[[#This Row],[PM2.5]],CoBenefits[[#This Row],[SO2]],CoBenefits[[#This Row],[O3]],CoBenefits[[#This Row],[CO]])&gt;0)</f>
        <v/>
      </c>
    </row>
    <row r="294" spans="2:11" s="142" customFormat="1" ht="15" customHeight="1" x14ac:dyDescent="0.25">
      <c r="B294" s="142">
        <v>285</v>
      </c>
      <c r="C294" s="153" t="str">
        <f>IFERROR(VLOOKUP(B294,Inputs!$B$15:$C$515,2,FALSE),"")</f>
        <v/>
      </c>
      <c r="D294" s="147">
        <f>SUMIF(Inputs!$B$15:$B$515,'Co-benefits Summary'!$B294,Inputs[NOX])</f>
        <v>0</v>
      </c>
      <c r="E294" s="147">
        <f>SUMIF(Inputs!$B$15:$B$515,'Co-benefits Summary'!$B294,Inputs[NH3])</f>
        <v>0</v>
      </c>
      <c r="F294" s="147">
        <f>SUMIF(Inputs!$B$15:$B$515,'Co-benefits Summary'!$B294,Inputs[PM2.5])</f>
        <v>0</v>
      </c>
      <c r="G294" s="147">
        <f>SUMIF(Inputs!$B$15:$B$515,'Co-benefits Summary'!$B294,Inputs[SO2])</f>
        <v>0</v>
      </c>
      <c r="H294" s="147">
        <f>SUMIF(Inputs!$B$15:$B$515,'Co-benefits Summary'!$B294,Inputs[ROG])</f>
        <v>0</v>
      </c>
      <c r="I294" s="147">
        <f>SUMIF(Inputs!$B$15:$B$515,'Co-benefits Summary'!$B294,Inputs[O3])</f>
        <v>0</v>
      </c>
      <c r="J294" s="155">
        <f>SUMIF(Inputs!$B$15:$B$515,'Co-benefits Summary'!$B294,Inputs[CO])</f>
        <v>0</v>
      </c>
      <c r="K294" s="157" t="str">
        <f>IF(CoBenefits[[#This Row],[Applicant ID]]="","",SUM(CoBenefits[[#This Row],[NOX]],CoBenefits[[#This Row],[PM2.5]],CoBenefits[[#This Row],[SO2]],CoBenefits[[#This Row],[O3]],CoBenefits[[#This Row],[CO]])&gt;0)</f>
        <v/>
      </c>
    </row>
    <row r="295" spans="2:11" s="142" customFormat="1" ht="15" customHeight="1" x14ac:dyDescent="0.25">
      <c r="B295" s="142">
        <v>286</v>
      </c>
      <c r="C295" s="153" t="str">
        <f>IFERROR(VLOOKUP(B295,Inputs!$B$15:$C$515,2,FALSE),"")</f>
        <v/>
      </c>
      <c r="D295" s="147">
        <f>SUMIF(Inputs!$B$15:$B$515,'Co-benefits Summary'!$B295,Inputs[NOX])</f>
        <v>0</v>
      </c>
      <c r="E295" s="147">
        <f>SUMIF(Inputs!$B$15:$B$515,'Co-benefits Summary'!$B295,Inputs[NH3])</f>
        <v>0</v>
      </c>
      <c r="F295" s="147">
        <f>SUMIF(Inputs!$B$15:$B$515,'Co-benefits Summary'!$B295,Inputs[PM2.5])</f>
        <v>0</v>
      </c>
      <c r="G295" s="147">
        <f>SUMIF(Inputs!$B$15:$B$515,'Co-benefits Summary'!$B295,Inputs[SO2])</f>
        <v>0</v>
      </c>
      <c r="H295" s="147">
        <f>SUMIF(Inputs!$B$15:$B$515,'Co-benefits Summary'!$B295,Inputs[ROG])</f>
        <v>0</v>
      </c>
      <c r="I295" s="147">
        <f>SUMIF(Inputs!$B$15:$B$515,'Co-benefits Summary'!$B295,Inputs[O3])</f>
        <v>0</v>
      </c>
      <c r="J295" s="155">
        <f>SUMIF(Inputs!$B$15:$B$515,'Co-benefits Summary'!$B295,Inputs[CO])</f>
        <v>0</v>
      </c>
      <c r="K295" s="157" t="str">
        <f>IF(CoBenefits[[#This Row],[Applicant ID]]="","",SUM(CoBenefits[[#This Row],[NOX]],CoBenefits[[#This Row],[PM2.5]],CoBenefits[[#This Row],[SO2]],CoBenefits[[#This Row],[O3]],CoBenefits[[#This Row],[CO]])&gt;0)</f>
        <v/>
      </c>
    </row>
    <row r="296" spans="2:11" s="142" customFormat="1" ht="15" customHeight="1" x14ac:dyDescent="0.25">
      <c r="B296" s="142">
        <v>287</v>
      </c>
      <c r="C296" s="153" t="str">
        <f>IFERROR(VLOOKUP(B296,Inputs!$B$15:$C$515,2,FALSE),"")</f>
        <v/>
      </c>
      <c r="D296" s="147">
        <f>SUMIF(Inputs!$B$15:$B$515,'Co-benefits Summary'!$B296,Inputs[NOX])</f>
        <v>0</v>
      </c>
      <c r="E296" s="147">
        <f>SUMIF(Inputs!$B$15:$B$515,'Co-benefits Summary'!$B296,Inputs[NH3])</f>
        <v>0</v>
      </c>
      <c r="F296" s="147">
        <f>SUMIF(Inputs!$B$15:$B$515,'Co-benefits Summary'!$B296,Inputs[PM2.5])</f>
        <v>0</v>
      </c>
      <c r="G296" s="147">
        <f>SUMIF(Inputs!$B$15:$B$515,'Co-benefits Summary'!$B296,Inputs[SO2])</f>
        <v>0</v>
      </c>
      <c r="H296" s="147">
        <f>SUMIF(Inputs!$B$15:$B$515,'Co-benefits Summary'!$B296,Inputs[ROG])</f>
        <v>0</v>
      </c>
      <c r="I296" s="147">
        <f>SUMIF(Inputs!$B$15:$B$515,'Co-benefits Summary'!$B296,Inputs[O3])</f>
        <v>0</v>
      </c>
      <c r="J296" s="155">
        <f>SUMIF(Inputs!$B$15:$B$515,'Co-benefits Summary'!$B296,Inputs[CO])</f>
        <v>0</v>
      </c>
      <c r="K296" s="157" t="str">
        <f>IF(CoBenefits[[#This Row],[Applicant ID]]="","",SUM(CoBenefits[[#This Row],[NOX]],CoBenefits[[#This Row],[PM2.5]],CoBenefits[[#This Row],[SO2]],CoBenefits[[#This Row],[O3]],CoBenefits[[#This Row],[CO]])&gt;0)</f>
        <v/>
      </c>
    </row>
    <row r="297" spans="2:11" s="142" customFormat="1" ht="15" customHeight="1" x14ac:dyDescent="0.25">
      <c r="B297" s="142">
        <v>288</v>
      </c>
      <c r="C297" s="153" t="str">
        <f>IFERROR(VLOOKUP(B297,Inputs!$B$15:$C$515,2,FALSE),"")</f>
        <v/>
      </c>
      <c r="D297" s="147">
        <f>SUMIF(Inputs!$B$15:$B$515,'Co-benefits Summary'!$B297,Inputs[NOX])</f>
        <v>0</v>
      </c>
      <c r="E297" s="147">
        <f>SUMIF(Inputs!$B$15:$B$515,'Co-benefits Summary'!$B297,Inputs[NH3])</f>
        <v>0</v>
      </c>
      <c r="F297" s="147">
        <f>SUMIF(Inputs!$B$15:$B$515,'Co-benefits Summary'!$B297,Inputs[PM2.5])</f>
        <v>0</v>
      </c>
      <c r="G297" s="147">
        <f>SUMIF(Inputs!$B$15:$B$515,'Co-benefits Summary'!$B297,Inputs[SO2])</f>
        <v>0</v>
      </c>
      <c r="H297" s="147">
        <f>SUMIF(Inputs!$B$15:$B$515,'Co-benefits Summary'!$B297,Inputs[ROG])</f>
        <v>0</v>
      </c>
      <c r="I297" s="147">
        <f>SUMIF(Inputs!$B$15:$B$515,'Co-benefits Summary'!$B297,Inputs[O3])</f>
        <v>0</v>
      </c>
      <c r="J297" s="155">
        <f>SUMIF(Inputs!$B$15:$B$515,'Co-benefits Summary'!$B297,Inputs[CO])</f>
        <v>0</v>
      </c>
      <c r="K297" s="157" t="str">
        <f>IF(CoBenefits[[#This Row],[Applicant ID]]="","",SUM(CoBenefits[[#This Row],[NOX]],CoBenefits[[#This Row],[PM2.5]],CoBenefits[[#This Row],[SO2]],CoBenefits[[#This Row],[O3]],CoBenefits[[#This Row],[CO]])&gt;0)</f>
        <v/>
      </c>
    </row>
    <row r="298" spans="2:11" s="142" customFormat="1" ht="15" customHeight="1" x14ac:dyDescent="0.25">
      <c r="B298" s="142">
        <v>289</v>
      </c>
      <c r="C298" s="153" t="str">
        <f>IFERROR(VLOOKUP(B298,Inputs!$B$15:$C$515,2,FALSE),"")</f>
        <v/>
      </c>
      <c r="D298" s="147">
        <f>SUMIF(Inputs!$B$15:$B$515,'Co-benefits Summary'!$B298,Inputs[NOX])</f>
        <v>0</v>
      </c>
      <c r="E298" s="147">
        <f>SUMIF(Inputs!$B$15:$B$515,'Co-benefits Summary'!$B298,Inputs[NH3])</f>
        <v>0</v>
      </c>
      <c r="F298" s="147">
        <f>SUMIF(Inputs!$B$15:$B$515,'Co-benefits Summary'!$B298,Inputs[PM2.5])</f>
        <v>0</v>
      </c>
      <c r="G298" s="147">
        <f>SUMIF(Inputs!$B$15:$B$515,'Co-benefits Summary'!$B298,Inputs[SO2])</f>
        <v>0</v>
      </c>
      <c r="H298" s="147">
        <f>SUMIF(Inputs!$B$15:$B$515,'Co-benefits Summary'!$B298,Inputs[ROG])</f>
        <v>0</v>
      </c>
      <c r="I298" s="147">
        <f>SUMIF(Inputs!$B$15:$B$515,'Co-benefits Summary'!$B298,Inputs[O3])</f>
        <v>0</v>
      </c>
      <c r="J298" s="155">
        <f>SUMIF(Inputs!$B$15:$B$515,'Co-benefits Summary'!$B298,Inputs[CO])</f>
        <v>0</v>
      </c>
      <c r="K298" s="157" t="str">
        <f>IF(CoBenefits[[#This Row],[Applicant ID]]="","",SUM(CoBenefits[[#This Row],[NOX]],CoBenefits[[#This Row],[PM2.5]],CoBenefits[[#This Row],[SO2]],CoBenefits[[#This Row],[O3]],CoBenefits[[#This Row],[CO]])&gt;0)</f>
        <v/>
      </c>
    </row>
    <row r="299" spans="2:11" s="142" customFormat="1" ht="15" customHeight="1" x14ac:dyDescent="0.25">
      <c r="B299" s="142">
        <v>290</v>
      </c>
      <c r="C299" s="153" t="str">
        <f>IFERROR(VLOOKUP(B299,Inputs!$B$15:$C$515,2,FALSE),"")</f>
        <v/>
      </c>
      <c r="D299" s="147">
        <f>SUMIF(Inputs!$B$15:$B$515,'Co-benefits Summary'!$B299,Inputs[NOX])</f>
        <v>0</v>
      </c>
      <c r="E299" s="147">
        <f>SUMIF(Inputs!$B$15:$B$515,'Co-benefits Summary'!$B299,Inputs[NH3])</f>
        <v>0</v>
      </c>
      <c r="F299" s="147">
        <f>SUMIF(Inputs!$B$15:$B$515,'Co-benefits Summary'!$B299,Inputs[PM2.5])</f>
        <v>0</v>
      </c>
      <c r="G299" s="147">
        <f>SUMIF(Inputs!$B$15:$B$515,'Co-benefits Summary'!$B299,Inputs[SO2])</f>
        <v>0</v>
      </c>
      <c r="H299" s="147">
        <f>SUMIF(Inputs!$B$15:$B$515,'Co-benefits Summary'!$B299,Inputs[ROG])</f>
        <v>0</v>
      </c>
      <c r="I299" s="147">
        <f>SUMIF(Inputs!$B$15:$B$515,'Co-benefits Summary'!$B299,Inputs[O3])</f>
        <v>0</v>
      </c>
      <c r="J299" s="155">
        <f>SUMIF(Inputs!$B$15:$B$515,'Co-benefits Summary'!$B299,Inputs[CO])</f>
        <v>0</v>
      </c>
      <c r="K299" s="157" t="str">
        <f>IF(CoBenefits[[#This Row],[Applicant ID]]="","",SUM(CoBenefits[[#This Row],[NOX]],CoBenefits[[#This Row],[PM2.5]],CoBenefits[[#This Row],[SO2]],CoBenefits[[#This Row],[O3]],CoBenefits[[#This Row],[CO]])&gt;0)</f>
        <v/>
      </c>
    </row>
    <row r="300" spans="2:11" s="142" customFormat="1" ht="15" customHeight="1" x14ac:dyDescent="0.25">
      <c r="B300" s="142">
        <v>291</v>
      </c>
      <c r="C300" s="153" t="str">
        <f>IFERROR(VLOOKUP(B300,Inputs!$B$15:$C$515,2,FALSE),"")</f>
        <v/>
      </c>
      <c r="D300" s="147">
        <f>SUMIF(Inputs!$B$15:$B$515,'Co-benefits Summary'!$B300,Inputs[NOX])</f>
        <v>0</v>
      </c>
      <c r="E300" s="147">
        <f>SUMIF(Inputs!$B$15:$B$515,'Co-benefits Summary'!$B300,Inputs[NH3])</f>
        <v>0</v>
      </c>
      <c r="F300" s="147">
        <f>SUMIF(Inputs!$B$15:$B$515,'Co-benefits Summary'!$B300,Inputs[PM2.5])</f>
        <v>0</v>
      </c>
      <c r="G300" s="147">
        <f>SUMIF(Inputs!$B$15:$B$515,'Co-benefits Summary'!$B300,Inputs[SO2])</f>
        <v>0</v>
      </c>
      <c r="H300" s="147">
        <f>SUMIF(Inputs!$B$15:$B$515,'Co-benefits Summary'!$B300,Inputs[ROG])</f>
        <v>0</v>
      </c>
      <c r="I300" s="147">
        <f>SUMIF(Inputs!$B$15:$B$515,'Co-benefits Summary'!$B300,Inputs[O3])</f>
        <v>0</v>
      </c>
      <c r="J300" s="155">
        <f>SUMIF(Inputs!$B$15:$B$515,'Co-benefits Summary'!$B300,Inputs[CO])</f>
        <v>0</v>
      </c>
      <c r="K300" s="157" t="str">
        <f>IF(CoBenefits[[#This Row],[Applicant ID]]="","",SUM(CoBenefits[[#This Row],[NOX]],CoBenefits[[#This Row],[PM2.5]],CoBenefits[[#This Row],[SO2]],CoBenefits[[#This Row],[O3]],CoBenefits[[#This Row],[CO]])&gt;0)</f>
        <v/>
      </c>
    </row>
    <row r="301" spans="2:11" s="142" customFormat="1" ht="15" customHeight="1" x14ac:dyDescent="0.25">
      <c r="B301" s="142">
        <v>292</v>
      </c>
      <c r="C301" s="153" t="str">
        <f>IFERROR(VLOOKUP(B301,Inputs!$B$15:$C$515,2,FALSE),"")</f>
        <v/>
      </c>
      <c r="D301" s="147">
        <f>SUMIF(Inputs!$B$15:$B$515,'Co-benefits Summary'!$B301,Inputs[NOX])</f>
        <v>0</v>
      </c>
      <c r="E301" s="147">
        <f>SUMIF(Inputs!$B$15:$B$515,'Co-benefits Summary'!$B301,Inputs[NH3])</f>
        <v>0</v>
      </c>
      <c r="F301" s="147">
        <f>SUMIF(Inputs!$B$15:$B$515,'Co-benefits Summary'!$B301,Inputs[PM2.5])</f>
        <v>0</v>
      </c>
      <c r="G301" s="147">
        <f>SUMIF(Inputs!$B$15:$B$515,'Co-benefits Summary'!$B301,Inputs[SO2])</f>
        <v>0</v>
      </c>
      <c r="H301" s="147">
        <f>SUMIF(Inputs!$B$15:$B$515,'Co-benefits Summary'!$B301,Inputs[ROG])</f>
        <v>0</v>
      </c>
      <c r="I301" s="147">
        <f>SUMIF(Inputs!$B$15:$B$515,'Co-benefits Summary'!$B301,Inputs[O3])</f>
        <v>0</v>
      </c>
      <c r="J301" s="155">
        <f>SUMIF(Inputs!$B$15:$B$515,'Co-benefits Summary'!$B301,Inputs[CO])</f>
        <v>0</v>
      </c>
      <c r="K301" s="157" t="str">
        <f>IF(CoBenefits[[#This Row],[Applicant ID]]="","",SUM(CoBenefits[[#This Row],[NOX]],CoBenefits[[#This Row],[PM2.5]],CoBenefits[[#This Row],[SO2]],CoBenefits[[#This Row],[O3]],CoBenefits[[#This Row],[CO]])&gt;0)</f>
        <v/>
      </c>
    </row>
    <row r="302" spans="2:11" s="142" customFormat="1" ht="15" customHeight="1" x14ac:dyDescent="0.25">
      <c r="B302" s="142">
        <v>293</v>
      </c>
      <c r="C302" s="153" t="str">
        <f>IFERROR(VLOOKUP(B302,Inputs!$B$15:$C$515,2,FALSE),"")</f>
        <v/>
      </c>
      <c r="D302" s="147">
        <f>SUMIF(Inputs!$B$15:$B$515,'Co-benefits Summary'!$B302,Inputs[NOX])</f>
        <v>0</v>
      </c>
      <c r="E302" s="147">
        <f>SUMIF(Inputs!$B$15:$B$515,'Co-benefits Summary'!$B302,Inputs[NH3])</f>
        <v>0</v>
      </c>
      <c r="F302" s="147">
        <f>SUMIF(Inputs!$B$15:$B$515,'Co-benefits Summary'!$B302,Inputs[PM2.5])</f>
        <v>0</v>
      </c>
      <c r="G302" s="147">
        <f>SUMIF(Inputs!$B$15:$B$515,'Co-benefits Summary'!$B302,Inputs[SO2])</f>
        <v>0</v>
      </c>
      <c r="H302" s="147">
        <f>SUMIF(Inputs!$B$15:$B$515,'Co-benefits Summary'!$B302,Inputs[ROG])</f>
        <v>0</v>
      </c>
      <c r="I302" s="147">
        <f>SUMIF(Inputs!$B$15:$B$515,'Co-benefits Summary'!$B302,Inputs[O3])</f>
        <v>0</v>
      </c>
      <c r="J302" s="155">
        <f>SUMIF(Inputs!$B$15:$B$515,'Co-benefits Summary'!$B302,Inputs[CO])</f>
        <v>0</v>
      </c>
      <c r="K302" s="157" t="str">
        <f>IF(CoBenefits[[#This Row],[Applicant ID]]="","",SUM(CoBenefits[[#This Row],[NOX]],CoBenefits[[#This Row],[PM2.5]],CoBenefits[[#This Row],[SO2]],CoBenefits[[#This Row],[O3]],CoBenefits[[#This Row],[CO]])&gt;0)</f>
        <v/>
      </c>
    </row>
    <row r="303" spans="2:11" s="142" customFormat="1" ht="15" customHeight="1" x14ac:dyDescent="0.25">
      <c r="B303" s="142">
        <v>294</v>
      </c>
      <c r="C303" s="153" t="str">
        <f>IFERROR(VLOOKUP(B303,Inputs!$B$15:$C$515,2,FALSE),"")</f>
        <v/>
      </c>
      <c r="D303" s="147">
        <f>SUMIF(Inputs!$B$15:$B$515,'Co-benefits Summary'!$B303,Inputs[NOX])</f>
        <v>0</v>
      </c>
      <c r="E303" s="147">
        <f>SUMIF(Inputs!$B$15:$B$515,'Co-benefits Summary'!$B303,Inputs[NH3])</f>
        <v>0</v>
      </c>
      <c r="F303" s="147">
        <f>SUMIF(Inputs!$B$15:$B$515,'Co-benefits Summary'!$B303,Inputs[PM2.5])</f>
        <v>0</v>
      </c>
      <c r="G303" s="147">
        <f>SUMIF(Inputs!$B$15:$B$515,'Co-benefits Summary'!$B303,Inputs[SO2])</f>
        <v>0</v>
      </c>
      <c r="H303" s="147">
        <f>SUMIF(Inputs!$B$15:$B$515,'Co-benefits Summary'!$B303,Inputs[ROG])</f>
        <v>0</v>
      </c>
      <c r="I303" s="147">
        <f>SUMIF(Inputs!$B$15:$B$515,'Co-benefits Summary'!$B303,Inputs[O3])</f>
        <v>0</v>
      </c>
      <c r="J303" s="155">
        <f>SUMIF(Inputs!$B$15:$B$515,'Co-benefits Summary'!$B303,Inputs[CO])</f>
        <v>0</v>
      </c>
      <c r="K303" s="157" t="str">
        <f>IF(CoBenefits[[#This Row],[Applicant ID]]="","",SUM(CoBenefits[[#This Row],[NOX]],CoBenefits[[#This Row],[PM2.5]],CoBenefits[[#This Row],[SO2]],CoBenefits[[#This Row],[O3]],CoBenefits[[#This Row],[CO]])&gt;0)</f>
        <v/>
      </c>
    </row>
    <row r="304" spans="2:11" s="142" customFormat="1" ht="15" customHeight="1" x14ac:dyDescent="0.25">
      <c r="B304" s="142">
        <v>295</v>
      </c>
      <c r="C304" s="153" t="str">
        <f>IFERROR(VLOOKUP(B304,Inputs!$B$15:$C$515,2,FALSE),"")</f>
        <v/>
      </c>
      <c r="D304" s="147">
        <f>SUMIF(Inputs!$B$15:$B$515,'Co-benefits Summary'!$B304,Inputs[NOX])</f>
        <v>0</v>
      </c>
      <c r="E304" s="147">
        <f>SUMIF(Inputs!$B$15:$B$515,'Co-benefits Summary'!$B304,Inputs[NH3])</f>
        <v>0</v>
      </c>
      <c r="F304" s="147">
        <f>SUMIF(Inputs!$B$15:$B$515,'Co-benefits Summary'!$B304,Inputs[PM2.5])</f>
        <v>0</v>
      </c>
      <c r="G304" s="147">
        <f>SUMIF(Inputs!$B$15:$B$515,'Co-benefits Summary'!$B304,Inputs[SO2])</f>
        <v>0</v>
      </c>
      <c r="H304" s="147">
        <f>SUMIF(Inputs!$B$15:$B$515,'Co-benefits Summary'!$B304,Inputs[ROG])</f>
        <v>0</v>
      </c>
      <c r="I304" s="147">
        <f>SUMIF(Inputs!$B$15:$B$515,'Co-benefits Summary'!$B304,Inputs[O3])</f>
        <v>0</v>
      </c>
      <c r="J304" s="155">
        <f>SUMIF(Inputs!$B$15:$B$515,'Co-benefits Summary'!$B304,Inputs[CO])</f>
        <v>0</v>
      </c>
      <c r="K304" s="157" t="str">
        <f>IF(CoBenefits[[#This Row],[Applicant ID]]="","",SUM(CoBenefits[[#This Row],[NOX]],CoBenefits[[#This Row],[PM2.5]],CoBenefits[[#This Row],[SO2]],CoBenefits[[#This Row],[O3]],CoBenefits[[#This Row],[CO]])&gt;0)</f>
        <v/>
      </c>
    </row>
    <row r="305" spans="2:11" s="142" customFormat="1" ht="15" customHeight="1" x14ac:dyDescent="0.25">
      <c r="B305" s="142">
        <v>296</v>
      </c>
      <c r="C305" s="153" t="str">
        <f>IFERROR(VLOOKUP(B305,Inputs!$B$15:$C$515,2,FALSE),"")</f>
        <v/>
      </c>
      <c r="D305" s="147">
        <f>SUMIF(Inputs!$B$15:$B$515,'Co-benefits Summary'!$B305,Inputs[NOX])</f>
        <v>0</v>
      </c>
      <c r="E305" s="147">
        <f>SUMIF(Inputs!$B$15:$B$515,'Co-benefits Summary'!$B305,Inputs[NH3])</f>
        <v>0</v>
      </c>
      <c r="F305" s="147">
        <f>SUMIF(Inputs!$B$15:$B$515,'Co-benefits Summary'!$B305,Inputs[PM2.5])</f>
        <v>0</v>
      </c>
      <c r="G305" s="147">
        <f>SUMIF(Inputs!$B$15:$B$515,'Co-benefits Summary'!$B305,Inputs[SO2])</f>
        <v>0</v>
      </c>
      <c r="H305" s="147">
        <f>SUMIF(Inputs!$B$15:$B$515,'Co-benefits Summary'!$B305,Inputs[ROG])</f>
        <v>0</v>
      </c>
      <c r="I305" s="147">
        <f>SUMIF(Inputs!$B$15:$B$515,'Co-benefits Summary'!$B305,Inputs[O3])</f>
        <v>0</v>
      </c>
      <c r="J305" s="155">
        <f>SUMIF(Inputs!$B$15:$B$515,'Co-benefits Summary'!$B305,Inputs[CO])</f>
        <v>0</v>
      </c>
      <c r="K305" s="157" t="str">
        <f>IF(CoBenefits[[#This Row],[Applicant ID]]="","",SUM(CoBenefits[[#This Row],[NOX]],CoBenefits[[#This Row],[PM2.5]],CoBenefits[[#This Row],[SO2]],CoBenefits[[#This Row],[O3]],CoBenefits[[#This Row],[CO]])&gt;0)</f>
        <v/>
      </c>
    </row>
    <row r="306" spans="2:11" s="142" customFormat="1" ht="15" customHeight="1" x14ac:dyDescent="0.25">
      <c r="B306" s="142">
        <v>297</v>
      </c>
      <c r="C306" s="153" t="str">
        <f>IFERROR(VLOOKUP(B306,Inputs!$B$15:$C$515,2,FALSE),"")</f>
        <v/>
      </c>
      <c r="D306" s="147">
        <f>SUMIF(Inputs!$B$15:$B$515,'Co-benefits Summary'!$B306,Inputs[NOX])</f>
        <v>0</v>
      </c>
      <c r="E306" s="147">
        <f>SUMIF(Inputs!$B$15:$B$515,'Co-benefits Summary'!$B306,Inputs[NH3])</f>
        <v>0</v>
      </c>
      <c r="F306" s="147">
        <f>SUMIF(Inputs!$B$15:$B$515,'Co-benefits Summary'!$B306,Inputs[PM2.5])</f>
        <v>0</v>
      </c>
      <c r="G306" s="147">
        <f>SUMIF(Inputs!$B$15:$B$515,'Co-benefits Summary'!$B306,Inputs[SO2])</f>
        <v>0</v>
      </c>
      <c r="H306" s="147">
        <f>SUMIF(Inputs!$B$15:$B$515,'Co-benefits Summary'!$B306,Inputs[ROG])</f>
        <v>0</v>
      </c>
      <c r="I306" s="147">
        <f>SUMIF(Inputs!$B$15:$B$515,'Co-benefits Summary'!$B306,Inputs[O3])</f>
        <v>0</v>
      </c>
      <c r="J306" s="155">
        <f>SUMIF(Inputs!$B$15:$B$515,'Co-benefits Summary'!$B306,Inputs[CO])</f>
        <v>0</v>
      </c>
      <c r="K306" s="157" t="str">
        <f>IF(CoBenefits[[#This Row],[Applicant ID]]="","",SUM(CoBenefits[[#This Row],[NOX]],CoBenefits[[#This Row],[PM2.5]],CoBenefits[[#This Row],[SO2]],CoBenefits[[#This Row],[O3]],CoBenefits[[#This Row],[CO]])&gt;0)</f>
        <v/>
      </c>
    </row>
    <row r="307" spans="2:11" s="142" customFormat="1" ht="15" customHeight="1" x14ac:dyDescent="0.25">
      <c r="B307" s="142">
        <v>298</v>
      </c>
      <c r="C307" s="153" t="str">
        <f>IFERROR(VLOOKUP(B307,Inputs!$B$15:$C$515,2,FALSE),"")</f>
        <v/>
      </c>
      <c r="D307" s="147">
        <f>SUMIF(Inputs!$B$15:$B$515,'Co-benefits Summary'!$B307,Inputs[NOX])</f>
        <v>0</v>
      </c>
      <c r="E307" s="147">
        <f>SUMIF(Inputs!$B$15:$B$515,'Co-benefits Summary'!$B307,Inputs[NH3])</f>
        <v>0</v>
      </c>
      <c r="F307" s="147">
        <f>SUMIF(Inputs!$B$15:$B$515,'Co-benefits Summary'!$B307,Inputs[PM2.5])</f>
        <v>0</v>
      </c>
      <c r="G307" s="147">
        <f>SUMIF(Inputs!$B$15:$B$515,'Co-benefits Summary'!$B307,Inputs[SO2])</f>
        <v>0</v>
      </c>
      <c r="H307" s="147">
        <f>SUMIF(Inputs!$B$15:$B$515,'Co-benefits Summary'!$B307,Inputs[ROG])</f>
        <v>0</v>
      </c>
      <c r="I307" s="147">
        <f>SUMIF(Inputs!$B$15:$B$515,'Co-benefits Summary'!$B307,Inputs[O3])</f>
        <v>0</v>
      </c>
      <c r="J307" s="155">
        <f>SUMIF(Inputs!$B$15:$B$515,'Co-benefits Summary'!$B307,Inputs[CO])</f>
        <v>0</v>
      </c>
      <c r="K307" s="157" t="str">
        <f>IF(CoBenefits[[#This Row],[Applicant ID]]="","",SUM(CoBenefits[[#This Row],[NOX]],CoBenefits[[#This Row],[PM2.5]],CoBenefits[[#This Row],[SO2]],CoBenefits[[#This Row],[O3]],CoBenefits[[#This Row],[CO]])&gt;0)</f>
        <v/>
      </c>
    </row>
    <row r="308" spans="2:11" s="142" customFormat="1" ht="15" customHeight="1" x14ac:dyDescent="0.25">
      <c r="B308" s="142">
        <v>299</v>
      </c>
      <c r="C308" s="153" t="str">
        <f>IFERROR(VLOOKUP(B308,Inputs!$B$15:$C$515,2,FALSE),"")</f>
        <v/>
      </c>
      <c r="D308" s="147">
        <f>SUMIF(Inputs!$B$15:$B$515,'Co-benefits Summary'!$B308,Inputs[NOX])</f>
        <v>0</v>
      </c>
      <c r="E308" s="147">
        <f>SUMIF(Inputs!$B$15:$B$515,'Co-benefits Summary'!$B308,Inputs[NH3])</f>
        <v>0</v>
      </c>
      <c r="F308" s="147">
        <f>SUMIF(Inputs!$B$15:$B$515,'Co-benefits Summary'!$B308,Inputs[PM2.5])</f>
        <v>0</v>
      </c>
      <c r="G308" s="147">
        <f>SUMIF(Inputs!$B$15:$B$515,'Co-benefits Summary'!$B308,Inputs[SO2])</f>
        <v>0</v>
      </c>
      <c r="H308" s="147">
        <f>SUMIF(Inputs!$B$15:$B$515,'Co-benefits Summary'!$B308,Inputs[ROG])</f>
        <v>0</v>
      </c>
      <c r="I308" s="147">
        <f>SUMIF(Inputs!$B$15:$B$515,'Co-benefits Summary'!$B308,Inputs[O3])</f>
        <v>0</v>
      </c>
      <c r="J308" s="155">
        <f>SUMIF(Inputs!$B$15:$B$515,'Co-benefits Summary'!$B308,Inputs[CO])</f>
        <v>0</v>
      </c>
      <c r="K308" s="157" t="str">
        <f>IF(CoBenefits[[#This Row],[Applicant ID]]="","",SUM(CoBenefits[[#This Row],[NOX]],CoBenefits[[#This Row],[PM2.5]],CoBenefits[[#This Row],[SO2]],CoBenefits[[#This Row],[O3]],CoBenefits[[#This Row],[CO]])&gt;0)</f>
        <v/>
      </c>
    </row>
    <row r="309" spans="2:11" s="142" customFormat="1" ht="15" customHeight="1" x14ac:dyDescent="0.25">
      <c r="B309" s="142">
        <v>300</v>
      </c>
      <c r="C309" s="153" t="str">
        <f>IFERROR(VLOOKUP(B309,Inputs!$B$15:$C$515,2,FALSE),"")</f>
        <v/>
      </c>
      <c r="D309" s="147">
        <f>SUMIF(Inputs!$B$15:$B$515,'Co-benefits Summary'!$B309,Inputs[NOX])</f>
        <v>0</v>
      </c>
      <c r="E309" s="147">
        <f>SUMIF(Inputs!$B$15:$B$515,'Co-benefits Summary'!$B309,Inputs[NH3])</f>
        <v>0</v>
      </c>
      <c r="F309" s="147">
        <f>SUMIF(Inputs!$B$15:$B$515,'Co-benefits Summary'!$B309,Inputs[PM2.5])</f>
        <v>0</v>
      </c>
      <c r="G309" s="147">
        <f>SUMIF(Inputs!$B$15:$B$515,'Co-benefits Summary'!$B309,Inputs[SO2])</f>
        <v>0</v>
      </c>
      <c r="H309" s="147">
        <f>SUMIF(Inputs!$B$15:$B$515,'Co-benefits Summary'!$B309,Inputs[ROG])</f>
        <v>0</v>
      </c>
      <c r="I309" s="147">
        <f>SUMIF(Inputs!$B$15:$B$515,'Co-benefits Summary'!$B309,Inputs[O3])</f>
        <v>0</v>
      </c>
      <c r="J309" s="155">
        <f>SUMIF(Inputs!$B$15:$B$515,'Co-benefits Summary'!$B309,Inputs[CO])</f>
        <v>0</v>
      </c>
      <c r="K309" s="157" t="str">
        <f>IF(CoBenefits[[#This Row],[Applicant ID]]="","",SUM(CoBenefits[[#This Row],[NOX]],CoBenefits[[#This Row],[PM2.5]],CoBenefits[[#This Row],[SO2]],CoBenefits[[#This Row],[O3]],CoBenefits[[#This Row],[CO]])&gt;0)</f>
        <v/>
      </c>
    </row>
    <row r="310" spans="2:11" s="142" customFormat="1" ht="15" customHeight="1" x14ac:dyDescent="0.25">
      <c r="B310" s="142">
        <v>301</v>
      </c>
      <c r="C310" s="153" t="str">
        <f>IFERROR(VLOOKUP(B310,Inputs!$B$15:$C$515,2,FALSE),"")</f>
        <v/>
      </c>
      <c r="D310" s="147">
        <f>SUMIF(Inputs!$B$15:$B$515,'Co-benefits Summary'!$B310,Inputs[NOX])</f>
        <v>0</v>
      </c>
      <c r="E310" s="147">
        <f>SUMIF(Inputs!$B$15:$B$515,'Co-benefits Summary'!$B310,Inputs[NH3])</f>
        <v>0</v>
      </c>
      <c r="F310" s="147">
        <f>SUMIF(Inputs!$B$15:$B$515,'Co-benefits Summary'!$B310,Inputs[PM2.5])</f>
        <v>0</v>
      </c>
      <c r="G310" s="147">
        <f>SUMIF(Inputs!$B$15:$B$515,'Co-benefits Summary'!$B310,Inputs[SO2])</f>
        <v>0</v>
      </c>
      <c r="H310" s="147">
        <f>SUMIF(Inputs!$B$15:$B$515,'Co-benefits Summary'!$B310,Inputs[ROG])</f>
        <v>0</v>
      </c>
      <c r="I310" s="147">
        <f>SUMIF(Inputs!$B$15:$B$515,'Co-benefits Summary'!$B310,Inputs[O3])</f>
        <v>0</v>
      </c>
      <c r="J310" s="155">
        <f>SUMIF(Inputs!$B$15:$B$515,'Co-benefits Summary'!$B310,Inputs[CO])</f>
        <v>0</v>
      </c>
      <c r="K310" s="157" t="str">
        <f>IF(CoBenefits[[#This Row],[Applicant ID]]="","",SUM(CoBenefits[[#This Row],[NOX]],CoBenefits[[#This Row],[PM2.5]],CoBenefits[[#This Row],[SO2]],CoBenefits[[#This Row],[O3]],CoBenefits[[#This Row],[CO]])&gt;0)</f>
        <v/>
      </c>
    </row>
    <row r="311" spans="2:11" s="142" customFormat="1" ht="15" customHeight="1" x14ac:dyDescent="0.25">
      <c r="B311" s="142">
        <v>302</v>
      </c>
      <c r="C311" s="153" t="str">
        <f>IFERROR(VLOOKUP(B311,Inputs!$B$15:$C$515,2,FALSE),"")</f>
        <v/>
      </c>
      <c r="D311" s="147">
        <f>SUMIF(Inputs!$B$15:$B$515,'Co-benefits Summary'!$B311,Inputs[NOX])</f>
        <v>0</v>
      </c>
      <c r="E311" s="147">
        <f>SUMIF(Inputs!$B$15:$B$515,'Co-benefits Summary'!$B311,Inputs[NH3])</f>
        <v>0</v>
      </c>
      <c r="F311" s="147">
        <f>SUMIF(Inputs!$B$15:$B$515,'Co-benefits Summary'!$B311,Inputs[PM2.5])</f>
        <v>0</v>
      </c>
      <c r="G311" s="147">
        <f>SUMIF(Inputs!$B$15:$B$515,'Co-benefits Summary'!$B311,Inputs[SO2])</f>
        <v>0</v>
      </c>
      <c r="H311" s="147">
        <f>SUMIF(Inputs!$B$15:$B$515,'Co-benefits Summary'!$B311,Inputs[ROG])</f>
        <v>0</v>
      </c>
      <c r="I311" s="147">
        <f>SUMIF(Inputs!$B$15:$B$515,'Co-benefits Summary'!$B311,Inputs[O3])</f>
        <v>0</v>
      </c>
      <c r="J311" s="155">
        <f>SUMIF(Inputs!$B$15:$B$515,'Co-benefits Summary'!$B311,Inputs[CO])</f>
        <v>0</v>
      </c>
      <c r="K311" s="157" t="str">
        <f>IF(CoBenefits[[#This Row],[Applicant ID]]="","",SUM(CoBenefits[[#This Row],[NOX]],CoBenefits[[#This Row],[PM2.5]],CoBenefits[[#This Row],[SO2]],CoBenefits[[#This Row],[O3]],CoBenefits[[#This Row],[CO]])&gt;0)</f>
        <v/>
      </c>
    </row>
    <row r="312" spans="2:11" s="142" customFormat="1" ht="15" customHeight="1" x14ac:dyDescent="0.25">
      <c r="B312" s="142">
        <v>303</v>
      </c>
      <c r="C312" s="153" t="str">
        <f>IFERROR(VLOOKUP(B312,Inputs!$B$15:$C$515,2,FALSE),"")</f>
        <v/>
      </c>
      <c r="D312" s="147">
        <f>SUMIF(Inputs!$B$15:$B$515,'Co-benefits Summary'!$B312,Inputs[NOX])</f>
        <v>0</v>
      </c>
      <c r="E312" s="147">
        <f>SUMIF(Inputs!$B$15:$B$515,'Co-benefits Summary'!$B312,Inputs[NH3])</f>
        <v>0</v>
      </c>
      <c r="F312" s="147">
        <f>SUMIF(Inputs!$B$15:$B$515,'Co-benefits Summary'!$B312,Inputs[PM2.5])</f>
        <v>0</v>
      </c>
      <c r="G312" s="147">
        <f>SUMIF(Inputs!$B$15:$B$515,'Co-benefits Summary'!$B312,Inputs[SO2])</f>
        <v>0</v>
      </c>
      <c r="H312" s="147">
        <f>SUMIF(Inputs!$B$15:$B$515,'Co-benefits Summary'!$B312,Inputs[ROG])</f>
        <v>0</v>
      </c>
      <c r="I312" s="147">
        <f>SUMIF(Inputs!$B$15:$B$515,'Co-benefits Summary'!$B312,Inputs[O3])</f>
        <v>0</v>
      </c>
      <c r="J312" s="155">
        <f>SUMIF(Inputs!$B$15:$B$515,'Co-benefits Summary'!$B312,Inputs[CO])</f>
        <v>0</v>
      </c>
      <c r="K312" s="157" t="str">
        <f>IF(CoBenefits[[#This Row],[Applicant ID]]="","",SUM(CoBenefits[[#This Row],[NOX]],CoBenefits[[#This Row],[PM2.5]],CoBenefits[[#This Row],[SO2]],CoBenefits[[#This Row],[O3]],CoBenefits[[#This Row],[CO]])&gt;0)</f>
        <v/>
      </c>
    </row>
    <row r="313" spans="2:11" s="142" customFormat="1" ht="15" customHeight="1" x14ac:dyDescent="0.25">
      <c r="B313" s="142">
        <v>304</v>
      </c>
      <c r="C313" s="153" t="str">
        <f>IFERROR(VLOOKUP(B313,Inputs!$B$15:$C$515,2,FALSE),"")</f>
        <v/>
      </c>
      <c r="D313" s="147">
        <f>SUMIF(Inputs!$B$15:$B$515,'Co-benefits Summary'!$B313,Inputs[NOX])</f>
        <v>0</v>
      </c>
      <c r="E313" s="147">
        <f>SUMIF(Inputs!$B$15:$B$515,'Co-benefits Summary'!$B313,Inputs[NH3])</f>
        <v>0</v>
      </c>
      <c r="F313" s="147">
        <f>SUMIF(Inputs!$B$15:$B$515,'Co-benefits Summary'!$B313,Inputs[PM2.5])</f>
        <v>0</v>
      </c>
      <c r="G313" s="147">
        <f>SUMIF(Inputs!$B$15:$B$515,'Co-benefits Summary'!$B313,Inputs[SO2])</f>
        <v>0</v>
      </c>
      <c r="H313" s="147">
        <f>SUMIF(Inputs!$B$15:$B$515,'Co-benefits Summary'!$B313,Inputs[ROG])</f>
        <v>0</v>
      </c>
      <c r="I313" s="147">
        <f>SUMIF(Inputs!$B$15:$B$515,'Co-benefits Summary'!$B313,Inputs[O3])</f>
        <v>0</v>
      </c>
      <c r="J313" s="155">
        <f>SUMIF(Inputs!$B$15:$B$515,'Co-benefits Summary'!$B313,Inputs[CO])</f>
        <v>0</v>
      </c>
      <c r="K313" s="157" t="str">
        <f>IF(CoBenefits[[#This Row],[Applicant ID]]="","",SUM(CoBenefits[[#This Row],[NOX]],CoBenefits[[#This Row],[PM2.5]],CoBenefits[[#This Row],[SO2]],CoBenefits[[#This Row],[O3]],CoBenefits[[#This Row],[CO]])&gt;0)</f>
        <v/>
      </c>
    </row>
    <row r="314" spans="2:11" s="142" customFormat="1" ht="15" customHeight="1" x14ac:dyDescent="0.25">
      <c r="B314" s="142">
        <v>305</v>
      </c>
      <c r="C314" s="153" t="str">
        <f>IFERROR(VLOOKUP(B314,Inputs!$B$15:$C$515,2,FALSE),"")</f>
        <v/>
      </c>
      <c r="D314" s="147">
        <f>SUMIF(Inputs!$B$15:$B$515,'Co-benefits Summary'!$B314,Inputs[NOX])</f>
        <v>0</v>
      </c>
      <c r="E314" s="147">
        <f>SUMIF(Inputs!$B$15:$B$515,'Co-benefits Summary'!$B314,Inputs[NH3])</f>
        <v>0</v>
      </c>
      <c r="F314" s="147">
        <f>SUMIF(Inputs!$B$15:$B$515,'Co-benefits Summary'!$B314,Inputs[PM2.5])</f>
        <v>0</v>
      </c>
      <c r="G314" s="147">
        <f>SUMIF(Inputs!$B$15:$B$515,'Co-benefits Summary'!$B314,Inputs[SO2])</f>
        <v>0</v>
      </c>
      <c r="H314" s="147">
        <f>SUMIF(Inputs!$B$15:$B$515,'Co-benefits Summary'!$B314,Inputs[ROG])</f>
        <v>0</v>
      </c>
      <c r="I314" s="147">
        <f>SUMIF(Inputs!$B$15:$B$515,'Co-benefits Summary'!$B314,Inputs[O3])</f>
        <v>0</v>
      </c>
      <c r="J314" s="155">
        <f>SUMIF(Inputs!$B$15:$B$515,'Co-benefits Summary'!$B314,Inputs[CO])</f>
        <v>0</v>
      </c>
      <c r="K314" s="157" t="str">
        <f>IF(CoBenefits[[#This Row],[Applicant ID]]="","",SUM(CoBenefits[[#This Row],[NOX]],CoBenefits[[#This Row],[PM2.5]],CoBenefits[[#This Row],[SO2]],CoBenefits[[#This Row],[O3]],CoBenefits[[#This Row],[CO]])&gt;0)</f>
        <v/>
      </c>
    </row>
    <row r="315" spans="2:11" s="142" customFormat="1" ht="15" customHeight="1" x14ac:dyDescent="0.25">
      <c r="B315" s="142">
        <v>306</v>
      </c>
      <c r="C315" s="153" t="str">
        <f>IFERROR(VLOOKUP(B315,Inputs!$B$15:$C$515,2,FALSE),"")</f>
        <v/>
      </c>
      <c r="D315" s="147">
        <f>SUMIF(Inputs!$B$15:$B$515,'Co-benefits Summary'!$B315,Inputs[NOX])</f>
        <v>0</v>
      </c>
      <c r="E315" s="147">
        <f>SUMIF(Inputs!$B$15:$B$515,'Co-benefits Summary'!$B315,Inputs[NH3])</f>
        <v>0</v>
      </c>
      <c r="F315" s="147">
        <f>SUMIF(Inputs!$B$15:$B$515,'Co-benefits Summary'!$B315,Inputs[PM2.5])</f>
        <v>0</v>
      </c>
      <c r="G315" s="147">
        <f>SUMIF(Inputs!$B$15:$B$515,'Co-benefits Summary'!$B315,Inputs[SO2])</f>
        <v>0</v>
      </c>
      <c r="H315" s="147">
        <f>SUMIF(Inputs!$B$15:$B$515,'Co-benefits Summary'!$B315,Inputs[ROG])</f>
        <v>0</v>
      </c>
      <c r="I315" s="147">
        <f>SUMIF(Inputs!$B$15:$B$515,'Co-benefits Summary'!$B315,Inputs[O3])</f>
        <v>0</v>
      </c>
      <c r="J315" s="155">
        <f>SUMIF(Inputs!$B$15:$B$515,'Co-benefits Summary'!$B315,Inputs[CO])</f>
        <v>0</v>
      </c>
      <c r="K315" s="157" t="str">
        <f>IF(CoBenefits[[#This Row],[Applicant ID]]="","",SUM(CoBenefits[[#This Row],[NOX]],CoBenefits[[#This Row],[PM2.5]],CoBenefits[[#This Row],[SO2]],CoBenefits[[#This Row],[O3]],CoBenefits[[#This Row],[CO]])&gt;0)</f>
        <v/>
      </c>
    </row>
    <row r="316" spans="2:11" s="142" customFormat="1" ht="15" customHeight="1" x14ac:dyDescent="0.25">
      <c r="B316" s="142">
        <v>307</v>
      </c>
      <c r="C316" s="153" t="str">
        <f>IFERROR(VLOOKUP(B316,Inputs!$B$15:$C$515,2,FALSE),"")</f>
        <v/>
      </c>
      <c r="D316" s="147">
        <f>SUMIF(Inputs!$B$15:$B$515,'Co-benefits Summary'!$B316,Inputs[NOX])</f>
        <v>0</v>
      </c>
      <c r="E316" s="147">
        <f>SUMIF(Inputs!$B$15:$B$515,'Co-benefits Summary'!$B316,Inputs[NH3])</f>
        <v>0</v>
      </c>
      <c r="F316" s="147">
        <f>SUMIF(Inputs!$B$15:$B$515,'Co-benefits Summary'!$B316,Inputs[PM2.5])</f>
        <v>0</v>
      </c>
      <c r="G316" s="147">
        <f>SUMIF(Inputs!$B$15:$B$515,'Co-benefits Summary'!$B316,Inputs[SO2])</f>
        <v>0</v>
      </c>
      <c r="H316" s="147">
        <f>SUMIF(Inputs!$B$15:$B$515,'Co-benefits Summary'!$B316,Inputs[ROG])</f>
        <v>0</v>
      </c>
      <c r="I316" s="147">
        <f>SUMIF(Inputs!$B$15:$B$515,'Co-benefits Summary'!$B316,Inputs[O3])</f>
        <v>0</v>
      </c>
      <c r="J316" s="155">
        <f>SUMIF(Inputs!$B$15:$B$515,'Co-benefits Summary'!$B316,Inputs[CO])</f>
        <v>0</v>
      </c>
      <c r="K316" s="157" t="str">
        <f>IF(CoBenefits[[#This Row],[Applicant ID]]="","",SUM(CoBenefits[[#This Row],[NOX]],CoBenefits[[#This Row],[PM2.5]],CoBenefits[[#This Row],[SO2]],CoBenefits[[#This Row],[O3]],CoBenefits[[#This Row],[CO]])&gt;0)</f>
        <v/>
      </c>
    </row>
    <row r="317" spans="2:11" s="142" customFormat="1" ht="15" customHeight="1" x14ac:dyDescent="0.25">
      <c r="B317" s="142">
        <v>308</v>
      </c>
      <c r="C317" s="153" t="str">
        <f>IFERROR(VLOOKUP(B317,Inputs!$B$15:$C$515,2,FALSE),"")</f>
        <v/>
      </c>
      <c r="D317" s="147">
        <f>SUMIF(Inputs!$B$15:$B$515,'Co-benefits Summary'!$B317,Inputs[NOX])</f>
        <v>0</v>
      </c>
      <c r="E317" s="147">
        <f>SUMIF(Inputs!$B$15:$B$515,'Co-benefits Summary'!$B317,Inputs[NH3])</f>
        <v>0</v>
      </c>
      <c r="F317" s="147">
        <f>SUMIF(Inputs!$B$15:$B$515,'Co-benefits Summary'!$B317,Inputs[PM2.5])</f>
        <v>0</v>
      </c>
      <c r="G317" s="147">
        <f>SUMIF(Inputs!$B$15:$B$515,'Co-benefits Summary'!$B317,Inputs[SO2])</f>
        <v>0</v>
      </c>
      <c r="H317" s="147">
        <f>SUMIF(Inputs!$B$15:$B$515,'Co-benefits Summary'!$B317,Inputs[ROG])</f>
        <v>0</v>
      </c>
      <c r="I317" s="147">
        <f>SUMIF(Inputs!$B$15:$B$515,'Co-benefits Summary'!$B317,Inputs[O3])</f>
        <v>0</v>
      </c>
      <c r="J317" s="155">
        <f>SUMIF(Inputs!$B$15:$B$515,'Co-benefits Summary'!$B317,Inputs[CO])</f>
        <v>0</v>
      </c>
      <c r="K317" s="157" t="str">
        <f>IF(CoBenefits[[#This Row],[Applicant ID]]="","",SUM(CoBenefits[[#This Row],[NOX]],CoBenefits[[#This Row],[PM2.5]],CoBenefits[[#This Row],[SO2]],CoBenefits[[#This Row],[O3]],CoBenefits[[#This Row],[CO]])&gt;0)</f>
        <v/>
      </c>
    </row>
    <row r="318" spans="2:11" s="142" customFormat="1" ht="15" customHeight="1" x14ac:dyDescent="0.25">
      <c r="B318" s="142">
        <v>309</v>
      </c>
      <c r="C318" s="153" t="str">
        <f>IFERROR(VLOOKUP(B318,Inputs!$B$15:$C$515,2,FALSE),"")</f>
        <v/>
      </c>
      <c r="D318" s="147">
        <f>SUMIF(Inputs!$B$15:$B$515,'Co-benefits Summary'!$B318,Inputs[NOX])</f>
        <v>0</v>
      </c>
      <c r="E318" s="147">
        <f>SUMIF(Inputs!$B$15:$B$515,'Co-benefits Summary'!$B318,Inputs[NH3])</f>
        <v>0</v>
      </c>
      <c r="F318" s="147">
        <f>SUMIF(Inputs!$B$15:$B$515,'Co-benefits Summary'!$B318,Inputs[PM2.5])</f>
        <v>0</v>
      </c>
      <c r="G318" s="147">
        <f>SUMIF(Inputs!$B$15:$B$515,'Co-benefits Summary'!$B318,Inputs[SO2])</f>
        <v>0</v>
      </c>
      <c r="H318" s="147">
        <f>SUMIF(Inputs!$B$15:$B$515,'Co-benefits Summary'!$B318,Inputs[ROG])</f>
        <v>0</v>
      </c>
      <c r="I318" s="147">
        <f>SUMIF(Inputs!$B$15:$B$515,'Co-benefits Summary'!$B318,Inputs[O3])</f>
        <v>0</v>
      </c>
      <c r="J318" s="155">
        <f>SUMIF(Inputs!$B$15:$B$515,'Co-benefits Summary'!$B318,Inputs[CO])</f>
        <v>0</v>
      </c>
      <c r="K318" s="157" t="str">
        <f>IF(CoBenefits[[#This Row],[Applicant ID]]="","",SUM(CoBenefits[[#This Row],[NOX]],CoBenefits[[#This Row],[PM2.5]],CoBenefits[[#This Row],[SO2]],CoBenefits[[#This Row],[O3]],CoBenefits[[#This Row],[CO]])&gt;0)</f>
        <v/>
      </c>
    </row>
    <row r="319" spans="2:11" s="142" customFormat="1" ht="15" customHeight="1" x14ac:dyDescent="0.25">
      <c r="B319" s="142">
        <v>310</v>
      </c>
      <c r="C319" s="153" t="str">
        <f>IFERROR(VLOOKUP(B319,Inputs!$B$15:$C$515,2,FALSE),"")</f>
        <v/>
      </c>
      <c r="D319" s="147">
        <f>SUMIF(Inputs!$B$15:$B$515,'Co-benefits Summary'!$B319,Inputs[NOX])</f>
        <v>0</v>
      </c>
      <c r="E319" s="147">
        <f>SUMIF(Inputs!$B$15:$B$515,'Co-benefits Summary'!$B319,Inputs[NH3])</f>
        <v>0</v>
      </c>
      <c r="F319" s="147">
        <f>SUMIF(Inputs!$B$15:$B$515,'Co-benefits Summary'!$B319,Inputs[PM2.5])</f>
        <v>0</v>
      </c>
      <c r="G319" s="147">
        <f>SUMIF(Inputs!$B$15:$B$515,'Co-benefits Summary'!$B319,Inputs[SO2])</f>
        <v>0</v>
      </c>
      <c r="H319" s="147">
        <f>SUMIF(Inputs!$B$15:$B$515,'Co-benefits Summary'!$B319,Inputs[ROG])</f>
        <v>0</v>
      </c>
      <c r="I319" s="147">
        <f>SUMIF(Inputs!$B$15:$B$515,'Co-benefits Summary'!$B319,Inputs[O3])</f>
        <v>0</v>
      </c>
      <c r="J319" s="155">
        <f>SUMIF(Inputs!$B$15:$B$515,'Co-benefits Summary'!$B319,Inputs[CO])</f>
        <v>0</v>
      </c>
      <c r="K319" s="157" t="str">
        <f>IF(CoBenefits[[#This Row],[Applicant ID]]="","",SUM(CoBenefits[[#This Row],[NOX]],CoBenefits[[#This Row],[PM2.5]],CoBenefits[[#This Row],[SO2]],CoBenefits[[#This Row],[O3]],CoBenefits[[#This Row],[CO]])&gt;0)</f>
        <v/>
      </c>
    </row>
    <row r="320" spans="2:11" s="142" customFormat="1" ht="15" customHeight="1" x14ac:dyDescent="0.25">
      <c r="B320" s="142">
        <v>311</v>
      </c>
      <c r="C320" s="153" t="str">
        <f>IFERROR(VLOOKUP(B320,Inputs!$B$15:$C$515,2,FALSE),"")</f>
        <v/>
      </c>
      <c r="D320" s="147">
        <f>SUMIF(Inputs!$B$15:$B$515,'Co-benefits Summary'!$B320,Inputs[NOX])</f>
        <v>0</v>
      </c>
      <c r="E320" s="147">
        <f>SUMIF(Inputs!$B$15:$B$515,'Co-benefits Summary'!$B320,Inputs[NH3])</f>
        <v>0</v>
      </c>
      <c r="F320" s="147">
        <f>SUMIF(Inputs!$B$15:$B$515,'Co-benefits Summary'!$B320,Inputs[PM2.5])</f>
        <v>0</v>
      </c>
      <c r="G320" s="147">
        <f>SUMIF(Inputs!$B$15:$B$515,'Co-benefits Summary'!$B320,Inputs[SO2])</f>
        <v>0</v>
      </c>
      <c r="H320" s="147">
        <f>SUMIF(Inputs!$B$15:$B$515,'Co-benefits Summary'!$B320,Inputs[ROG])</f>
        <v>0</v>
      </c>
      <c r="I320" s="147">
        <f>SUMIF(Inputs!$B$15:$B$515,'Co-benefits Summary'!$B320,Inputs[O3])</f>
        <v>0</v>
      </c>
      <c r="J320" s="155">
        <f>SUMIF(Inputs!$B$15:$B$515,'Co-benefits Summary'!$B320,Inputs[CO])</f>
        <v>0</v>
      </c>
      <c r="K320" s="157" t="str">
        <f>IF(CoBenefits[[#This Row],[Applicant ID]]="","",SUM(CoBenefits[[#This Row],[NOX]],CoBenefits[[#This Row],[PM2.5]],CoBenefits[[#This Row],[SO2]],CoBenefits[[#This Row],[O3]],CoBenefits[[#This Row],[CO]])&gt;0)</f>
        <v/>
      </c>
    </row>
    <row r="321" spans="2:11" s="142" customFormat="1" ht="15" customHeight="1" x14ac:dyDescent="0.25">
      <c r="B321" s="142">
        <v>312</v>
      </c>
      <c r="C321" s="153" t="str">
        <f>IFERROR(VLOOKUP(B321,Inputs!$B$15:$C$515,2,FALSE),"")</f>
        <v/>
      </c>
      <c r="D321" s="147">
        <f>SUMIF(Inputs!$B$15:$B$515,'Co-benefits Summary'!$B321,Inputs[NOX])</f>
        <v>0</v>
      </c>
      <c r="E321" s="147">
        <f>SUMIF(Inputs!$B$15:$B$515,'Co-benefits Summary'!$B321,Inputs[NH3])</f>
        <v>0</v>
      </c>
      <c r="F321" s="147">
        <f>SUMIF(Inputs!$B$15:$B$515,'Co-benefits Summary'!$B321,Inputs[PM2.5])</f>
        <v>0</v>
      </c>
      <c r="G321" s="147">
        <f>SUMIF(Inputs!$B$15:$B$515,'Co-benefits Summary'!$B321,Inputs[SO2])</f>
        <v>0</v>
      </c>
      <c r="H321" s="147">
        <f>SUMIF(Inputs!$B$15:$B$515,'Co-benefits Summary'!$B321,Inputs[ROG])</f>
        <v>0</v>
      </c>
      <c r="I321" s="147">
        <f>SUMIF(Inputs!$B$15:$B$515,'Co-benefits Summary'!$B321,Inputs[O3])</f>
        <v>0</v>
      </c>
      <c r="J321" s="155">
        <f>SUMIF(Inputs!$B$15:$B$515,'Co-benefits Summary'!$B321,Inputs[CO])</f>
        <v>0</v>
      </c>
      <c r="K321" s="157" t="str">
        <f>IF(CoBenefits[[#This Row],[Applicant ID]]="","",SUM(CoBenefits[[#This Row],[NOX]],CoBenefits[[#This Row],[PM2.5]],CoBenefits[[#This Row],[SO2]],CoBenefits[[#This Row],[O3]],CoBenefits[[#This Row],[CO]])&gt;0)</f>
        <v/>
      </c>
    </row>
    <row r="322" spans="2:11" s="142" customFormat="1" ht="15" customHeight="1" x14ac:dyDescent="0.25">
      <c r="B322" s="142">
        <v>313</v>
      </c>
      <c r="C322" s="153" t="str">
        <f>IFERROR(VLOOKUP(B322,Inputs!$B$15:$C$515,2,FALSE),"")</f>
        <v/>
      </c>
      <c r="D322" s="147">
        <f>SUMIF(Inputs!$B$15:$B$515,'Co-benefits Summary'!$B322,Inputs[NOX])</f>
        <v>0</v>
      </c>
      <c r="E322" s="147">
        <f>SUMIF(Inputs!$B$15:$B$515,'Co-benefits Summary'!$B322,Inputs[NH3])</f>
        <v>0</v>
      </c>
      <c r="F322" s="147">
        <f>SUMIF(Inputs!$B$15:$B$515,'Co-benefits Summary'!$B322,Inputs[PM2.5])</f>
        <v>0</v>
      </c>
      <c r="G322" s="147">
        <f>SUMIF(Inputs!$B$15:$B$515,'Co-benefits Summary'!$B322,Inputs[SO2])</f>
        <v>0</v>
      </c>
      <c r="H322" s="147">
        <f>SUMIF(Inputs!$B$15:$B$515,'Co-benefits Summary'!$B322,Inputs[ROG])</f>
        <v>0</v>
      </c>
      <c r="I322" s="147">
        <f>SUMIF(Inputs!$B$15:$B$515,'Co-benefits Summary'!$B322,Inputs[O3])</f>
        <v>0</v>
      </c>
      <c r="J322" s="155">
        <f>SUMIF(Inputs!$B$15:$B$515,'Co-benefits Summary'!$B322,Inputs[CO])</f>
        <v>0</v>
      </c>
      <c r="K322" s="157" t="str">
        <f>IF(CoBenefits[[#This Row],[Applicant ID]]="","",SUM(CoBenefits[[#This Row],[NOX]],CoBenefits[[#This Row],[PM2.5]],CoBenefits[[#This Row],[SO2]],CoBenefits[[#This Row],[O3]],CoBenefits[[#This Row],[CO]])&gt;0)</f>
        <v/>
      </c>
    </row>
    <row r="323" spans="2:11" s="142" customFormat="1" ht="15" customHeight="1" x14ac:dyDescent="0.25">
      <c r="B323" s="142">
        <v>314</v>
      </c>
      <c r="C323" s="153" t="str">
        <f>IFERROR(VLOOKUP(B323,Inputs!$B$15:$C$515,2,FALSE),"")</f>
        <v/>
      </c>
      <c r="D323" s="147">
        <f>SUMIF(Inputs!$B$15:$B$515,'Co-benefits Summary'!$B323,Inputs[NOX])</f>
        <v>0</v>
      </c>
      <c r="E323" s="147">
        <f>SUMIF(Inputs!$B$15:$B$515,'Co-benefits Summary'!$B323,Inputs[NH3])</f>
        <v>0</v>
      </c>
      <c r="F323" s="147">
        <f>SUMIF(Inputs!$B$15:$B$515,'Co-benefits Summary'!$B323,Inputs[PM2.5])</f>
        <v>0</v>
      </c>
      <c r="G323" s="147">
        <f>SUMIF(Inputs!$B$15:$B$515,'Co-benefits Summary'!$B323,Inputs[SO2])</f>
        <v>0</v>
      </c>
      <c r="H323" s="147">
        <f>SUMIF(Inputs!$B$15:$B$515,'Co-benefits Summary'!$B323,Inputs[ROG])</f>
        <v>0</v>
      </c>
      <c r="I323" s="147">
        <f>SUMIF(Inputs!$B$15:$B$515,'Co-benefits Summary'!$B323,Inputs[O3])</f>
        <v>0</v>
      </c>
      <c r="J323" s="155">
        <f>SUMIF(Inputs!$B$15:$B$515,'Co-benefits Summary'!$B323,Inputs[CO])</f>
        <v>0</v>
      </c>
      <c r="K323" s="157" t="str">
        <f>IF(CoBenefits[[#This Row],[Applicant ID]]="","",SUM(CoBenefits[[#This Row],[NOX]],CoBenefits[[#This Row],[PM2.5]],CoBenefits[[#This Row],[SO2]],CoBenefits[[#This Row],[O3]],CoBenefits[[#This Row],[CO]])&gt;0)</f>
        <v/>
      </c>
    </row>
    <row r="324" spans="2:11" s="142" customFormat="1" ht="15" customHeight="1" x14ac:dyDescent="0.25">
      <c r="B324" s="142">
        <v>315</v>
      </c>
      <c r="C324" s="153" t="str">
        <f>IFERROR(VLOOKUP(B324,Inputs!$B$15:$C$515,2,FALSE),"")</f>
        <v/>
      </c>
      <c r="D324" s="147">
        <f>SUMIF(Inputs!$B$15:$B$515,'Co-benefits Summary'!$B324,Inputs[NOX])</f>
        <v>0</v>
      </c>
      <c r="E324" s="147">
        <f>SUMIF(Inputs!$B$15:$B$515,'Co-benefits Summary'!$B324,Inputs[NH3])</f>
        <v>0</v>
      </c>
      <c r="F324" s="147">
        <f>SUMIF(Inputs!$B$15:$B$515,'Co-benefits Summary'!$B324,Inputs[PM2.5])</f>
        <v>0</v>
      </c>
      <c r="G324" s="147">
        <f>SUMIF(Inputs!$B$15:$B$515,'Co-benefits Summary'!$B324,Inputs[SO2])</f>
        <v>0</v>
      </c>
      <c r="H324" s="147">
        <f>SUMIF(Inputs!$B$15:$B$515,'Co-benefits Summary'!$B324,Inputs[ROG])</f>
        <v>0</v>
      </c>
      <c r="I324" s="147">
        <f>SUMIF(Inputs!$B$15:$B$515,'Co-benefits Summary'!$B324,Inputs[O3])</f>
        <v>0</v>
      </c>
      <c r="J324" s="155">
        <f>SUMIF(Inputs!$B$15:$B$515,'Co-benefits Summary'!$B324,Inputs[CO])</f>
        <v>0</v>
      </c>
      <c r="K324" s="157" t="str">
        <f>IF(CoBenefits[[#This Row],[Applicant ID]]="","",SUM(CoBenefits[[#This Row],[NOX]],CoBenefits[[#This Row],[PM2.5]],CoBenefits[[#This Row],[SO2]],CoBenefits[[#This Row],[O3]],CoBenefits[[#This Row],[CO]])&gt;0)</f>
        <v/>
      </c>
    </row>
    <row r="325" spans="2:11" s="142" customFormat="1" ht="15" customHeight="1" x14ac:dyDescent="0.25">
      <c r="B325" s="142">
        <v>316</v>
      </c>
      <c r="C325" s="153" t="str">
        <f>IFERROR(VLOOKUP(B325,Inputs!$B$15:$C$515,2,FALSE),"")</f>
        <v/>
      </c>
      <c r="D325" s="147">
        <f>SUMIF(Inputs!$B$15:$B$515,'Co-benefits Summary'!$B325,Inputs[NOX])</f>
        <v>0</v>
      </c>
      <c r="E325" s="147">
        <f>SUMIF(Inputs!$B$15:$B$515,'Co-benefits Summary'!$B325,Inputs[NH3])</f>
        <v>0</v>
      </c>
      <c r="F325" s="147">
        <f>SUMIF(Inputs!$B$15:$B$515,'Co-benefits Summary'!$B325,Inputs[PM2.5])</f>
        <v>0</v>
      </c>
      <c r="G325" s="147">
        <f>SUMIF(Inputs!$B$15:$B$515,'Co-benefits Summary'!$B325,Inputs[SO2])</f>
        <v>0</v>
      </c>
      <c r="H325" s="147">
        <f>SUMIF(Inputs!$B$15:$B$515,'Co-benefits Summary'!$B325,Inputs[ROG])</f>
        <v>0</v>
      </c>
      <c r="I325" s="147">
        <f>SUMIF(Inputs!$B$15:$B$515,'Co-benefits Summary'!$B325,Inputs[O3])</f>
        <v>0</v>
      </c>
      <c r="J325" s="155">
        <f>SUMIF(Inputs!$B$15:$B$515,'Co-benefits Summary'!$B325,Inputs[CO])</f>
        <v>0</v>
      </c>
      <c r="K325" s="157" t="str">
        <f>IF(CoBenefits[[#This Row],[Applicant ID]]="","",SUM(CoBenefits[[#This Row],[NOX]],CoBenefits[[#This Row],[PM2.5]],CoBenefits[[#This Row],[SO2]],CoBenefits[[#This Row],[O3]],CoBenefits[[#This Row],[CO]])&gt;0)</f>
        <v/>
      </c>
    </row>
    <row r="326" spans="2:11" s="142" customFormat="1" ht="15" customHeight="1" x14ac:dyDescent="0.25">
      <c r="B326" s="142">
        <v>317</v>
      </c>
      <c r="C326" s="153" t="str">
        <f>IFERROR(VLOOKUP(B326,Inputs!$B$15:$C$515,2,FALSE),"")</f>
        <v/>
      </c>
      <c r="D326" s="147">
        <f>SUMIF(Inputs!$B$15:$B$515,'Co-benefits Summary'!$B326,Inputs[NOX])</f>
        <v>0</v>
      </c>
      <c r="E326" s="147">
        <f>SUMIF(Inputs!$B$15:$B$515,'Co-benefits Summary'!$B326,Inputs[NH3])</f>
        <v>0</v>
      </c>
      <c r="F326" s="147">
        <f>SUMIF(Inputs!$B$15:$B$515,'Co-benefits Summary'!$B326,Inputs[PM2.5])</f>
        <v>0</v>
      </c>
      <c r="G326" s="147">
        <f>SUMIF(Inputs!$B$15:$B$515,'Co-benefits Summary'!$B326,Inputs[SO2])</f>
        <v>0</v>
      </c>
      <c r="H326" s="147">
        <f>SUMIF(Inputs!$B$15:$B$515,'Co-benefits Summary'!$B326,Inputs[ROG])</f>
        <v>0</v>
      </c>
      <c r="I326" s="147">
        <f>SUMIF(Inputs!$B$15:$B$515,'Co-benefits Summary'!$B326,Inputs[O3])</f>
        <v>0</v>
      </c>
      <c r="J326" s="155">
        <f>SUMIF(Inputs!$B$15:$B$515,'Co-benefits Summary'!$B326,Inputs[CO])</f>
        <v>0</v>
      </c>
      <c r="K326" s="157" t="str">
        <f>IF(CoBenefits[[#This Row],[Applicant ID]]="","",SUM(CoBenefits[[#This Row],[NOX]],CoBenefits[[#This Row],[PM2.5]],CoBenefits[[#This Row],[SO2]],CoBenefits[[#This Row],[O3]],CoBenefits[[#This Row],[CO]])&gt;0)</f>
        <v/>
      </c>
    </row>
    <row r="327" spans="2:11" s="142" customFormat="1" ht="15" customHeight="1" x14ac:dyDescent="0.25">
      <c r="B327" s="142">
        <v>318</v>
      </c>
      <c r="C327" s="153" t="str">
        <f>IFERROR(VLOOKUP(B327,Inputs!$B$15:$C$515,2,FALSE),"")</f>
        <v/>
      </c>
      <c r="D327" s="147">
        <f>SUMIF(Inputs!$B$15:$B$515,'Co-benefits Summary'!$B327,Inputs[NOX])</f>
        <v>0</v>
      </c>
      <c r="E327" s="147">
        <f>SUMIF(Inputs!$B$15:$B$515,'Co-benefits Summary'!$B327,Inputs[NH3])</f>
        <v>0</v>
      </c>
      <c r="F327" s="147">
        <f>SUMIF(Inputs!$B$15:$B$515,'Co-benefits Summary'!$B327,Inputs[PM2.5])</f>
        <v>0</v>
      </c>
      <c r="G327" s="147">
        <f>SUMIF(Inputs!$B$15:$B$515,'Co-benefits Summary'!$B327,Inputs[SO2])</f>
        <v>0</v>
      </c>
      <c r="H327" s="147">
        <f>SUMIF(Inputs!$B$15:$B$515,'Co-benefits Summary'!$B327,Inputs[ROG])</f>
        <v>0</v>
      </c>
      <c r="I327" s="147">
        <f>SUMIF(Inputs!$B$15:$B$515,'Co-benefits Summary'!$B327,Inputs[O3])</f>
        <v>0</v>
      </c>
      <c r="J327" s="155">
        <f>SUMIF(Inputs!$B$15:$B$515,'Co-benefits Summary'!$B327,Inputs[CO])</f>
        <v>0</v>
      </c>
      <c r="K327" s="157" t="str">
        <f>IF(CoBenefits[[#This Row],[Applicant ID]]="","",SUM(CoBenefits[[#This Row],[NOX]],CoBenefits[[#This Row],[PM2.5]],CoBenefits[[#This Row],[SO2]],CoBenefits[[#This Row],[O3]],CoBenefits[[#This Row],[CO]])&gt;0)</f>
        <v/>
      </c>
    </row>
    <row r="328" spans="2:11" s="142" customFormat="1" ht="15" customHeight="1" x14ac:dyDescent="0.25">
      <c r="B328" s="142">
        <v>319</v>
      </c>
      <c r="C328" s="153" t="str">
        <f>IFERROR(VLOOKUP(B328,Inputs!$B$15:$C$515,2,FALSE),"")</f>
        <v/>
      </c>
      <c r="D328" s="147">
        <f>SUMIF(Inputs!$B$15:$B$515,'Co-benefits Summary'!$B328,Inputs[NOX])</f>
        <v>0</v>
      </c>
      <c r="E328" s="147">
        <f>SUMIF(Inputs!$B$15:$B$515,'Co-benefits Summary'!$B328,Inputs[NH3])</f>
        <v>0</v>
      </c>
      <c r="F328" s="147">
        <f>SUMIF(Inputs!$B$15:$B$515,'Co-benefits Summary'!$B328,Inputs[PM2.5])</f>
        <v>0</v>
      </c>
      <c r="G328" s="147">
        <f>SUMIF(Inputs!$B$15:$B$515,'Co-benefits Summary'!$B328,Inputs[SO2])</f>
        <v>0</v>
      </c>
      <c r="H328" s="147">
        <f>SUMIF(Inputs!$B$15:$B$515,'Co-benefits Summary'!$B328,Inputs[ROG])</f>
        <v>0</v>
      </c>
      <c r="I328" s="147">
        <f>SUMIF(Inputs!$B$15:$B$515,'Co-benefits Summary'!$B328,Inputs[O3])</f>
        <v>0</v>
      </c>
      <c r="J328" s="155">
        <f>SUMIF(Inputs!$B$15:$B$515,'Co-benefits Summary'!$B328,Inputs[CO])</f>
        <v>0</v>
      </c>
      <c r="K328" s="157" t="str">
        <f>IF(CoBenefits[[#This Row],[Applicant ID]]="","",SUM(CoBenefits[[#This Row],[NOX]],CoBenefits[[#This Row],[PM2.5]],CoBenefits[[#This Row],[SO2]],CoBenefits[[#This Row],[O3]],CoBenefits[[#This Row],[CO]])&gt;0)</f>
        <v/>
      </c>
    </row>
    <row r="329" spans="2:11" s="142" customFormat="1" ht="15" customHeight="1" x14ac:dyDescent="0.25">
      <c r="B329" s="142">
        <v>320</v>
      </c>
      <c r="C329" s="153" t="str">
        <f>IFERROR(VLOOKUP(B329,Inputs!$B$15:$C$515,2,FALSE),"")</f>
        <v/>
      </c>
      <c r="D329" s="147">
        <f>SUMIF(Inputs!$B$15:$B$515,'Co-benefits Summary'!$B329,Inputs[NOX])</f>
        <v>0</v>
      </c>
      <c r="E329" s="147">
        <f>SUMIF(Inputs!$B$15:$B$515,'Co-benefits Summary'!$B329,Inputs[NH3])</f>
        <v>0</v>
      </c>
      <c r="F329" s="147">
        <f>SUMIF(Inputs!$B$15:$B$515,'Co-benefits Summary'!$B329,Inputs[PM2.5])</f>
        <v>0</v>
      </c>
      <c r="G329" s="147">
        <f>SUMIF(Inputs!$B$15:$B$515,'Co-benefits Summary'!$B329,Inputs[SO2])</f>
        <v>0</v>
      </c>
      <c r="H329" s="147">
        <f>SUMIF(Inputs!$B$15:$B$515,'Co-benefits Summary'!$B329,Inputs[ROG])</f>
        <v>0</v>
      </c>
      <c r="I329" s="147">
        <f>SUMIF(Inputs!$B$15:$B$515,'Co-benefits Summary'!$B329,Inputs[O3])</f>
        <v>0</v>
      </c>
      <c r="J329" s="155">
        <f>SUMIF(Inputs!$B$15:$B$515,'Co-benefits Summary'!$B329,Inputs[CO])</f>
        <v>0</v>
      </c>
      <c r="K329" s="157" t="str">
        <f>IF(CoBenefits[[#This Row],[Applicant ID]]="","",SUM(CoBenefits[[#This Row],[NOX]],CoBenefits[[#This Row],[PM2.5]],CoBenefits[[#This Row],[SO2]],CoBenefits[[#This Row],[O3]],CoBenefits[[#This Row],[CO]])&gt;0)</f>
        <v/>
      </c>
    </row>
    <row r="330" spans="2:11" s="142" customFormat="1" ht="15" customHeight="1" x14ac:dyDescent="0.25">
      <c r="B330" s="142">
        <v>321</v>
      </c>
      <c r="C330" s="153" t="str">
        <f>IFERROR(VLOOKUP(B330,Inputs!$B$15:$C$515,2,FALSE),"")</f>
        <v/>
      </c>
      <c r="D330" s="147">
        <f>SUMIF(Inputs!$B$15:$B$515,'Co-benefits Summary'!$B330,Inputs[NOX])</f>
        <v>0</v>
      </c>
      <c r="E330" s="147">
        <f>SUMIF(Inputs!$B$15:$B$515,'Co-benefits Summary'!$B330,Inputs[NH3])</f>
        <v>0</v>
      </c>
      <c r="F330" s="147">
        <f>SUMIF(Inputs!$B$15:$B$515,'Co-benefits Summary'!$B330,Inputs[PM2.5])</f>
        <v>0</v>
      </c>
      <c r="G330" s="147">
        <f>SUMIF(Inputs!$B$15:$B$515,'Co-benefits Summary'!$B330,Inputs[SO2])</f>
        <v>0</v>
      </c>
      <c r="H330" s="147">
        <f>SUMIF(Inputs!$B$15:$B$515,'Co-benefits Summary'!$B330,Inputs[ROG])</f>
        <v>0</v>
      </c>
      <c r="I330" s="147">
        <f>SUMIF(Inputs!$B$15:$B$515,'Co-benefits Summary'!$B330,Inputs[O3])</f>
        <v>0</v>
      </c>
      <c r="J330" s="155">
        <f>SUMIF(Inputs!$B$15:$B$515,'Co-benefits Summary'!$B330,Inputs[CO])</f>
        <v>0</v>
      </c>
      <c r="K330" s="157" t="str">
        <f>IF(CoBenefits[[#This Row],[Applicant ID]]="","",SUM(CoBenefits[[#This Row],[NOX]],CoBenefits[[#This Row],[PM2.5]],CoBenefits[[#This Row],[SO2]],CoBenefits[[#This Row],[O3]],CoBenefits[[#This Row],[CO]])&gt;0)</f>
        <v/>
      </c>
    </row>
    <row r="331" spans="2:11" s="142" customFormat="1" ht="15" customHeight="1" x14ac:dyDescent="0.25">
      <c r="B331" s="142">
        <v>322</v>
      </c>
      <c r="C331" s="153" t="str">
        <f>IFERROR(VLOOKUP(B331,Inputs!$B$15:$C$515,2,FALSE),"")</f>
        <v/>
      </c>
      <c r="D331" s="147">
        <f>SUMIF(Inputs!$B$15:$B$515,'Co-benefits Summary'!$B331,Inputs[NOX])</f>
        <v>0</v>
      </c>
      <c r="E331" s="147">
        <f>SUMIF(Inputs!$B$15:$B$515,'Co-benefits Summary'!$B331,Inputs[NH3])</f>
        <v>0</v>
      </c>
      <c r="F331" s="147">
        <f>SUMIF(Inputs!$B$15:$B$515,'Co-benefits Summary'!$B331,Inputs[PM2.5])</f>
        <v>0</v>
      </c>
      <c r="G331" s="147">
        <f>SUMIF(Inputs!$B$15:$B$515,'Co-benefits Summary'!$B331,Inputs[SO2])</f>
        <v>0</v>
      </c>
      <c r="H331" s="147">
        <f>SUMIF(Inputs!$B$15:$B$515,'Co-benefits Summary'!$B331,Inputs[ROG])</f>
        <v>0</v>
      </c>
      <c r="I331" s="147">
        <f>SUMIF(Inputs!$B$15:$B$515,'Co-benefits Summary'!$B331,Inputs[O3])</f>
        <v>0</v>
      </c>
      <c r="J331" s="155">
        <f>SUMIF(Inputs!$B$15:$B$515,'Co-benefits Summary'!$B331,Inputs[CO])</f>
        <v>0</v>
      </c>
      <c r="K331" s="157" t="str">
        <f>IF(CoBenefits[[#This Row],[Applicant ID]]="","",SUM(CoBenefits[[#This Row],[NOX]],CoBenefits[[#This Row],[PM2.5]],CoBenefits[[#This Row],[SO2]],CoBenefits[[#This Row],[O3]],CoBenefits[[#This Row],[CO]])&gt;0)</f>
        <v/>
      </c>
    </row>
    <row r="332" spans="2:11" s="142" customFormat="1" ht="15" customHeight="1" x14ac:dyDescent="0.25">
      <c r="B332" s="142">
        <v>323</v>
      </c>
      <c r="C332" s="153" t="str">
        <f>IFERROR(VLOOKUP(B332,Inputs!$B$15:$C$515,2,FALSE),"")</f>
        <v/>
      </c>
      <c r="D332" s="147">
        <f>SUMIF(Inputs!$B$15:$B$515,'Co-benefits Summary'!$B332,Inputs[NOX])</f>
        <v>0</v>
      </c>
      <c r="E332" s="147">
        <f>SUMIF(Inputs!$B$15:$B$515,'Co-benefits Summary'!$B332,Inputs[NH3])</f>
        <v>0</v>
      </c>
      <c r="F332" s="147">
        <f>SUMIF(Inputs!$B$15:$B$515,'Co-benefits Summary'!$B332,Inputs[PM2.5])</f>
        <v>0</v>
      </c>
      <c r="G332" s="147">
        <f>SUMIF(Inputs!$B$15:$B$515,'Co-benefits Summary'!$B332,Inputs[SO2])</f>
        <v>0</v>
      </c>
      <c r="H332" s="147">
        <f>SUMIF(Inputs!$B$15:$B$515,'Co-benefits Summary'!$B332,Inputs[ROG])</f>
        <v>0</v>
      </c>
      <c r="I332" s="147">
        <f>SUMIF(Inputs!$B$15:$B$515,'Co-benefits Summary'!$B332,Inputs[O3])</f>
        <v>0</v>
      </c>
      <c r="J332" s="155">
        <f>SUMIF(Inputs!$B$15:$B$515,'Co-benefits Summary'!$B332,Inputs[CO])</f>
        <v>0</v>
      </c>
      <c r="K332" s="157" t="str">
        <f>IF(CoBenefits[[#This Row],[Applicant ID]]="","",SUM(CoBenefits[[#This Row],[NOX]],CoBenefits[[#This Row],[PM2.5]],CoBenefits[[#This Row],[SO2]],CoBenefits[[#This Row],[O3]],CoBenefits[[#This Row],[CO]])&gt;0)</f>
        <v/>
      </c>
    </row>
    <row r="333" spans="2:11" s="142" customFormat="1" ht="15" customHeight="1" x14ac:dyDescent="0.25">
      <c r="B333" s="142">
        <v>324</v>
      </c>
      <c r="C333" s="153" t="str">
        <f>IFERROR(VLOOKUP(B333,Inputs!$B$15:$C$515,2,FALSE),"")</f>
        <v/>
      </c>
      <c r="D333" s="147">
        <f>SUMIF(Inputs!$B$15:$B$515,'Co-benefits Summary'!$B333,Inputs[NOX])</f>
        <v>0</v>
      </c>
      <c r="E333" s="147">
        <f>SUMIF(Inputs!$B$15:$B$515,'Co-benefits Summary'!$B333,Inputs[NH3])</f>
        <v>0</v>
      </c>
      <c r="F333" s="147">
        <f>SUMIF(Inputs!$B$15:$B$515,'Co-benefits Summary'!$B333,Inputs[PM2.5])</f>
        <v>0</v>
      </c>
      <c r="G333" s="147">
        <f>SUMIF(Inputs!$B$15:$B$515,'Co-benefits Summary'!$B333,Inputs[SO2])</f>
        <v>0</v>
      </c>
      <c r="H333" s="147">
        <f>SUMIF(Inputs!$B$15:$B$515,'Co-benefits Summary'!$B333,Inputs[ROG])</f>
        <v>0</v>
      </c>
      <c r="I333" s="147">
        <f>SUMIF(Inputs!$B$15:$B$515,'Co-benefits Summary'!$B333,Inputs[O3])</f>
        <v>0</v>
      </c>
      <c r="J333" s="155">
        <f>SUMIF(Inputs!$B$15:$B$515,'Co-benefits Summary'!$B333,Inputs[CO])</f>
        <v>0</v>
      </c>
      <c r="K333" s="157" t="str">
        <f>IF(CoBenefits[[#This Row],[Applicant ID]]="","",SUM(CoBenefits[[#This Row],[NOX]],CoBenefits[[#This Row],[PM2.5]],CoBenefits[[#This Row],[SO2]],CoBenefits[[#This Row],[O3]],CoBenefits[[#This Row],[CO]])&gt;0)</f>
        <v/>
      </c>
    </row>
    <row r="334" spans="2:11" s="142" customFormat="1" ht="15" customHeight="1" x14ac:dyDescent="0.25">
      <c r="B334" s="142">
        <v>325</v>
      </c>
      <c r="C334" s="153" t="str">
        <f>IFERROR(VLOOKUP(B334,Inputs!$B$15:$C$515,2,FALSE),"")</f>
        <v/>
      </c>
      <c r="D334" s="147">
        <f>SUMIF(Inputs!$B$15:$B$515,'Co-benefits Summary'!$B334,Inputs[NOX])</f>
        <v>0</v>
      </c>
      <c r="E334" s="147">
        <f>SUMIF(Inputs!$B$15:$B$515,'Co-benefits Summary'!$B334,Inputs[NH3])</f>
        <v>0</v>
      </c>
      <c r="F334" s="147">
        <f>SUMIF(Inputs!$B$15:$B$515,'Co-benefits Summary'!$B334,Inputs[PM2.5])</f>
        <v>0</v>
      </c>
      <c r="G334" s="147">
        <f>SUMIF(Inputs!$B$15:$B$515,'Co-benefits Summary'!$B334,Inputs[SO2])</f>
        <v>0</v>
      </c>
      <c r="H334" s="147">
        <f>SUMIF(Inputs!$B$15:$B$515,'Co-benefits Summary'!$B334,Inputs[ROG])</f>
        <v>0</v>
      </c>
      <c r="I334" s="147">
        <f>SUMIF(Inputs!$B$15:$B$515,'Co-benefits Summary'!$B334,Inputs[O3])</f>
        <v>0</v>
      </c>
      <c r="J334" s="155">
        <f>SUMIF(Inputs!$B$15:$B$515,'Co-benefits Summary'!$B334,Inputs[CO])</f>
        <v>0</v>
      </c>
      <c r="K334" s="157" t="str">
        <f>IF(CoBenefits[[#This Row],[Applicant ID]]="","",SUM(CoBenefits[[#This Row],[NOX]],CoBenefits[[#This Row],[PM2.5]],CoBenefits[[#This Row],[SO2]],CoBenefits[[#This Row],[O3]],CoBenefits[[#This Row],[CO]])&gt;0)</f>
        <v/>
      </c>
    </row>
    <row r="335" spans="2:11" s="142" customFormat="1" ht="15" customHeight="1" x14ac:dyDescent="0.25">
      <c r="B335" s="142">
        <v>326</v>
      </c>
      <c r="C335" s="153" t="str">
        <f>IFERROR(VLOOKUP(B335,Inputs!$B$15:$C$515,2,FALSE),"")</f>
        <v/>
      </c>
      <c r="D335" s="147">
        <f>SUMIF(Inputs!$B$15:$B$515,'Co-benefits Summary'!$B335,Inputs[NOX])</f>
        <v>0</v>
      </c>
      <c r="E335" s="147">
        <f>SUMIF(Inputs!$B$15:$B$515,'Co-benefits Summary'!$B335,Inputs[NH3])</f>
        <v>0</v>
      </c>
      <c r="F335" s="147">
        <f>SUMIF(Inputs!$B$15:$B$515,'Co-benefits Summary'!$B335,Inputs[PM2.5])</f>
        <v>0</v>
      </c>
      <c r="G335" s="147">
        <f>SUMIF(Inputs!$B$15:$B$515,'Co-benefits Summary'!$B335,Inputs[SO2])</f>
        <v>0</v>
      </c>
      <c r="H335" s="147">
        <f>SUMIF(Inputs!$B$15:$B$515,'Co-benefits Summary'!$B335,Inputs[ROG])</f>
        <v>0</v>
      </c>
      <c r="I335" s="147">
        <f>SUMIF(Inputs!$B$15:$B$515,'Co-benefits Summary'!$B335,Inputs[O3])</f>
        <v>0</v>
      </c>
      <c r="J335" s="155">
        <f>SUMIF(Inputs!$B$15:$B$515,'Co-benefits Summary'!$B335,Inputs[CO])</f>
        <v>0</v>
      </c>
      <c r="K335" s="157" t="str">
        <f>IF(CoBenefits[[#This Row],[Applicant ID]]="","",SUM(CoBenefits[[#This Row],[NOX]],CoBenefits[[#This Row],[PM2.5]],CoBenefits[[#This Row],[SO2]],CoBenefits[[#This Row],[O3]],CoBenefits[[#This Row],[CO]])&gt;0)</f>
        <v/>
      </c>
    </row>
    <row r="336" spans="2:11" s="142" customFormat="1" ht="15" customHeight="1" x14ac:dyDescent="0.25">
      <c r="B336" s="142">
        <v>327</v>
      </c>
      <c r="C336" s="153" t="str">
        <f>IFERROR(VLOOKUP(B336,Inputs!$B$15:$C$515,2,FALSE),"")</f>
        <v/>
      </c>
      <c r="D336" s="147">
        <f>SUMIF(Inputs!$B$15:$B$515,'Co-benefits Summary'!$B336,Inputs[NOX])</f>
        <v>0</v>
      </c>
      <c r="E336" s="147">
        <f>SUMIF(Inputs!$B$15:$B$515,'Co-benefits Summary'!$B336,Inputs[NH3])</f>
        <v>0</v>
      </c>
      <c r="F336" s="147">
        <f>SUMIF(Inputs!$B$15:$B$515,'Co-benefits Summary'!$B336,Inputs[PM2.5])</f>
        <v>0</v>
      </c>
      <c r="G336" s="147">
        <f>SUMIF(Inputs!$B$15:$B$515,'Co-benefits Summary'!$B336,Inputs[SO2])</f>
        <v>0</v>
      </c>
      <c r="H336" s="147">
        <f>SUMIF(Inputs!$B$15:$B$515,'Co-benefits Summary'!$B336,Inputs[ROG])</f>
        <v>0</v>
      </c>
      <c r="I336" s="147">
        <f>SUMIF(Inputs!$B$15:$B$515,'Co-benefits Summary'!$B336,Inputs[O3])</f>
        <v>0</v>
      </c>
      <c r="J336" s="155">
        <f>SUMIF(Inputs!$B$15:$B$515,'Co-benefits Summary'!$B336,Inputs[CO])</f>
        <v>0</v>
      </c>
      <c r="K336" s="157" t="str">
        <f>IF(CoBenefits[[#This Row],[Applicant ID]]="","",SUM(CoBenefits[[#This Row],[NOX]],CoBenefits[[#This Row],[PM2.5]],CoBenefits[[#This Row],[SO2]],CoBenefits[[#This Row],[O3]],CoBenefits[[#This Row],[CO]])&gt;0)</f>
        <v/>
      </c>
    </row>
    <row r="337" spans="2:11" s="142" customFormat="1" ht="15" customHeight="1" x14ac:dyDescent="0.25">
      <c r="B337" s="142">
        <v>328</v>
      </c>
      <c r="C337" s="153" t="str">
        <f>IFERROR(VLOOKUP(B337,Inputs!$B$15:$C$515,2,FALSE),"")</f>
        <v/>
      </c>
      <c r="D337" s="147">
        <f>SUMIF(Inputs!$B$15:$B$515,'Co-benefits Summary'!$B337,Inputs[NOX])</f>
        <v>0</v>
      </c>
      <c r="E337" s="147">
        <f>SUMIF(Inputs!$B$15:$B$515,'Co-benefits Summary'!$B337,Inputs[NH3])</f>
        <v>0</v>
      </c>
      <c r="F337" s="147">
        <f>SUMIF(Inputs!$B$15:$B$515,'Co-benefits Summary'!$B337,Inputs[PM2.5])</f>
        <v>0</v>
      </c>
      <c r="G337" s="147">
        <f>SUMIF(Inputs!$B$15:$B$515,'Co-benefits Summary'!$B337,Inputs[SO2])</f>
        <v>0</v>
      </c>
      <c r="H337" s="147">
        <f>SUMIF(Inputs!$B$15:$B$515,'Co-benefits Summary'!$B337,Inputs[ROG])</f>
        <v>0</v>
      </c>
      <c r="I337" s="147">
        <f>SUMIF(Inputs!$B$15:$B$515,'Co-benefits Summary'!$B337,Inputs[O3])</f>
        <v>0</v>
      </c>
      <c r="J337" s="155">
        <f>SUMIF(Inputs!$B$15:$B$515,'Co-benefits Summary'!$B337,Inputs[CO])</f>
        <v>0</v>
      </c>
      <c r="K337" s="157" t="str">
        <f>IF(CoBenefits[[#This Row],[Applicant ID]]="","",SUM(CoBenefits[[#This Row],[NOX]],CoBenefits[[#This Row],[PM2.5]],CoBenefits[[#This Row],[SO2]],CoBenefits[[#This Row],[O3]],CoBenefits[[#This Row],[CO]])&gt;0)</f>
        <v/>
      </c>
    </row>
    <row r="338" spans="2:11" s="142" customFormat="1" ht="15" customHeight="1" x14ac:dyDescent="0.25">
      <c r="B338" s="142">
        <v>329</v>
      </c>
      <c r="C338" s="153" t="str">
        <f>IFERROR(VLOOKUP(B338,Inputs!$B$15:$C$515,2,FALSE),"")</f>
        <v/>
      </c>
      <c r="D338" s="147">
        <f>SUMIF(Inputs!$B$15:$B$515,'Co-benefits Summary'!$B338,Inputs[NOX])</f>
        <v>0</v>
      </c>
      <c r="E338" s="147">
        <f>SUMIF(Inputs!$B$15:$B$515,'Co-benefits Summary'!$B338,Inputs[NH3])</f>
        <v>0</v>
      </c>
      <c r="F338" s="147">
        <f>SUMIF(Inputs!$B$15:$B$515,'Co-benefits Summary'!$B338,Inputs[PM2.5])</f>
        <v>0</v>
      </c>
      <c r="G338" s="147">
        <f>SUMIF(Inputs!$B$15:$B$515,'Co-benefits Summary'!$B338,Inputs[SO2])</f>
        <v>0</v>
      </c>
      <c r="H338" s="147">
        <f>SUMIF(Inputs!$B$15:$B$515,'Co-benefits Summary'!$B338,Inputs[ROG])</f>
        <v>0</v>
      </c>
      <c r="I338" s="147">
        <f>SUMIF(Inputs!$B$15:$B$515,'Co-benefits Summary'!$B338,Inputs[O3])</f>
        <v>0</v>
      </c>
      <c r="J338" s="155">
        <f>SUMIF(Inputs!$B$15:$B$515,'Co-benefits Summary'!$B338,Inputs[CO])</f>
        <v>0</v>
      </c>
      <c r="K338" s="157" t="str">
        <f>IF(CoBenefits[[#This Row],[Applicant ID]]="","",SUM(CoBenefits[[#This Row],[NOX]],CoBenefits[[#This Row],[PM2.5]],CoBenefits[[#This Row],[SO2]],CoBenefits[[#This Row],[O3]],CoBenefits[[#This Row],[CO]])&gt;0)</f>
        <v/>
      </c>
    </row>
    <row r="339" spans="2:11" s="142" customFormat="1" ht="15" customHeight="1" x14ac:dyDescent="0.25">
      <c r="B339" s="142">
        <v>330</v>
      </c>
      <c r="C339" s="153" t="str">
        <f>IFERROR(VLOOKUP(B339,Inputs!$B$15:$C$515,2,FALSE),"")</f>
        <v/>
      </c>
      <c r="D339" s="147">
        <f>SUMIF(Inputs!$B$15:$B$515,'Co-benefits Summary'!$B339,Inputs[NOX])</f>
        <v>0</v>
      </c>
      <c r="E339" s="147">
        <f>SUMIF(Inputs!$B$15:$B$515,'Co-benefits Summary'!$B339,Inputs[NH3])</f>
        <v>0</v>
      </c>
      <c r="F339" s="147">
        <f>SUMIF(Inputs!$B$15:$B$515,'Co-benefits Summary'!$B339,Inputs[PM2.5])</f>
        <v>0</v>
      </c>
      <c r="G339" s="147">
        <f>SUMIF(Inputs!$B$15:$B$515,'Co-benefits Summary'!$B339,Inputs[SO2])</f>
        <v>0</v>
      </c>
      <c r="H339" s="147">
        <f>SUMIF(Inputs!$B$15:$B$515,'Co-benefits Summary'!$B339,Inputs[ROG])</f>
        <v>0</v>
      </c>
      <c r="I339" s="147">
        <f>SUMIF(Inputs!$B$15:$B$515,'Co-benefits Summary'!$B339,Inputs[O3])</f>
        <v>0</v>
      </c>
      <c r="J339" s="155">
        <f>SUMIF(Inputs!$B$15:$B$515,'Co-benefits Summary'!$B339,Inputs[CO])</f>
        <v>0</v>
      </c>
      <c r="K339" s="157" t="str">
        <f>IF(CoBenefits[[#This Row],[Applicant ID]]="","",SUM(CoBenefits[[#This Row],[NOX]],CoBenefits[[#This Row],[PM2.5]],CoBenefits[[#This Row],[SO2]],CoBenefits[[#This Row],[O3]],CoBenefits[[#This Row],[CO]])&gt;0)</f>
        <v/>
      </c>
    </row>
    <row r="340" spans="2:11" s="142" customFormat="1" ht="15" customHeight="1" x14ac:dyDescent="0.25">
      <c r="B340" s="142">
        <v>331</v>
      </c>
      <c r="C340" s="153" t="str">
        <f>IFERROR(VLOOKUP(B340,Inputs!$B$15:$C$515,2,FALSE),"")</f>
        <v/>
      </c>
      <c r="D340" s="147">
        <f>SUMIF(Inputs!$B$15:$B$515,'Co-benefits Summary'!$B340,Inputs[NOX])</f>
        <v>0</v>
      </c>
      <c r="E340" s="147">
        <f>SUMIF(Inputs!$B$15:$B$515,'Co-benefits Summary'!$B340,Inputs[NH3])</f>
        <v>0</v>
      </c>
      <c r="F340" s="147">
        <f>SUMIF(Inputs!$B$15:$B$515,'Co-benefits Summary'!$B340,Inputs[PM2.5])</f>
        <v>0</v>
      </c>
      <c r="G340" s="147">
        <f>SUMIF(Inputs!$B$15:$B$515,'Co-benefits Summary'!$B340,Inputs[SO2])</f>
        <v>0</v>
      </c>
      <c r="H340" s="147">
        <f>SUMIF(Inputs!$B$15:$B$515,'Co-benefits Summary'!$B340,Inputs[ROG])</f>
        <v>0</v>
      </c>
      <c r="I340" s="147">
        <f>SUMIF(Inputs!$B$15:$B$515,'Co-benefits Summary'!$B340,Inputs[O3])</f>
        <v>0</v>
      </c>
      <c r="J340" s="155">
        <f>SUMIF(Inputs!$B$15:$B$515,'Co-benefits Summary'!$B340,Inputs[CO])</f>
        <v>0</v>
      </c>
      <c r="K340" s="157" t="str">
        <f>IF(CoBenefits[[#This Row],[Applicant ID]]="","",SUM(CoBenefits[[#This Row],[NOX]],CoBenefits[[#This Row],[PM2.5]],CoBenefits[[#This Row],[SO2]],CoBenefits[[#This Row],[O3]],CoBenefits[[#This Row],[CO]])&gt;0)</f>
        <v/>
      </c>
    </row>
    <row r="341" spans="2:11" s="142" customFormat="1" ht="15" customHeight="1" x14ac:dyDescent="0.25">
      <c r="B341" s="142">
        <v>332</v>
      </c>
      <c r="C341" s="153" t="str">
        <f>IFERROR(VLOOKUP(B341,Inputs!$B$15:$C$515,2,FALSE),"")</f>
        <v/>
      </c>
      <c r="D341" s="147">
        <f>SUMIF(Inputs!$B$15:$B$515,'Co-benefits Summary'!$B341,Inputs[NOX])</f>
        <v>0</v>
      </c>
      <c r="E341" s="147">
        <f>SUMIF(Inputs!$B$15:$B$515,'Co-benefits Summary'!$B341,Inputs[NH3])</f>
        <v>0</v>
      </c>
      <c r="F341" s="147">
        <f>SUMIF(Inputs!$B$15:$B$515,'Co-benefits Summary'!$B341,Inputs[PM2.5])</f>
        <v>0</v>
      </c>
      <c r="G341" s="147">
        <f>SUMIF(Inputs!$B$15:$B$515,'Co-benefits Summary'!$B341,Inputs[SO2])</f>
        <v>0</v>
      </c>
      <c r="H341" s="147">
        <f>SUMIF(Inputs!$B$15:$B$515,'Co-benefits Summary'!$B341,Inputs[ROG])</f>
        <v>0</v>
      </c>
      <c r="I341" s="147">
        <f>SUMIF(Inputs!$B$15:$B$515,'Co-benefits Summary'!$B341,Inputs[O3])</f>
        <v>0</v>
      </c>
      <c r="J341" s="155">
        <f>SUMIF(Inputs!$B$15:$B$515,'Co-benefits Summary'!$B341,Inputs[CO])</f>
        <v>0</v>
      </c>
      <c r="K341" s="157" t="str">
        <f>IF(CoBenefits[[#This Row],[Applicant ID]]="","",SUM(CoBenefits[[#This Row],[NOX]],CoBenefits[[#This Row],[PM2.5]],CoBenefits[[#This Row],[SO2]],CoBenefits[[#This Row],[O3]],CoBenefits[[#This Row],[CO]])&gt;0)</f>
        <v/>
      </c>
    </row>
    <row r="342" spans="2:11" s="142" customFormat="1" ht="15" customHeight="1" x14ac:dyDescent="0.25">
      <c r="B342" s="142">
        <v>333</v>
      </c>
      <c r="C342" s="153" t="str">
        <f>IFERROR(VLOOKUP(B342,Inputs!$B$15:$C$515,2,FALSE),"")</f>
        <v/>
      </c>
      <c r="D342" s="147">
        <f>SUMIF(Inputs!$B$15:$B$515,'Co-benefits Summary'!$B342,Inputs[NOX])</f>
        <v>0</v>
      </c>
      <c r="E342" s="147">
        <f>SUMIF(Inputs!$B$15:$B$515,'Co-benefits Summary'!$B342,Inputs[NH3])</f>
        <v>0</v>
      </c>
      <c r="F342" s="147">
        <f>SUMIF(Inputs!$B$15:$B$515,'Co-benefits Summary'!$B342,Inputs[PM2.5])</f>
        <v>0</v>
      </c>
      <c r="G342" s="147">
        <f>SUMIF(Inputs!$B$15:$B$515,'Co-benefits Summary'!$B342,Inputs[SO2])</f>
        <v>0</v>
      </c>
      <c r="H342" s="147">
        <f>SUMIF(Inputs!$B$15:$B$515,'Co-benefits Summary'!$B342,Inputs[ROG])</f>
        <v>0</v>
      </c>
      <c r="I342" s="147">
        <f>SUMIF(Inputs!$B$15:$B$515,'Co-benefits Summary'!$B342,Inputs[O3])</f>
        <v>0</v>
      </c>
      <c r="J342" s="155">
        <f>SUMIF(Inputs!$B$15:$B$515,'Co-benefits Summary'!$B342,Inputs[CO])</f>
        <v>0</v>
      </c>
      <c r="K342" s="157" t="str">
        <f>IF(CoBenefits[[#This Row],[Applicant ID]]="","",SUM(CoBenefits[[#This Row],[NOX]],CoBenefits[[#This Row],[PM2.5]],CoBenefits[[#This Row],[SO2]],CoBenefits[[#This Row],[O3]],CoBenefits[[#This Row],[CO]])&gt;0)</f>
        <v/>
      </c>
    </row>
    <row r="343" spans="2:11" s="142" customFormat="1" ht="15" customHeight="1" x14ac:dyDescent="0.25">
      <c r="B343" s="142">
        <v>334</v>
      </c>
      <c r="C343" s="153" t="str">
        <f>IFERROR(VLOOKUP(B343,Inputs!$B$15:$C$515,2,FALSE),"")</f>
        <v/>
      </c>
      <c r="D343" s="147">
        <f>SUMIF(Inputs!$B$15:$B$515,'Co-benefits Summary'!$B343,Inputs[NOX])</f>
        <v>0</v>
      </c>
      <c r="E343" s="147">
        <f>SUMIF(Inputs!$B$15:$B$515,'Co-benefits Summary'!$B343,Inputs[NH3])</f>
        <v>0</v>
      </c>
      <c r="F343" s="147">
        <f>SUMIF(Inputs!$B$15:$B$515,'Co-benefits Summary'!$B343,Inputs[PM2.5])</f>
        <v>0</v>
      </c>
      <c r="G343" s="147">
        <f>SUMIF(Inputs!$B$15:$B$515,'Co-benefits Summary'!$B343,Inputs[SO2])</f>
        <v>0</v>
      </c>
      <c r="H343" s="147">
        <f>SUMIF(Inputs!$B$15:$B$515,'Co-benefits Summary'!$B343,Inputs[ROG])</f>
        <v>0</v>
      </c>
      <c r="I343" s="147">
        <f>SUMIF(Inputs!$B$15:$B$515,'Co-benefits Summary'!$B343,Inputs[O3])</f>
        <v>0</v>
      </c>
      <c r="J343" s="155">
        <f>SUMIF(Inputs!$B$15:$B$515,'Co-benefits Summary'!$B343,Inputs[CO])</f>
        <v>0</v>
      </c>
      <c r="K343" s="157" t="str">
        <f>IF(CoBenefits[[#This Row],[Applicant ID]]="","",SUM(CoBenefits[[#This Row],[NOX]],CoBenefits[[#This Row],[PM2.5]],CoBenefits[[#This Row],[SO2]],CoBenefits[[#This Row],[O3]],CoBenefits[[#This Row],[CO]])&gt;0)</f>
        <v/>
      </c>
    </row>
    <row r="344" spans="2:11" s="142" customFormat="1" ht="15" customHeight="1" x14ac:dyDescent="0.25">
      <c r="B344" s="142">
        <v>335</v>
      </c>
      <c r="C344" s="153" t="str">
        <f>IFERROR(VLOOKUP(B344,Inputs!$B$15:$C$515,2,FALSE),"")</f>
        <v/>
      </c>
      <c r="D344" s="147">
        <f>SUMIF(Inputs!$B$15:$B$515,'Co-benefits Summary'!$B344,Inputs[NOX])</f>
        <v>0</v>
      </c>
      <c r="E344" s="147">
        <f>SUMIF(Inputs!$B$15:$B$515,'Co-benefits Summary'!$B344,Inputs[NH3])</f>
        <v>0</v>
      </c>
      <c r="F344" s="147">
        <f>SUMIF(Inputs!$B$15:$B$515,'Co-benefits Summary'!$B344,Inputs[PM2.5])</f>
        <v>0</v>
      </c>
      <c r="G344" s="147">
        <f>SUMIF(Inputs!$B$15:$B$515,'Co-benefits Summary'!$B344,Inputs[SO2])</f>
        <v>0</v>
      </c>
      <c r="H344" s="147">
        <f>SUMIF(Inputs!$B$15:$B$515,'Co-benefits Summary'!$B344,Inputs[ROG])</f>
        <v>0</v>
      </c>
      <c r="I344" s="147">
        <f>SUMIF(Inputs!$B$15:$B$515,'Co-benefits Summary'!$B344,Inputs[O3])</f>
        <v>0</v>
      </c>
      <c r="J344" s="155">
        <f>SUMIF(Inputs!$B$15:$B$515,'Co-benefits Summary'!$B344,Inputs[CO])</f>
        <v>0</v>
      </c>
      <c r="K344" s="157" t="str">
        <f>IF(CoBenefits[[#This Row],[Applicant ID]]="","",SUM(CoBenefits[[#This Row],[NOX]],CoBenefits[[#This Row],[PM2.5]],CoBenefits[[#This Row],[SO2]],CoBenefits[[#This Row],[O3]],CoBenefits[[#This Row],[CO]])&gt;0)</f>
        <v/>
      </c>
    </row>
    <row r="345" spans="2:11" s="142" customFormat="1" ht="15" customHeight="1" x14ac:dyDescent="0.25">
      <c r="B345" s="142">
        <v>336</v>
      </c>
      <c r="C345" s="153" t="str">
        <f>IFERROR(VLOOKUP(B345,Inputs!$B$15:$C$515,2,FALSE),"")</f>
        <v/>
      </c>
      <c r="D345" s="147">
        <f>SUMIF(Inputs!$B$15:$B$515,'Co-benefits Summary'!$B345,Inputs[NOX])</f>
        <v>0</v>
      </c>
      <c r="E345" s="147">
        <f>SUMIF(Inputs!$B$15:$B$515,'Co-benefits Summary'!$B345,Inputs[NH3])</f>
        <v>0</v>
      </c>
      <c r="F345" s="147">
        <f>SUMIF(Inputs!$B$15:$B$515,'Co-benefits Summary'!$B345,Inputs[PM2.5])</f>
        <v>0</v>
      </c>
      <c r="G345" s="147">
        <f>SUMIF(Inputs!$B$15:$B$515,'Co-benefits Summary'!$B345,Inputs[SO2])</f>
        <v>0</v>
      </c>
      <c r="H345" s="147">
        <f>SUMIF(Inputs!$B$15:$B$515,'Co-benefits Summary'!$B345,Inputs[ROG])</f>
        <v>0</v>
      </c>
      <c r="I345" s="147">
        <f>SUMIF(Inputs!$B$15:$B$515,'Co-benefits Summary'!$B345,Inputs[O3])</f>
        <v>0</v>
      </c>
      <c r="J345" s="155">
        <f>SUMIF(Inputs!$B$15:$B$515,'Co-benefits Summary'!$B345,Inputs[CO])</f>
        <v>0</v>
      </c>
      <c r="K345" s="157" t="str">
        <f>IF(CoBenefits[[#This Row],[Applicant ID]]="","",SUM(CoBenefits[[#This Row],[NOX]],CoBenefits[[#This Row],[PM2.5]],CoBenefits[[#This Row],[SO2]],CoBenefits[[#This Row],[O3]],CoBenefits[[#This Row],[CO]])&gt;0)</f>
        <v/>
      </c>
    </row>
    <row r="346" spans="2:11" s="142" customFormat="1" ht="15" customHeight="1" x14ac:dyDescent="0.25">
      <c r="B346" s="142">
        <v>337</v>
      </c>
      <c r="C346" s="153" t="str">
        <f>IFERROR(VLOOKUP(B346,Inputs!$B$15:$C$515,2,FALSE),"")</f>
        <v/>
      </c>
      <c r="D346" s="147">
        <f>SUMIF(Inputs!$B$15:$B$515,'Co-benefits Summary'!$B346,Inputs[NOX])</f>
        <v>0</v>
      </c>
      <c r="E346" s="147">
        <f>SUMIF(Inputs!$B$15:$B$515,'Co-benefits Summary'!$B346,Inputs[NH3])</f>
        <v>0</v>
      </c>
      <c r="F346" s="147">
        <f>SUMIF(Inputs!$B$15:$B$515,'Co-benefits Summary'!$B346,Inputs[PM2.5])</f>
        <v>0</v>
      </c>
      <c r="G346" s="147">
        <f>SUMIF(Inputs!$B$15:$B$515,'Co-benefits Summary'!$B346,Inputs[SO2])</f>
        <v>0</v>
      </c>
      <c r="H346" s="147">
        <f>SUMIF(Inputs!$B$15:$B$515,'Co-benefits Summary'!$B346,Inputs[ROG])</f>
        <v>0</v>
      </c>
      <c r="I346" s="147">
        <f>SUMIF(Inputs!$B$15:$B$515,'Co-benefits Summary'!$B346,Inputs[O3])</f>
        <v>0</v>
      </c>
      <c r="J346" s="155">
        <f>SUMIF(Inputs!$B$15:$B$515,'Co-benefits Summary'!$B346,Inputs[CO])</f>
        <v>0</v>
      </c>
      <c r="K346" s="157" t="str">
        <f>IF(CoBenefits[[#This Row],[Applicant ID]]="","",SUM(CoBenefits[[#This Row],[NOX]],CoBenefits[[#This Row],[PM2.5]],CoBenefits[[#This Row],[SO2]],CoBenefits[[#This Row],[O3]],CoBenefits[[#This Row],[CO]])&gt;0)</f>
        <v/>
      </c>
    </row>
    <row r="347" spans="2:11" s="142" customFormat="1" ht="15" customHeight="1" x14ac:dyDescent="0.25">
      <c r="B347" s="142">
        <v>338</v>
      </c>
      <c r="C347" s="153" t="str">
        <f>IFERROR(VLOOKUP(B347,Inputs!$B$15:$C$515,2,FALSE),"")</f>
        <v/>
      </c>
      <c r="D347" s="147">
        <f>SUMIF(Inputs!$B$15:$B$515,'Co-benefits Summary'!$B347,Inputs[NOX])</f>
        <v>0</v>
      </c>
      <c r="E347" s="147">
        <f>SUMIF(Inputs!$B$15:$B$515,'Co-benefits Summary'!$B347,Inputs[NH3])</f>
        <v>0</v>
      </c>
      <c r="F347" s="147">
        <f>SUMIF(Inputs!$B$15:$B$515,'Co-benefits Summary'!$B347,Inputs[PM2.5])</f>
        <v>0</v>
      </c>
      <c r="G347" s="147">
        <f>SUMIF(Inputs!$B$15:$B$515,'Co-benefits Summary'!$B347,Inputs[SO2])</f>
        <v>0</v>
      </c>
      <c r="H347" s="147">
        <f>SUMIF(Inputs!$B$15:$B$515,'Co-benefits Summary'!$B347,Inputs[ROG])</f>
        <v>0</v>
      </c>
      <c r="I347" s="147">
        <f>SUMIF(Inputs!$B$15:$B$515,'Co-benefits Summary'!$B347,Inputs[O3])</f>
        <v>0</v>
      </c>
      <c r="J347" s="155">
        <f>SUMIF(Inputs!$B$15:$B$515,'Co-benefits Summary'!$B347,Inputs[CO])</f>
        <v>0</v>
      </c>
      <c r="K347" s="157" t="str">
        <f>IF(CoBenefits[[#This Row],[Applicant ID]]="","",SUM(CoBenefits[[#This Row],[NOX]],CoBenefits[[#This Row],[PM2.5]],CoBenefits[[#This Row],[SO2]],CoBenefits[[#This Row],[O3]],CoBenefits[[#This Row],[CO]])&gt;0)</f>
        <v/>
      </c>
    </row>
    <row r="348" spans="2:11" s="142" customFormat="1" ht="15" customHeight="1" x14ac:dyDescent="0.25">
      <c r="B348" s="142">
        <v>339</v>
      </c>
      <c r="C348" s="153" t="str">
        <f>IFERROR(VLOOKUP(B348,Inputs!$B$15:$C$515,2,FALSE),"")</f>
        <v/>
      </c>
      <c r="D348" s="147">
        <f>SUMIF(Inputs!$B$15:$B$515,'Co-benefits Summary'!$B348,Inputs[NOX])</f>
        <v>0</v>
      </c>
      <c r="E348" s="147">
        <f>SUMIF(Inputs!$B$15:$B$515,'Co-benefits Summary'!$B348,Inputs[NH3])</f>
        <v>0</v>
      </c>
      <c r="F348" s="147">
        <f>SUMIF(Inputs!$B$15:$B$515,'Co-benefits Summary'!$B348,Inputs[PM2.5])</f>
        <v>0</v>
      </c>
      <c r="G348" s="147">
        <f>SUMIF(Inputs!$B$15:$B$515,'Co-benefits Summary'!$B348,Inputs[SO2])</f>
        <v>0</v>
      </c>
      <c r="H348" s="147">
        <f>SUMIF(Inputs!$B$15:$B$515,'Co-benefits Summary'!$B348,Inputs[ROG])</f>
        <v>0</v>
      </c>
      <c r="I348" s="147">
        <f>SUMIF(Inputs!$B$15:$B$515,'Co-benefits Summary'!$B348,Inputs[O3])</f>
        <v>0</v>
      </c>
      <c r="J348" s="155">
        <f>SUMIF(Inputs!$B$15:$B$515,'Co-benefits Summary'!$B348,Inputs[CO])</f>
        <v>0</v>
      </c>
      <c r="K348" s="157" t="str">
        <f>IF(CoBenefits[[#This Row],[Applicant ID]]="","",SUM(CoBenefits[[#This Row],[NOX]],CoBenefits[[#This Row],[PM2.5]],CoBenefits[[#This Row],[SO2]],CoBenefits[[#This Row],[O3]],CoBenefits[[#This Row],[CO]])&gt;0)</f>
        <v/>
      </c>
    </row>
    <row r="349" spans="2:11" s="142" customFormat="1" ht="15" customHeight="1" x14ac:dyDescent="0.25">
      <c r="B349" s="142">
        <v>340</v>
      </c>
      <c r="C349" s="153" t="str">
        <f>IFERROR(VLOOKUP(B349,Inputs!$B$15:$C$515,2,FALSE),"")</f>
        <v/>
      </c>
      <c r="D349" s="147">
        <f>SUMIF(Inputs!$B$15:$B$515,'Co-benefits Summary'!$B349,Inputs[NOX])</f>
        <v>0</v>
      </c>
      <c r="E349" s="147">
        <f>SUMIF(Inputs!$B$15:$B$515,'Co-benefits Summary'!$B349,Inputs[NH3])</f>
        <v>0</v>
      </c>
      <c r="F349" s="147">
        <f>SUMIF(Inputs!$B$15:$B$515,'Co-benefits Summary'!$B349,Inputs[PM2.5])</f>
        <v>0</v>
      </c>
      <c r="G349" s="147">
        <f>SUMIF(Inputs!$B$15:$B$515,'Co-benefits Summary'!$B349,Inputs[SO2])</f>
        <v>0</v>
      </c>
      <c r="H349" s="147">
        <f>SUMIF(Inputs!$B$15:$B$515,'Co-benefits Summary'!$B349,Inputs[ROG])</f>
        <v>0</v>
      </c>
      <c r="I349" s="147">
        <f>SUMIF(Inputs!$B$15:$B$515,'Co-benefits Summary'!$B349,Inputs[O3])</f>
        <v>0</v>
      </c>
      <c r="J349" s="155">
        <f>SUMIF(Inputs!$B$15:$B$515,'Co-benefits Summary'!$B349,Inputs[CO])</f>
        <v>0</v>
      </c>
      <c r="K349" s="157" t="str">
        <f>IF(CoBenefits[[#This Row],[Applicant ID]]="","",SUM(CoBenefits[[#This Row],[NOX]],CoBenefits[[#This Row],[PM2.5]],CoBenefits[[#This Row],[SO2]],CoBenefits[[#This Row],[O3]],CoBenefits[[#This Row],[CO]])&gt;0)</f>
        <v/>
      </c>
    </row>
    <row r="350" spans="2:11" s="142" customFormat="1" ht="15" customHeight="1" x14ac:dyDescent="0.25">
      <c r="B350" s="142">
        <v>341</v>
      </c>
      <c r="C350" s="153" t="str">
        <f>IFERROR(VLOOKUP(B350,Inputs!$B$15:$C$515,2,FALSE),"")</f>
        <v/>
      </c>
      <c r="D350" s="147">
        <f>SUMIF(Inputs!$B$15:$B$515,'Co-benefits Summary'!$B350,Inputs[NOX])</f>
        <v>0</v>
      </c>
      <c r="E350" s="147">
        <f>SUMIF(Inputs!$B$15:$B$515,'Co-benefits Summary'!$B350,Inputs[NH3])</f>
        <v>0</v>
      </c>
      <c r="F350" s="147">
        <f>SUMIF(Inputs!$B$15:$B$515,'Co-benefits Summary'!$B350,Inputs[PM2.5])</f>
        <v>0</v>
      </c>
      <c r="G350" s="147">
        <f>SUMIF(Inputs!$B$15:$B$515,'Co-benefits Summary'!$B350,Inputs[SO2])</f>
        <v>0</v>
      </c>
      <c r="H350" s="147">
        <f>SUMIF(Inputs!$B$15:$B$515,'Co-benefits Summary'!$B350,Inputs[ROG])</f>
        <v>0</v>
      </c>
      <c r="I350" s="147">
        <f>SUMIF(Inputs!$B$15:$B$515,'Co-benefits Summary'!$B350,Inputs[O3])</f>
        <v>0</v>
      </c>
      <c r="J350" s="155">
        <f>SUMIF(Inputs!$B$15:$B$515,'Co-benefits Summary'!$B350,Inputs[CO])</f>
        <v>0</v>
      </c>
      <c r="K350" s="157" t="str">
        <f>IF(CoBenefits[[#This Row],[Applicant ID]]="","",SUM(CoBenefits[[#This Row],[NOX]],CoBenefits[[#This Row],[PM2.5]],CoBenefits[[#This Row],[SO2]],CoBenefits[[#This Row],[O3]],CoBenefits[[#This Row],[CO]])&gt;0)</f>
        <v/>
      </c>
    </row>
    <row r="351" spans="2:11" s="142" customFormat="1" ht="15" customHeight="1" x14ac:dyDescent="0.25">
      <c r="B351" s="142">
        <v>342</v>
      </c>
      <c r="C351" s="153" t="str">
        <f>IFERROR(VLOOKUP(B351,Inputs!$B$15:$C$515,2,FALSE),"")</f>
        <v/>
      </c>
      <c r="D351" s="147">
        <f>SUMIF(Inputs!$B$15:$B$515,'Co-benefits Summary'!$B351,Inputs[NOX])</f>
        <v>0</v>
      </c>
      <c r="E351" s="147">
        <f>SUMIF(Inputs!$B$15:$B$515,'Co-benefits Summary'!$B351,Inputs[NH3])</f>
        <v>0</v>
      </c>
      <c r="F351" s="147">
        <f>SUMIF(Inputs!$B$15:$B$515,'Co-benefits Summary'!$B351,Inputs[PM2.5])</f>
        <v>0</v>
      </c>
      <c r="G351" s="147">
        <f>SUMIF(Inputs!$B$15:$B$515,'Co-benefits Summary'!$B351,Inputs[SO2])</f>
        <v>0</v>
      </c>
      <c r="H351" s="147">
        <f>SUMIF(Inputs!$B$15:$B$515,'Co-benefits Summary'!$B351,Inputs[ROG])</f>
        <v>0</v>
      </c>
      <c r="I351" s="147">
        <f>SUMIF(Inputs!$B$15:$B$515,'Co-benefits Summary'!$B351,Inputs[O3])</f>
        <v>0</v>
      </c>
      <c r="J351" s="155">
        <f>SUMIF(Inputs!$B$15:$B$515,'Co-benefits Summary'!$B351,Inputs[CO])</f>
        <v>0</v>
      </c>
      <c r="K351" s="157" t="str">
        <f>IF(CoBenefits[[#This Row],[Applicant ID]]="","",SUM(CoBenefits[[#This Row],[NOX]],CoBenefits[[#This Row],[PM2.5]],CoBenefits[[#This Row],[SO2]],CoBenefits[[#This Row],[O3]],CoBenefits[[#This Row],[CO]])&gt;0)</f>
        <v/>
      </c>
    </row>
    <row r="352" spans="2:11" s="142" customFormat="1" ht="15" customHeight="1" x14ac:dyDescent="0.25">
      <c r="B352" s="142">
        <v>343</v>
      </c>
      <c r="C352" s="153" t="str">
        <f>IFERROR(VLOOKUP(B352,Inputs!$B$15:$C$515,2,FALSE),"")</f>
        <v/>
      </c>
      <c r="D352" s="147">
        <f>SUMIF(Inputs!$B$15:$B$515,'Co-benefits Summary'!$B352,Inputs[NOX])</f>
        <v>0</v>
      </c>
      <c r="E352" s="147">
        <f>SUMIF(Inputs!$B$15:$B$515,'Co-benefits Summary'!$B352,Inputs[NH3])</f>
        <v>0</v>
      </c>
      <c r="F352" s="147">
        <f>SUMIF(Inputs!$B$15:$B$515,'Co-benefits Summary'!$B352,Inputs[PM2.5])</f>
        <v>0</v>
      </c>
      <c r="G352" s="147">
        <f>SUMIF(Inputs!$B$15:$B$515,'Co-benefits Summary'!$B352,Inputs[SO2])</f>
        <v>0</v>
      </c>
      <c r="H352" s="147">
        <f>SUMIF(Inputs!$B$15:$B$515,'Co-benefits Summary'!$B352,Inputs[ROG])</f>
        <v>0</v>
      </c>
      <c r="I352" s="147">
        <f>SUMIF(Inputs!$B$15:$B$515,'Co-benefits Summary'!$B352,Inputs[O3])</f>
        <v>0</v>
      </c>
      <c r="J352" s="155">
        <f>SUMIF(Inputs!$B$15:$B$515,'Co-benefits Summary'!$B352,Inputs[CO])</f>
        <v>0</v>
      </c>
      <c r="K352" s="157" t="str">
        <f>IF(CoBenefits[[#This Row],[Applicant ID]]="","",SUM(CoBenefits[[#This Row],[NOX]],CoBenefits[[#This Row],[PM2.5]],CoBenefits[[#This Row],[SO2]],CoBenefits[[#This Row],[O3]],CoBenefits[[#This Row],[CO]])&gt;0)</f>
        <v/>
      </c>
    </row>
    <row r="353" spans="2:11" s="142" customFormat="1" ht="15" customHeight="1" x14ac:dyDescent="0.25">
      <c r="B353" s="142">
        <v>344</v>
      </c>
      <c r="C353" s="153" t="str">
        <f>IFERROR(VLOOKUP(B353,Inputs!$B$15:$C$515,2,FALSE),"")</f>
        <v/>
      </c>
      <c r="D353" s="147">
        <f>SUMIF(Inputs!$B$15:$B$515,'Co-benefits Summary'!$B353,Inputs[NOX])</f>
        <v>0</v>
      </c>
      <c r="E353" s="147">
        <f>SUMIF(Inputs!$B$15:$B$515,'Co-benefits Summary'!$B353,Inputs[NH3])</f>
        <v>0</v>
      </c>
      <c r="F353" s="147">
        <f>SUMIF(Inputs!$B$15:$B$515,'Co-benefits Summary'!$B353,Inputs[PM2.5])</f>
        <v>0</v>
      </c>
      <c r="G353" s="147">
        <f>SUMIF(Inputs!$B$15:$B$515,'Co-benefits Summary'!$B353,Inputs[SO2])</f>
        <v>0</v>
      </c>
      <c r="H353" s="147">
        <f>SUMIF(Inputs!$B$15:$B$515,'Co-benefits Summary'!$B353,Inputs[ROG])</f>
        <v>0</v>
      </c>
      <c r="I353" s="147">
        <f>SUMIF(Inputs!$B$15:$B$515,'Co-benefits Summary'!$B353,Inputs[O3])</f>
        <v>0</v>
      </c>
      <c r="J353" s="155">
        <f>SUMIF(Inputs!$B$15:$B$515,'Co-benefits Summary'!$B353,Inputs[CO])</f>
        <v>0</v>
      </c>
      <c r="K353" s="157" t="str">
        <f>IF(CoBenefits[[#This Row],[Applicant ID]]="","",SUM(CoBenefits[[#This Row],[NOX]],CoBenefits[[#This Row],[PM2.5]],CoBenefits[[#This Row],[SO2]],CoBenefits[[#This Row],[O3]],CoBenefits[[#This Row],[CO]])&gt;0)</f>
        <v/>
      </c>
    </row>
    <row r="354" spans="2:11" s="142" customFormat="1" ht="15" customHeight="1" x14ac:dyDescent="0.25">
      <c r="B354" s="142">
        <v>345</v>
      </c>
      <c r="C354" s="153" t="str">
        <f>IFERROR(VLOOKUP(B354,Inputs!$B$15:$C$515,2,FALSE),"")</f>
        <v/>
      </c>
      <c r="D354" s="147">
        <f>SUMIF(Inputs!$B$15:$B$515,'Co-benefits Summary'!$B354,Inputs[NOX])</f>
        <v>0</v>
      </c>
      <c r="E354" s="147">
        <f>SUMIF(Inputs!$B$15:$B$515,'Co-benefits Summary'!$B354,Inputs[NH3])</f>
        <v>0</v>
      </c>
      <c r="F354" s="147">
        <f>SUMIF(Inputs!$B$15:$B$515,'Co-benefits Summary'!$B354,Inputs[PM2.5])</f>
        <v>0</v>
      </c>
      <c r="G354" s="147">
        <f>SUMIF(Inputs!$B$15:$B$515,'Co-benefits Summary'!$B354,Inputs[SO2])</f>
        <v>0</v>
      </c>
      <c r="H354" s="147">
        <f>SUMIF(Inputs!$B$15:$B$515,'Co-benefits Summary'!$B354,Inputs[ROG])</f>
        <v>0</v>
      </c>
      <c r="I354" s="147">
        <f>SUMIF(Inputs!$B$15:$B$515,'Co-benefits Summary'!$B354,Inputs[O3])</f>
        <v>0</v>
      </c>
      <c r="J354" s="155">
        <f>SUMIF(Inputs!$B$15:$B$515,'Co-benefits Summary'!$B354,Inputs[CO])</f>
        <v>0</v>
      </c>
      <c r="K354" s="157" t="str">
        <f>IF(CoBenefits[[#This Row],[Applicant ID]]="","",SUM(CoBenefits[[#This Row],[NOX]],CoBenefits[[#This Row],[PM2.5]],CoBenefits[[#This Row],[SO2]],CoBenefits[[#This Row],[O3]],CoBenefits[[#This Row],[CO]])&gt;0)</f>
        <v/>
      </c>
    </row>
    <row r="355" spans="2:11" s="142" customFormat="1" ht="15" customHeight="1" x14ac:dyDescent="0.25">
      <c r="B355" s="142">
        <v>346</v>
      </c>
      <c r="C355" s="153" t="str">
        <f>IFERROR(VLOOKUP(B355,Inputs!$B$15:$C$515,2,FALSE),"")</f>
        <v/>
      </c>
      <c r="D355" s="147">
        <f>SUMIF(Inputs!$B$15:$B$515,'Co-benefits Summary'!$B355,Inputs[NOX])</f>
        <v>0</v>
      </c>
      <c r="E355" s="147">
        <f>SUMIF(Inputs!$B$15:$B$515,'Co-benefits Summary'!$B355,Inputs[NH3])</f>
        <v>0</v>
      </c>
      <c r="F355" s="147">
        <f>SUMIF(Inputs!$B$15:$B$515,'Co-benefits Summary'!$B355,Inputs[PM2.5])</f>
        <v>0</v>
      </c>
      <c r="G355" s="147">
        <f>SUMIF(Inputs!$B$15:$B$515,'Co-benefits Summary'!$B355,Inputs[SO2])</f>
        <v>0</v>
      </c>
      <c r="H355" s="147">
        <f>SUMIF(Inputs!$B$15:$B$515,'Co-benefits Summary'!$B355,Inputs[ROG])</f>
        <v>0</v>
      </c>
      <c r="I355" s="147">
        <f>SUMIF(Inputs!$B$15:$B$515,'Co-benefits Summary'!$B355,Inputs[O3])</f>
        <v>0</v>
      </c>
      <c r="J355" s="155">
        <f>SUMIF(Inputs!$B$15:$B$515,'Co-benefits Summary'!$B355,Inputs[CO])</f>
        <v>0</v>
      </c>
      <c r="K355" s="157" t="str">
        <f>IF(CoBenefits[[#This Row],[Applicant ID]]="","",SUM(CoBenefits[[#This Row],[NOX]],CoBenefits[[#This Row],[PM2.5]],CoBenefits[[#This Row],[SO2]],CoBenefits[[#This Row],[O3]],CoBenefits[[#This Row],[CO]])&gt;0)</f>
        <v/>
      </c>
    </row>
    <row r="356" spans="2:11" s="142" customFormat="1" ht="15" customHeight="1" x14ac:dyDescent="0.25">
      <c r="B356" s="142">
        <v>347</v>
      </c>
      <c r="C356" s="153" t="str">
        <f>IFERROR(VLOOKUP(B356,Inputs!$B$15:$C$515,2,FALSE),"")</f>
        <v/>
      </c>
      <c r="D356" s="147">
        <f>SUMIF(Inputs!$B$15:$B$515,'Co-benefits Summary'!$B356,Inputs[NOX])</f>
        <v>0</v>
      </c>
      <c r="E356" s="147">
        <f>SUMIF(Inputs!$B$15:$B$515,'Co-benefits Summary'!$B356,Inputs[NH3])</f>
        <v>0</v>
      </c>
      <c r="F356" s="147">
        <f>SUMIF(Inputs!$B$15:$B$515,'Co-benefits Summary'!$B356,Inputs[PM2.5])</f>
        <v>0</v>
      </c>
      <c r="G356" s="147">
        <f>SUMIF(Inputs!$B$15:$B$515,'Co-benefits Summary'!$B356,Inputs[SO2])</f>
        <v>0</v>
      </c>
      <c r="H356" s="147">
        <f>SUMIF(Inputs!$B$15:$B$515,'Co-benefits Summary'!$B356,Inputs[ROG])</f>
        <v>0</v>
      </c>
      <c r="I356" s="147">
        <f>SUMIF(Inputs!$B$15:$B$515,'Co-benefits Summary'!$B356,Inputs[O3])</f>
        <v>0</v>
      </c>
      <c r="J356" s="155">
        <f>SUMIF(Inputs!$B$15:$B$515,'Co-benefits Summary'!$B356,Inputs[CO])</f>
        <v>0</v>
      </c>
      <c r="K356" s="157" t="str">
        <f>IF(CoBenefits[[#This Row],[Applicant ID]]="","",SUM(CoBenefits[[#This Row],[NOX]],CoBenefits[[#This Row],[PM2.5]],CoBenefits[[#This Row],[SO2]],CoBenefits[[#This Row],[O3]],CoBenefits[[#This Row],[CO]])&gt;0)</f>
        <v/>
      </c>
    </row>
    <row r="357" spans="2:11" s="142" customFormat="1" ht="15" customHeight="1" x14ac:dyDescent="0.25">
      <c r="B357" s="142">
        <v>348</v>
      </c>
      <c r="C357" s="153" t="str">
        <f>IFERROR(VLOOKUP(B357,Inputs!$B$15:$C$515,2,FALSE),"")</f>
        <v/>
      </c>
      <c r="D357" s="147">
        <f>SUMIF(Inputs!$B$15:$B$515,'Co-benefits Summary'!$B357,Inputs[NOX])</f>
        <v>0</v>
      </c>
      <c r="E357" s="147">
        <f>SUMIF(Inputs!$B$15:$B$515,'Co-benefits Summary'!$B357,Inputs[NH3])</f>
        <v>0</v>
      </c>
      <c r="F357" s="147">
        <f>SUMIF(Inputs!$B$15:$B$515,'Co-benefits Summary'!$B357,Inputs[PM2.5])</f>
        <v>0</v>
      </c>
      <c r="G357" s="147">
        <f>SUMIF(Inputs!$B$15:$B$515,'Co-benefits Summary'!$B357,Inputs[SO2])</f>
        <v>0</v>
      </c>
      <c r="H357" s="147">
        <f>SUMIF(Inputs!$B$15:$B$515,'Co-benefits Summary'!$B357,Inputs[ROG])</f>
        <v>0</v>
      </c>
      <c r="I357" s="147">
        <f>SUMIF(Inputs!$B$15:$B$515,'Co-benefits Summary'!$B357,Inputs[O3])</f>
        <v>0</v>
      </c>
      <c r="J357" s="155">
        <f>SUMIF(Inputs!$B$15:$B$515,'Co-benefits Summary'!$B357,Inputs[CO])</f>
        <v>0</v>
      </c>
      <c r="K357" s="157" t="str">
        <f>IF(CoBenefits[[#This Row],[Applicant ID]]="","",SUM(CoBenefits[[#This Row],[NOX]],CoBenefits[[#This Row],[PM2.5]],CoBenefits[[#This Row],[SO2]],CoBenefits[[#This Row],[O3]],CoBenefits[[#This Row],[CO]])&gt;0)</f>
        <v/>
      </c>
    </row>
    <row r="358" spans="2:11" s="142" customFormat="1" ht="15" customHeight="1" x14ac:dyDescent="0.25">
      <c r="B358" s="142">
        <v>349</v>
      </c>
      <c r="C358" s="153" t="str">
        <f>IFERROR(VLOOKUP(B358,Inputs!$B$15:$C$515,2,FALSE),"")</f>
        <v/>
      </c>
      <c r="D358" s="147">
        <f>SUMIF(Inputs!$B$15:$B$515,'Co-benefits Summary'!$B358,Inputs[NOX])</f>
        <v>0</v>
      </c>
      <c r="E358" s="147">
        <f>SUMIF(Inputs!$B$15:$B$515,'Co-benefits Summary'!$B358,Inputs[NH3])</f>
        <v>0</v>
      </c>
      <c r="F358" s="147">
        <f>SUMIF(Inputs!$B$15:$B$515,'Co-benefits Summary'!$B358,Inputs[PM2.5])</f>
        <v>0</v>
      </c>
      <c r="G358" s="147">
        <f>SUMIF(Inputs!$B$15:$B$515,'Co-benefits Summary'!$B358,Inputs[SO2])</f>
        <v>0</v>
      </c>
      <c r="H358" s="147">
        <f>SUMIF(Inputs!$B$15:$B$515,'Co-benefits Summary'!$B358,Inputs[ROG])</f>
        <v>0</v>
      </c>
      <c r="I358" s="147">
        <f>SUMIF(Inputs!$B$15:$B$515,'Co-benefits Summary'!$B358,Inputs[O3])</f>
        <v>0</v>
      </c>
      <c r="J358" s="155">
        <f>SUMIF(Inputs!$B$15:$B$515,'Co-benefits Summary'!$B358,Inputs[CO])</f>
        <v>0</v>
      </c>
      <c r="K358" s="157" t="str">
        <f>IF(CoBenefits[[#This Row],[Applicant ID]]="","",SUM(CoBenefits[[#This Row],[NOX]],CoBenefits[[#This Row],[PM2.5]],CoBenefits[[#This Row],[SO2]],CoBenefits[[#This Row],[O3]],CoBenefits[[#This Row],[CO]])&gt;0)</f>
        <v/>
      </c>
    </row>
    <row r="359" spans="2:11" s="142" customFormat="1" ht="15" customHeight="1" x14ac:dyDescent="0.25">
      <c r="B359" s="142">
        <v>350</v>
      </c>
      <c r="C359" s="153" t="str">
        <f>IFERROR(VLOOKUP(B359,Inputs!$B$15:$C$515,2,FALSE),"")</f>
        <v/>
      </c>
      <c r="D359" s="147">
        <f>SUMIF(Inputs!$B$15:$B$515,'Co-benefits Summary'!$B359,Inputs[NOX])</f>
        <v>0</v>
      </c>
      <c r="E359" s="147">
        <f>SUMIF(Inputs!$B$15:$B$515,'Co-benefits Summary'!$B359,Inputs[NH3])</f>
        <v>0</v>
      </c>
      <c r="F359" s="147">
        <f>SUMIF(Inputs!$B$15:$B$515,'Co-benefits Summary'!$B359,Inputs[PM2.5])</f>
        <v>0</v>
      </c>
      <c r="G359" s="147">
        <f>SUMIF(Inputs!$B$15:$B$515,'Co-benefits Summary'!$B359,Inputs[SO2])</f>
        <v>0</v>
      </c>
      <c r="H359" s="147">
        <f>SUMIF(Inputs!$B$15:$B$515,'Co-benefits Summary'!$B359,Inputs[ROG])</f>
        <v>0</v>
      </c>
      <c r="I359" s="147">
        <f>SUMIF(Inputs!$B$15:$B$515,'Co-benefits Summary'!$B359,Inputs[O3])</f>
        <v>0</v>
      </c>
      <c r="J359" s="155">
        <f>SUMIF(Inputs!$B$15:$B$515,'Co-benefits Summary'!$B359,Inputs[CO])</f>
        <v>0</v>
      </c>
      <c r="K359" s="157" t="str">
        <f>IF(CoBenefits[[#This Row],[Applicant ID]]="","",SUM(CoBenefits[[#This Row],[NOX]],CoBenefits[[#This Row],[PM2.5]],CoBenefits[[#This Row],[SO2]],CoBenefits[[#This Row],[O3]],CoBenefits[[#This Row],[CO]])&gt;0)</f>
        <v/>
      </c>
    </row>
    <row r="360" spans="2:11" s="142" customFormat="1" ht="15" customHeight="1" x14ac:dyDescent="0.25">
      <c r="B360" s="142">
        <v>351</v>
      </c>
      <c r="C360" s="153" t="str">
        <f>IFERROR(VLOOKUP(B360,Inputs!$B$15:$C$515,2,FALSE),"")</f>
        <v/>
      </c>
      <c r="D360" s="147">
        <f>SUMIF(Inputs!$B$15:$B$515,'Co-benefits Summary'!$B360,Inputs[NOX])</f>
        <v>0</v>
      </c>
      <c r="E360" s="147">
        <f>SUMIF(Inputs!$B$15:$B$515,'Co-benefits Summary'!$B360,Inputs[NH3])</f>
        <v>0</v>
      </c>
      <c r="F360" s="147">
        <f>SUMIF(Inputs!$B$15:$B$515,'Co-benefits Summary'!$B360,Inputs[PM2.5])</f>
        <v>0</v>
      </c>
      <c r="G360" s="147">
        <f>SUMIF(Inputs!$B$15:$B$515,'Co-benefits Summary'!$B360,Inputs[SO2])</f>
        <v>0</v>
      </c>
      <c r="H360" s="147">
        <f>SUMIF(Inputs!$B$15:$B$515,'Co-benefits Summary'!$B360,Inputs[ROG])</f>
        <v>0</v>
      </c>
      <c r="I360" s="147">
        <f>SUMIF(Inputs!$B$15:$B$515,'Co-benefits Summary'!$B360,Inputs[O3])</f>
        <v>0</v>
      </c>
      <c r="J360" s="155">
        <f>SUMIF(Inputs!$B$15:$B$515,'Co-benefits Summary'!$B360,Inputs[CO])</f>
        <v>0</v>
      </c>
      <c r="K360" s="157" t="str">
        <f>IF(CoBenefits[[#This Row],[Applicant ID]]="","",SUM(CoBenefits[[#This Row],[NOX]],CoBenefits[[#This Row],[PM2.5]],CoBenefits[[#This Row],[SO2]],CoBenefits[[#This Row],[O3]],CoBenefits[[#This Row],[CO]])&gt;0)</f>
        <v/>
      </c>
    </row>
    <row r="361" spans="2:11" s="142" customFormat="1" ht="15" customHeight="1" x14ac:dyDescent="0.25">
      <c r="B361" s="142">
        <v>352</v>
      </c>
      <c r="C361" s="153" t="str">
        <f>IFERROR(VLOOKUP(B361,Inputs!$B$15:$C$515,2,FALSE),"")</f>
        <v/>
      </c>
      <c r="D361" s="147">
        <f>SUMIF(Inputs!$B$15:$B$515,'Co-benefits Summary'!$B361,Inputs[NOX])</f>
        <v>0</v>
      </c>
      <c r="E361" s="147">
        <f>SUMIF(Inputs!$B$15:$B$515,'Co-benefits Summary'!$B361,Inputs[NH3])</f>
        <v>0</v>
      </c>
      <c r="F361" s="147">
        <f>SUMIF(Inputs!$B$15:$B$515,'Co-benefits Summary'!$B361,Inputs[PM2.5])</f>
        <v>0</v>
      </c>
      <c r="G361" s="147">
        <f>SUMIF(Inputs!$B$15:$B$515,'Co-benefits Summary'!$B361,Inputs[SO2])</f>
        <v>0</v>
      </c>
      <c r="H361" s="147">
        <f>SUMIF(Inputs!$B$15:$B$515,'Co-benefits Summary'!$B361,Inputs[ROG])</f>
        <v>0</v>
      </c>
      <c r="I361" s="147">
        <f>SUMIF(Inputs!$B$15:$B$515,'Co-benefits Summary'!$B361,Inputs[O3])</f>
        <v>0</v>
      </c>
      <c r="J361" s="155">
        <f>SUMIF(Inputs!$B$15:$B$515,'Co-benefits Summary'!$B361,Inputs[CO])</f>
        <v>0</v>
      </c>
      <c r="K361" s="157" t="str">
        <f>IF(CoBenefits[[#This Row],[Applicant ID]]="","",SUM(CoBenefits[[#This Row],[NOX]],CoBenefits[[#This Row],[PM2.5]],CoBenefits[[#This Row],[SO2]],CoBenefits[[#This Row],[O3]],CoBenefits[[#This Row],[CO]])&gt;0)</f>
        <v/>
      </c>
    </row>
    <row r="362" spans="2:11" s="142" customFormat="1" ht="15" customHeight="1" x14ac:dyDescent="0.25">
      <c r="B362" s="142">
        <v>353</v>
      </c>
      <c r="C362" s="153" t="str">
        <f>IFERROR(VLOOKUP(B362,Inputs!$B$15:$C$515,2,FALSE),"")</f>
        <v/>
      </c>
      <c r="D362" s="147">
        <f>SUMIF(Inputs!$B$15:$B$515,'Co-benefits Summary'!$B362,Inputs[NOX])</f>
        <v>0</v>
      </c>
      <c r="E362" s="147">
        <f>SUMIF(Inputs!$B$15:$B$515,'Co-benefits Summary'!$B362,Inputs[NH3])</f>
        <v>0</v>
      </c>
      <c r="F362" s="147">
        <f>SUMIF(Inputs!$B$15:$B$515,'Co-benefits Summary'!$B362,Inputs[PM2.5])</f>
        <v>0</v>
      </c>
      <c r="G362" s="147">
        <f>SUMIF(Inputs!$B$15:$B$515,'Co-benefits Summary'!$B362,Inputs[SO2])</f>
        <v>0</v>
      </c>
      <c r="H362" s="147">
        <f>SUMIF(Inputs!$B$15:$B$515,'Co-benefits Summary'!$B362,Inputs[ROG])</f>
        <v>0</v>
      </c>
      <c r="I362" s="147">
        <f>SUMIF(Inputs!$B$15:$B$515,'Co-benefits Summary'!$B362,Inputs[O3])</f>
        <v>0</v>
      </c>
      <c r="J362" s="155">
        <f>SUMIF(Inputs!$B$15:$B$515,'Co-benefits Summary'!$B362,Inputs[CO])</f>
        <v>0</v>
      </c>
      <c r="K362" s="157" t="str">
        <f>IF(CoBenefits[[#This Row],[Applicant ID]]="","",SUM(CoBenefits[[#This Row],[NOX]],CoBenefits[[#This Row],[PM2.5]],CoBenefits[[#This Row],[SO2]],CoBenefits[[#This Row],[O3]],CoBenefits[[#This Row],[CO]])&gt;0)</f>
        <v/>
      </c>
    </row>
    <row r="363" spans="2:11" s="142" customFormat="1" ht="15" customHeight="1" x14ac:dyDescent="0.25">
      <c r="B363" s="142">
        <v>354</v>
      </c>
      <c r="C363" s="153" t="str">
        <f>IFERROR(VLOOKUP(B363,Inputs!$B$15:$C$515,2,FALSE),"")</f>
        <v/>
      </c>
      <c r="D363" s="147">
        <f>SUMIF(Inputs!$B$15:$B$515,'Co-benefits Summary'!$B363,Inputs[NOX])</f>
        <v>0</v>
      </c>
      <c r="E363" s="147">
        <f>SUMIF(Inputs!$B$15:$B$515,'Co-benefits Summary'!$B363,Inputs[NH3])</f>
        <v>0</v>
      </c>
      <c r="F363" s="147">
        <f>SUMIF(Inputs!$B$15:$B$515,'Co-benefits Summary'!$B363,Inputs[PM2.5])</f>
        <v>0</v>
      </c>
      <c r="G363" s="147">
        <f>SUMIF(Inputs!$B$15:$B$515,'Co-benefits Summary'!$B363,Inputs[SO2])</f>
        <v>0</v>
      </c>
      <c r="H363" s="147">
        <f>SUMIF(Inputs!$B$15:$B$515,'Co-benefits Summary'!$B363,Inputs[ROG])</f>
        <v>0</v>
      </c>
      <c r="I363" s="147">
        <f>SUMIF(Inputs!$B$15:$B$515,'Co-benefits Summary'!$B363,Inputs[O3])</f>
        <v>0</v>
      </c>
      <c r="J363" s="155">
        <f>SUMIF(Inputs!$B$15:$B$515,'Co-benefits Summary'!$B363,Inputs[CO])</f>
        <v>0</v>
      </c>
      <c r="K363" s="157" t="str">
        <f>IF(CoBenefits[[#This Row],[Applicant ID]]="","",SUM(CoBenefits[[#This Row],[NOX]],CoBenefits[[#This Row],[PM2.5]],CoBenefits[[#This Row],[SO2]],CoBenefits[[#This Row],[O3]],CoBenefits[[#This Row],[CO]])&gt;0)</f>
        <v/>
      </c>
    </row>
    <row r="364" spans="2:11" s="142" customFormat="1" ht="15" customHeight="1" x14ac:dyDescent="0.25">
      <c r="B364" s="142">
        <v>355</v>
      </c>
      <c r="C364" s="153" t="str">
        <f>IFERROR(VLOOKUP(B364,Inputs!$B$15:$C$515,2,FALSE),"")</f>
        <v/>
      </c>
      <c r="D364" s="147">
        <f>SUMIF(Inputs!$B$15:$B$515,'Co-benefits Summary'!$B364,Inputs[NOX])</f>
        <v>0</v>
      </c>
      <c r="E364" s="147">
        <f>SUMIF(Inputs!$B$15:$B$515,'Co-benefits Summary'!$B364,Inputs[NH3])</f>
        <v>0</v>
      </c>
      <c r="F364" s="147">
        <f>SUMIF(Inputs!$B$15:$B$515,'Co-benefits Summary'!$B364,Inputs[PM2.5])</f>
        <v>0</v>
      </c>
      <c r="G364" s="147">
        <f>SUMIF(Inputs!$B$15:$B$515,'Co-benefits Summary'!$B364,Inputs[SO2])</f>
        <v>0</v>
      </c>
      <c r="H364" s="147">
        <f>SUMIF(Inputs!$B$15:$B$515,'Co-benefits Summary'!$B364,Inputs[ROG])</f>
        <v>0</v>
      </c>
      <c r="I364" s="147">
        <f>SUMIF(Inputs!$B$15:$B$515,'Co-benefits Summary'!$B364,Inputs[O3])</f>
        <v>0</v>
      </c>
      <c r="J364" s="155">
        <f>SUMIF(Inputs!$B$15:$B$515,'Co-benefits Summary'!$B364,Inputs[CO])</f>
        <v>0</v>
      </c>
      <c r="K364" s="157" t="str">
        <f>IF(CoBenefits[[#This Row],[Applicant ID]]="","",SUM(CoBenefits[[#This Row],[NOX]],CoBenefits[[#This Row],[PM2.5]],CoBenefits[[#This Row],[SO2]],CoBenefits[[#This Row],[O3]],CoBenefits[[#This Row],[CO]])&gt;0)</f>
        <v/>
      </c>
    </row>
    <row r="365" spans="2:11" s="142" customFormat="1" ht="15" customHeight="1" x14ac:dyDescent="0.25">
      <c r="B365" s="142">
        <v>356</v>
      </c>
      <c r="C365" s="153" t="str">
        <f>IFERROR(VLOOKUP(B365,Inputs!$B$15:$C$515,2,FALSE),"")</f>
        <v/>
      </c>
      <c r="D365" s="147">
        <f>SUMIF(Inputs!$B$15:$B$515,'Co-benefits Summary'!$B365,Inputs[NOX])</f>
        <v>0</v>
      </c>
      <c r="E365" s="147">
        <f>SUMIF(Inputs!$B$15:$B$515,'Co-benefits Summary'!$B365,Inputs[NH3])</f>
        <v>0</v>
      </c>
      <c r="F365" s="147">
        <f>SUMIF(Inputs!$B$15:$B$515,'Co-benefits Summary'!$B365,Inputs[PM2.5])</f>
        <v>0</v>
      </c>
      <c r="G365" s="147">
        <f>SUMIF(Inputs!$B$15:$B$515,'Co-benefits Summary'!$B365,Inputs[SO2])</f>
        <v>0</v>
      </c>
      <c r="H365" s="147">
        <f>SUMIF(Inputs!$B$15:$B$515,'Co-benefits Summary'!$B365,Inputs[ROG])</f>
        <v>0</v>
      </c>
      <c r="I365" s="147">
        <f>SUMIF(Inputs!$B$15:$B$515,'Co-benefits Summary'!$B365,Inputs[O3])</f>
        <v>0</v>
      </c>
      <c r="J365" s="155">
        <f>SUMIF(Inputs!$B$15:$B$515,'Co-benefits Summary'!$B365,Inputs[CO])</f>
        <v>0</v>
      </c>
      <c r="K365" s="157" t="str">
        <f>IF(CoBenefits[[#This Row],[Applicant ID]]="","",SUM(CoBenefits[[#This Row],[NOX]],CoBenefits[[#This Row],[PM2.5]],CoBenefits[[#This Row],[SO2]],CoBenefits[[#This Row],[O3]],CoBenefits[[#This Row],[CO]])&gt;0)</f>
        <v/>
      </c>
    </row>
    <row r="366" spans="2:11" s="142" customFormat="1" ht="15" customHeight="1" x14ac:dyDescent="0.25">
      <c r="B366" s="142">
        <v>357</v>
      </c>
      <c r="C366" s="153" t="str">
        <f>IFERROR(VLOOKUP(B366,Inputs!$B$15:$C$515,2,FALSE),"")</f>
        <v/>
      </c>
      <c r="D366" s="147">
        <f>SUMIF(Inputs!$B$15:$B$515,'Co-benefits Summary'!$B366,Inputs[NOX])</f>
        <v>0</v>
      </c>
      <c r="E366" s="147">
        <f>SUMIF(Inputs!$B$15:$B$515,'Co-benefits Summary'!$B366,Inputs[NH3])</f>
        <v>0</v>
      </c>
      <c r="F366" s="147">
        <f>SUMIF(Inputs!$B$15:$B$515,'Co-benefits Summary'!$B366,Inputs[PM2.5])</f>
        <v>0</v>
      </c>
      <c r="G366" s="147">
        <f>SUMIF(Inputs!$B$15:$B$515,'Co-benefits Summary'!$B366,Inputs[SO2])</f>
        <v>0</v>
      </c>
      <c r="H366" s="147">
        <f>SUMIF(Inputs!$B$15:$B$515,'Co-benefits Summary'!$B366,Inputs[ROG])</f>
        <v>0</v>
      </c>
      <c r="I366" s="147">
        <f>SUMIF(Inputs!$B$15:$B$515,'Co-benefits Summary'!$B366,Inputs[O3])</f>
        <v>0</v>
      </c>
      <c r="J366" s="155">
        <f>SUMIF(Inputs!$B$15:$B$515,'Co-benefits Summary'!$B366,Inputs[CO])</f>
        <v>0</v>
      </c>
      <c r="K366" s="157" t="str">
        <f>IF(CoBenefits[[#This Row],[Applicant ID]]="","",SUM(CoBenefits[[#This Row],[NOX]],CoBenefits[[#This Row],[PM2.5]],CoBenefits[[#This Row],[SO2]],CoBenefits[[#This Row],[O3]],CoBenefits[[#This Row],[CO]])&gt;0)</f>
        <v/>
      </c>
    </row>
    <row r="367" spans="2:11" s="142" customFormat="1" ht="15" customHeight="1" x14ac:dyDescent="0.25">
      <c r="B367" s="142">
        <v>358</v>
      </c>
      <c r="C367" s="153" t="str">
        <f>IFERROR(VLOOKUP(B367,Inputs!$B$15:$C$515,2,FALSE),"")</f>
        <v/>
      </c>
      <c r="D367" s="147">
        <f>SUMIF(Inputs!$B$15:$B$515,'Co-benefits Summary'!$B367,Inputs[NOX])</f>
        <v>0</v>
      </c>
      <c r="E367" s="147">
        <f>SUMIF(Inputs!$B$15:$B$515,'Co-benefits Summary'!$B367,Inputs[NH3])</f>
        <v>0</v>
      </c>
      <c r="F367" s="147">
        <f>SUMIF(Inputs!$B$15:$B$515,'Co-benefits Summary'!$B367,Inputs[PM2.5])</f>
        <v>0</v>
      </c>
      <c r="G367" s="147">
        <f>SUMIF(Inputs!$B$15:$B$515,'Co-benefits Summary'!$B367,Inputs[SO2])</f>
        <v>0</v>
      </c>
      <c r="H367" s="147">
        <f>SUMIF(Inputs!$B$15:$B$515,'Co-benefits Summary'!$B367,Inputs[ROG])</f>
        <v>0</v>
      </c>
      <c r="I367" s="147">
        <f>SUMIF(Inputs!$B$15:$B$515,'Co-benefits Summary'!$B367,Inputs[O3])</f>
        <v>0</v>
      </c>
      <c r="J367" s="155">
        <f>SUMIF(Inputs!$B$15:$B$515,'Co-benefits Summary'!$B367,Inputs[CO])</f>
        <v>0</v>
      </c>
      <c r="K367" s="157" t="str">
        <f>IF(CoBenefits[[#This Row],[Applicant ID]]="","",SUM(CoBenefits[[#This Row],[NOX]],CoBenefits[[#This Row],[PM2.5]],CoBenefits[[#This Row],[SO2]],CoBenefits[[#This Row],[O3]],CoBenefits[[#This Row],[CO]])&gt;0)</f>
        <v/>
      </c>
    </row>
    <row r="368" spans="2:11" s="142" customFormat="1" ht="15" customHeight="1" x14ac:dyDescent="0.25">
      <c r="B368" s="142">
        <v>359</v>
      </c>
      <c r="C368" s="153" t="str">
        <f>IFERROR(VLOOKUP(B368,Inputs!$B$15:$C$515,2,FALSE),"")</f>
        <v/>
      </c>
      <c r="D368" s="147">
        <f>SUMIF(Inputs!$B$15:$B$515,'Co-benefits Summary'!$B368,Inputs[NOX])</f>
        <v>0</v>
      </c>
      <c r="E368" s="147">
        <f>SUMIF(Inputs!$B$15:$B$515,'Co-benefits Summary'!$B368,Inputs[NH3])</f>
        <v>0</v>
      </c>
      <c r="F368" s="147">
        <f>SUMIF(Inputs!$B$15:$B$515,'Co-benefits Summary'!$B368,Inputs[PM2.5])</f>
        <v>0</v>
      </c>
      <c r="G368" s="147">
        <f>SUMIF(Inputs!$B$15:$B$515,'Co-benefits Summary'!$B368,Inputs[SO2])</f>
        <v>0</v>
      </c>
      <c r="H368" s="147">
        <f>SUMIF(Inputs!$B$15:$B$515,'Co-benefits Summary'!$B368,Inputs[ROG])</f>
        <v>0</v>
      </c>
      <c r="I368" s="147">
        <f>SUMIF(Inputs!$B$15:$B$515,'Co-benefits Summary'!$B368,Inputs[O3])</f>
        <v>0</v>
      </c>
      <c r="J368" s="155">
        <f>SUMIF(Inputs!$B$15:$B$515,'Co-benefits Summary'!$B368,Inputs[CO])</f>
        <v>0</v>
      </c>
      <c r="K368" s="157" t="str">
        <f>IF(CoBenefits[[#This Row],[Applicant ID]]="","",SUM(CoBenefits[[#This Row],[NOX]],CoBenefits[[#This Row],[PM2.5]],CoBenefits[[#This Row],[SO2]],CoBenefits[[#This Row],[O3]],CoBenefits[[#This Row],[CO]])&gt;0)</f>
        <v/>
      </c>
    </row>
    <row r="369" spans="2:11" s="142" customFormat="1" ht="15" customHeight="1" x14ac:dyDescent="0.25">
      <c r="B369" s="142">
        <v>360</v>
      </c>
      <c r="C369" s="153" t="str">
        <f>IFERROR(VLOOKUP(B369,Inputs!$B$15:$C$515,2,FALSE),"")</f>
        <v/>
      </c>
      <c r="D369" s="147">
        <f>SUMIF(Inputs!$B$15:$B$515,'Co-benefits Summary'!$B369,Inputs[NOX])</f>
        <v>0</v>
      </c>
      <c r="E369" s="147">
        <f>SUMIF(Inputs!$B$15:$B$515,'Co-benefits Summary'!$B369,Inputs[NH3])</f>
        <v>0</v>
      </c>
      <c r="F369" s="147">
        <f>SUMIF(Inputs!$B$15:$B$515,'Co-benefits Summary'!$B369,Inputs[PM2.5])</f>
        <v>0</v>
      </c>
      <c r="G369" s="147">
        <f>SUMIF(Inputs!$B$15:$B$515,'Co-benefits Summary'!$B369,Inputs[SO2])</f>
        <v>0</v>
      </c>
      <c r="H369" s="147">
        <f>SUMIF(Inputs!$B$15:$B$515,'Co-benefits Summary'!$B369,Inputs[ROG])</f>
        <v>0</v>
      </c>
      <c r="I369" s="147">
        <f>SUMIF(Inputs!$B$15:$B$515,'Co-benefits Summary'!$B369,Inputs[O3])</f>
        <v>0</v>
      </c>
      <c r="J369" s="155">
        <f>SUMIF(Inputs!$B$15:$B$515,'Co-benefits Summary'!$B369,Inputs[CO])</f>
        <v>0</v>
      </c>
      <c r="K369" s="157" t="str">
        <f>IF(CoBenefits[[#This Row],[Applicant ID]]="","",SUM(CoBenefits[[#This Row],[NOX]],CoBenefits[[#This Row],[PM2.5]],CoBenefits[[#This Row],[SO2]],CoBenefits[[#This Row],[O3]],CoBenefits[[#This Row],[CO]])&gt;0)</f>
        <v/>
      </c>
    </row>
    <row r="370" spans="2:11" s="142" customFormat="1" ht="15" customHeight="1" x14ac:dyDescent="0.25">
      <c r="B370" s="142">
        <v>361</v>
      </c>
      <c r="C370" s="153" t="str">
        <f>IFERROR(VLOOKUP(B370,Inputs!$B$15:$C$515,2,FALSE),"")</f>
        <v/>
      </c>
      <c r="D370" s="147">
        <f>SUMIF(Inputs!$B$15:$B$515,'Co-benefits Summary'!$B370,Inputs[NOX])</f>
        <v>0</v>
      </c>
      <c r="E370" s="147">
        <f>SUMIF(Inputs!$B$15:$B$515,'Co-benefits Summary'!$B370,Inputs[NH3])</f>
        <v>0</v>
      </c>
      <c r="F370" s="147">
        <f>SUMIF(Inputs!$B$15:$B$515,'Co-benefits Summary'!$B370,Inputs[PM2.5])</f>
        <v>0</v>
      </c>
      <c r="G370" s="147">
        <f>SUMIF(Inputs!$B$15:$B$515,'Co-benefits Summary'!$B370,Inputs[SO2])</f>
        <v>0</v>
      </c>
      <c r="H370" s="147">
        <f>SUMIF(Inputs!$B$15:$B$515,'Co-benefits Summary'!$B370,Inputs[ROG])</f>
        <v>0</v>
      </c>
      <c r="I370" s="147">
        <f>SUMIF(Inputs!$B$15:$B$515,'Co-benefits Summary'!$B370,Inputs[O3])</f>
        <v>0</v>
      </c>
      <c r="J370" s="155">
        <f>SUMIF(Inputs!$B$15:$B$515,'Co-benefits Summary'!$B370,Inputs[CO])</f>
        <v>0</v>
      </c>
      <c r="K370" s="157" t="str">
        <f>IF(CoBenefits[[#This Row],[Applicant ID]]="","",SUM(CoBenefits[[#This Row],[NOX]],CoBenefits[[#This Row],[PM2.5]],CoBenefits[[#This Row],[SO2]],CoBenefits[[#This Row],[O3]],CoBenefits[[#This Row],[CO]])&gt;0)</f>
        <v/>
      </c>
    </row>
    <row r="371" spans="2:11" s="142" customFormat="1" ht="15" customHeight="1" x14ac:dyDescent="0.25">
      <c r="B371" s="142">
        <v>362</v>
      </c>
      <c r="C371" s="153" t="str">
        <f>IFERROR(VLOOKUP(B371,Inputs!$B$15:$C$515,2,FALSE),"")</f>
        <v/>
      </c>
      <c r="D371" s="147">
        <f>SUMIF(Inputs!$B$15:$B$515,'Co-benefits Summary'!$B371,Inputs[NOX])</f>
        <v>0</v>
      </c>
      <c r="E371" s="147">
        <f>SUMIF(Inputs!$B$15:$B$515,'Co-benefits Summary'!$B371,Inputs[NH3])</f>
        <v>0</v>
      </c>
      <c r="F371" s="147">
        <f>SUMIF(Inputs!$B$15:$B$515,'Co-benefits Summary'!$B371,Inputs[PM2.5])</f>
        <v>0</v>
      </c>
      <c r="G371" s="147">
        <f>SUMIF(Inputs!$B$15:$B$515,'Co-benefits Summary'!$B371,Inputs[SO2])</f>
        <v>0</v>
      </c>
      <c r="H371" s="147">
        <f>SUMIF(Inputs!$B$15:$B$515,'Co-benefits Summary'!$B371,Inputs[ROG])</f>
        <v>0</v>
      </c>
      <c r="I371" s="147">
        <f>SUMIF(Inputs!$B$15:$B$515,'Co-benefits Summary'!$B371,Inputs[O3])</f>
        <v>0</v>
      </c>
      <c r="J371" s="155">
        <f>SUMIF(Inputs!$B$15:$B$515,'Co-benefits Summary'!$B371,Inputs[CO])</f>
        <v>0</v>
      </c>
      <c r="K371" s="157" t="str">
        <f>IF(CoBenefits[[#This Row],[Applicant ID]]="","",SUM(CoBenefits[[#This Row],[NOX]],CoBenefits[[#This Row],[PM2.5]],CoBenefits[[#This Row],[SO2]],CoBenefits[[#This Row],[O3]],CoBenefits[[#This Row],[CO]])&gt;0)</f>
        <v/>
      </c>
    </row>
    <row r="372" spans="2:11" s="142" customFormat="1" ht="15" customHeight="1" x14ac:dyDescent="0.25">
      <c r="B372" s="142">
        <v>363</v>
      </c>
      <c r="C372" s="153" t="str">
        <f>IFERROR(VLOOKUP(B372,Inputs!$B$15:$C$515,2,FALSE),"")</f>
        <v/>
      </c>
      <c r="D372" s="147">
        <f>SUMIF(Inputs!$B$15:$B$515,'Co-benefits Summary'!$B372,Inputs[NOX])</f>
        <v>0</v>
      </c>
      <c r="E372" s="147">
        <f>SUMIF(Inputs!$B$15:$B$515,'Co-benefits Summary'!$B372,Inputs[NH3])</f>
        <v>0</v>
      </c>
      <c r="F372" s="147">
        <f>SUMIF(Inputs!$B$15:$B$515,'Co-benefits Summary'!$B372,Inputs[PM2.5])</f>
        <v>0</v>
      </c>
      <c r="G372" s="147">
        <f>SUMIF(Inputs!$B$15:$B$515,'Co-benefits Summary'!$B372,Inputs[SO2])</f>
        <v>0</v>
      </c>
      <c r="H372" s="147">
        <f>SUMIF(Inputs!$B$15:$B$515,'Co-benefits Summary'!$B372,Inputs[ROG])</f>
        <v>0</v>
      </c>
      <c r="I372" s="147">
        <f>SUMIF(Inputs!$B$15:$B$515,'Co-benefits Summary'!$B372,Inputs[O3])</f>
        <v>0</v>
      </c>
      <c r="J372" s="155">
        <f>SUMIF(Inputs!$B$15:$B$515,'Co-benefits Summary'!$B372,Inputs[CO])</f>
        <v>0</v>
      </c>
      <c r="K372" s="157" t="str">
        <f>IF(CoBenefits[[#This Row],[Applicant ID]]="","",SUM(CoBenefits[[#This Row],[NOX]],CoBenefits[[#This Row],[PM2.5]],CoBenefits[[#This Row],[SO2]],CoBenefits[[#This Row],[O3]],CoBenefits[[#This Row],[CO]])&gt;0)</f>
        <v/>
      </c>
    </row>
    <row r="373" spans="2:11" s="142" customFormat="1" ht="15" customHeight="1" x14ac:dyDescent="0.25">
      <c r="B373" s="142">
        <v>364</v>
      </c>
      <c r="C373" s="153" t="str">
        <f>IFERROR(VLOOKUP(B373,Inputs!$B$15:$C$515,2,FALSE),"")</f>
        <v/>
      </c>
      <c r="D373" s="147">
        <f>SUMIF(Inputs!$B$15:$B$515,'Co-benefits Summary'!$B373,Inputs[NOX])</f>
        <v>0</v>
      </c>
      <c r="E373" s="147">
        <f>SUMIF(Inputs!$B$15:$B$515,'Co-benefits Summary'!$B373,Inputs[NH3])</f>
        <v>0</v>
      </c>
      <c r="F373" s="147">
        <f>SUMIF(Inputs!$B$15:$B$515,'Co-benefits Summary'!$B373,Inputs[PM2.5])</f>
        <v>0</v>
      </c>
      <c r="G373" s="147">
        <f>SUMIF(Inputs!$B$15:$B$515,'Co-benefits Summary'!$B373,Inputs[SO2])</f>
        <v>0</v>
      </c>
      <c r="H373" s="147">
        <f>SUMIF(Inputs!$B$15:$B$515,'Co-benefits Summary'!$B373,Inputs[ROG])</f>
        <v>0</v>
      </c>
      <c r="I373" s="147">
        <f>SUMIF(Inputs!$B$15:$B$515,'Co-benefits Summary'!$B373,Inputs[O3])</f>
        <v>0</v>
      </c>
      <c r="J373" s="155">
        <f>SUMIF(Inputs!$B$15:$B$515,'Co-benefits Summary'!$B373,Inputs[CO])</f>
        <v>0</v>
      </c>
      <c r="K373" s="157" t="str">
        <f>IF(CoBenefits[[#This Row],[Applicant ID]]="","",SUM(CoBenefits[[#This Row],[NOX]],CoBenefits[[#This Row],[PM2.5]],CoBenefits[[#This Row],[SO2]],CoBenefits[[#This Row],[O3]],CoBenefits[[#This Row],[CO]])&gt;0)</f>
        <v/>
      </c>
    </row>
    <row r="374" spans="2:11" s="142" customFormat="1" ht="15" customHeight="1" x14ac:dyDescent="0.25">
      <c r="B374" s="142">
        <v>365</v>
      </c>
      <c r="C374" s="153" t="str">
        <f>IFERROR(VLOOKUP(B374,Inputs!$B$15:$C$515,2,FALSE),"")</f>
        <v/>
      </c>
      <c r="D374" s="147">
        <f>SUMIF(Inputs!$B$15:$B$515,'Co-benefits Summary'!$B374,Inputs[NOX])</f>
        <v>0</v>
      </c>
      <c r="E374" s="147">
        <f>SUMIF(Inputs!$B$15:$B$515,'Co-benefits Summary'!$B374,Inputs[NH3])</f>
        <v>0</v>
      </c>
      <c r="F374" s="147">
        <f>SUMIF(Inputs!$B$15:$B$515,'Co-benefits Summary'!$B374,Inputs[PM2.5])</f>
        <v>0</v>
      </c>
      <c r="G374" s="147">
        <f>SUMIF(Inputs!$B$15:$B$515,'Co-benefits Summary'!$B374,Inputs[SO2])</f>
        <v>0</v>
      </c>
      <c r="H374" s="147">
        <f>SUMIF(Inputs!$B$15:$B$515,'Co-benefits Summary'!$B374,Inputs[ROG])</f>
        <v>0</v>
      </c>
      <c r="I374" s="147">
        <f>SUMIF(Inputs!$B$15:$B$515,'Co-benefits Summary'!$B374,Inputs[O3])</f>
        <v>0</v>
      </c>
      <c r="J374" s="155">
        <f>SUMIF(Inputs!$B$15:$B$515,'Co-benefits Summary'!$B374,Inputs[CO])</f>
        <v>0</v>
      </c>
      <c r="K374" s="157" t="str">
        <f>IF(CoBenefits[[#This Row],[Applicant ID]]="","",SUM(CoBenefits[[#This Row],[NOX]],CoBenefits[[#This Row],[PM2.5]],CoBenefits[[#This Row],[SO2]],CoBenefits[[#This Row],[O3]],CoBenefits[[#This Row],[CO]])&gt;0)</f>
        <v/>
      </c>
    </row>
    <row r="375" spans="2:11" s="142" customFormat="1" ht="15" customHeight="1" x14ac:dyDescent="0.25">
      <c r="B375" s="142">
        <v>366</v>
      </c>
      <c r="C375" s="153" t="str">
        <f>IFERROR(VLOOKUP(B375,Inputs!$B$15:$C$515,2,FALSE),"")</f>
        <v/>
      </c>
      <c r="D375" s="147">
        <f>SUMIF(Inputs!$B$15:$B$515,'Co-benefits Summary'!$B375,Inputs[NOX])</f>
        <v>0</v>
      </c>
      <c r="E375" s="147">
        <f>SUMIF(Inputs!$B$15:$B$515,'Co-benefits Summary'!$B375,Inputs[NH3])</f>
        <v>0</v>
      </c>
      <c r="F375" s="147">
        <f>SUMIF(Inputs!$B$15:$B$515,'Co-benefits Summary'!$B375,Inputs[PM2.5])</f>
        <v>0</v>
      </c>
      <c r="G375" s="147">
        <f>SUMIF(Inputs!$B$15:$B$515,'Co-benefits Summary'!$B375,Inputs[SO2])</f>
        <v>0</v>
      </c>
      <c r="H375" s="147">
        <f>SUMIF(Inputs!$B$15:$B$515,'Co-benefits Summary'!$B375,Inputs[ROG])</f>
        <v>0</v>
      </c>
      <c r="I375" s="147">
        <f>SUMIF(Inputs!$B$15:$B$515,'Co-benefits Summary'!$B375,Inputs[O3])</f>
        <v>0</v>
      </c>
      <c r="J375" s="155">
        <f>SUMIF(Inputs!$B$15:$B$515,'Co-benefits Summary'!$B375,Inputs[CO])</f>
        <v>0</v>
      </c>
      <c r="K375" s="157" t="str">
        <f>IF(CoBenefits[[#This Row],[Applicant ID]]="","",SUM(CoBenefits[[#This Row],[NOX]],CoBenefits[[#This Row],[PM2.5]],CoBenefits[[#This Row],[SO2]],CoBenefits[[#This Row],[O3]],CoBenefits[[#This Row],[CO]])&gt;0)</f>
        <v/>
      </c>
    </row>
    <row r="376" spans="2:11" s="142" customFormat="1" ht="15" customHeight="1" x14ac:dyDescent="0.25">
      <c r="B376" s="142">
        <v>367</v>
      </c>
      <c r="C376" s="153" t="str">
        <f>IFERROR(VLOOKUP(B376,Inputs!$B$15:$C$515,2,FALSE),"")</f>
        <v/>
      </c>
      <c r="D376" s="147">
        <f>SUMIF(Inputs!$B$15:$B$515,'Co-benefits Summary'!$B376,Inputs[NOX])</f>
        <v>0</v>
      </c>
      <c r="E376" s="147">
        <f>SUMIF(Inputs!$B$15:$B$515,'Co-benefits Summary'!$B376,Inputs[NH3])</f>
        <v>0</v>
      </c>
      <c r="F376" s="147">
        <f>SUMIF(Inputs!$B$15:$B$515,'Co-benefits Summary'!$B376,Inputs[PM2.5])</f>
        <v>0</v>
      </c>
      <c r="G376" s="147">
        <f>SUMIF(Inputs!$B$15:$B$515,'Co-benefits Summary'!$B376,Inputs[SO2])</f>
        <v>0</v>
      </c>
      <c r="H376" s="147">
        <f>SUMIF(Inputs!$B$15:$B$515,'Co-benefits Summary'!$B376,Inputs[ROG])</f>
        <v>0</v>
      </c>
      <c r="I376" s="147">
        <f>SUMIF(Inputs!$B$15:$B$515,'Co-benefits Summary'!$B376,Inputs[O3])</f>
        <v>0</v>
      </c>
      <c r="J376" s="155">
        <f>SUMIF(Inputs!$B$15:$B$515,'Co-benefits Summary'!$B376,Inputs[CO])</f>
        <v>0</v>
      </c>
      <c r="K376" s="157" t="str">
        <f>IF(CoBenefits[[#This Row],[Applicant ID]]="","",SUM(CoBenefits[[#This Row],[NOX]],CoBenefits[[#This Row],[PM2.5]],CoBenefits[[#This Row],[SO2]],CoBenefits[[#This Row],[O3]],CoBenefits[[#This Row],[CO]])&gt;0)</f>
        <v/>
      </c>
    </row>
    <row r="377" spans="2:11" s="142" customFormat="1" ht="15" customHeight="1" x14ac:dyDescent="0.25">
      <c r="B377" s="142">
        <v>368</v>
      </c>
      <c r="C377" s="153" t="str">
        <f>IFERROR(VLOOKUP(B377,Inputs!$B$15:$C$515,2,FALSE),"")</f>
        <v/>
      </c>
      <c r="D377" s="147">
        <f>SUMIF(Inputs!$B$15:$B$515,'Co-benefits Summary'!$B377,Inputs[NOX])</f>
        <v>0</v>
      </c>
      <c r="E377" s="147">
        <f>SUMIF(Inputs!$B$15:$B$515,'Co-benefits Summary'!$B377,Inputs[NH3])</f>
        <v>0</v>
      </c>
      <c r="F377" s="147">
        <f>SUMIF(Inputs!$B$15:$B$515,'Co-benefits Summary'!$B377,Inputs[PM2.5])</f>
        <v>0</v>
      </c>
      <c r="G377" s="147">
        <f>SUMIF(Inputs!$B$15:$B$515,'Co-benefits Summary'!$B377,Inputs[SO2])</f>
        <v>0</v>
      </c>
      <c r="H377" s="147">
        <f>SUMIF(Inputs!$B$15:$B$515,'Co-benefits Summary'!$B377,Inputs[ROG])</f>
        <v>0</v>
      </c>
      <c r="I377" s="147">
        <f>SUMIF(Inputs!$B$15:$B$515,'Co-benefits Summary'!$B377,Inputs[O3])</f>
        <v>0</v>
      </c>
      <c r="J377" s="155">
        <f>SUMIF(Inputs!$B$15:$B$515,'Co-benefits Summary'!$B377,Inputs[CO])</f>
        <v>0</v>
      </c>
      <c r="K377" s="157" t="str">
        <f>IF(CoBenefits[[#This Row],[Applicant ID]]="","",SUM(CoBenefits[[#This Row],[NOX]],CoBenefits[[#This Row],[PM2.5]],CoBenefits[[#This Row],[SO2]],CoBenefits[[#This Row],[O3]],CoBenefits[[#This Row],[CO]])&gt;0)</f>
        <v/>
      </c>
    </row>
    <row r="378" spans="2:11" s="142" customFormat="1" ht="15" customHeight="1" x14ac:dyDescent="0.25">
      <c r="B378" s="142">
        <v>369</v>
      </c>
      <c r="C378" s="153" t="str">
        <f>IFERROR(VLOOKUP(B378,Inputs!$B$15:$C$515,2,FALSE),"")</f>
        <v/>
      </c>
      <c r="D378" s="147">
        <f>SUMIF(Inputs!$B$15:$B$515,'Co-benefits Summary'!$B378,Inputs[NOX])</f>
        <v>0</v>
      </c>
      <c r="E378" s="147">
        <f>SUMIF(Inputs!$B$15:$B$515,'Co-benefits Summary'!$B378,Inputs[NH3])</f>
        <v>0</v>
      </c>
      <c r="F378" s="147">
        <f>SUMIF(Inputs!$B$15:$B$515,'Co-benefits Summary'!$B378,Inputs[PM2.5])</f>
        <v>0</v>
      </c>
      <c r="G378" s="147">
        <f>SUMIF(Inputs!$B$15:$B$515,'Co-benefits Summary'!$B378,Inputs[SO2])</f>
        <v>0</v>
      </c>
      <c r="H378" s="147">
        <f>SUMIF(Inputs!$B$15:$B$515,'Co-benefits Summary'!$B378,Inputs[ROG])</f>
        <v>0</v>
      </c>
      <c r="I378" s="147">
        <f>SUMIF(Inputs!$B$15:$B$515,'Co-benefits Summary'!$B378,Inputs[O3])</f>
        <v>0</v>
      </c>
      <c r="J378" s="155">
        <f>SUMIF(Inputs!$B$15:$B$515,'Co-benefits Summary'!$B378,Inputs[CO])</f>
        <v>0</v>
      </c>
      <c r="K378" s="157" t="str">
        <f>IF(CoBenefits[[#This Row],[Applicant ID]]="","",SUM(CoBenefits[[#This Row],[NOX]],CoBenefits[[#This Row],[PM2.5]],CoBenefits[[#This Row],[SO2]],CoBenefits[[#This Row],[O3]],CoBenefits[[#This Row],[CO]])&gt;0)</f>
        <v/>
      </c>
    </row>
    <row r="379" spans="2:11" s="142" customFormat="1" ht="15" customHeight="1" x14ac:dyDescent="0.25">
      <c r="B379" s="142">
        <v>370</v>
      </c>
      <c r="C379" s="153" t="str">
        <f>IFERROR(VLOOKUP(B379,Inputs!$B$15:$C$515,2,FALSE),"")</f>
        <v/>
      </c>
      <c r="D379" s="147">
        <f>SUMIF(Inputs!$B$15:$B$515,'Co-benefits Summary'!$B379,Inputs[NOX])</f>
        <v>0</v>
      </c>
      <c r="E379" s="147">
        <f>SUMIF(Inputs!$B$15:$B$515,'Co-benefits Summary'!$B379,Inputs[NH3])</f>
        <v>0</v>
      </c>
      <c r="F379" s="147">
        <f>SUMIF(Inputs!$B$15:$B$515,'Co-benefits Summary'!$B379,Inputs[PM2.5])</f>
        <v>0</v>
      </c>
      <c r="G379" s="147">
        <f>SUMIF(Inputs!$B$15:$B$515,'Co-benefits Summary'!$B379,Inputs[SO2])</f>
        <v>0</v>
      </c>
      <c r="H379" s="147">
        <f>SUMIF(Inputs!$B$15:$B$515,'Co-benefits Summary'!$B379,Inputs[ROG])</f>
        <v>0</v>
      </c>
      <c r="I379" s="147">
        <f>SUMIF(Inputs!$B$15:$B$515,'Co-benefits Summary'!$B379,Inputs[O3])</f>
        <v>0</v>
      </c>
      <c r="J379" s="155">
        <f>SUMIF(Inputs!$B$15:$B$515,'Co-benefits Summary'!$B379,Inputs[CO])</f>
        <v>0</v>
      </c>
      <c r="K379" s="157" t="str">
        <f>IF(CoBenefits[[#This Row],[Applicant ID]]="","",SUM(CoBenefits[[#This Row],[NOX]],CoBenefits[[#This Row],[PM2.5]],CoBenefits[[#This Row],[SO2]],CoBenefits[[#This Row],[O3]],CoBenefits[[#This Row],[CO]])&gt;0)</f>
        <v/>
      </c>
    </row>
    <row r="380" spans="2:11" s="142" customFormat="1" ht="15" customHeight="1" x14ac:dyDescent="0.25">
      <c r="B380" s="142">
        <v>371</v>
      </c>
      <c r="C380" s="153" t="str">
        <f>IFERROR(VLOOKUP(B380,Inputs!$B$15:$C$515,2,FALSE),"")</f>
        <v/>
      </c>
      <c r="D380" s="147">
        <f>SUMIF(Inputs!$B$15:$B$515,'Co-benefits Summary'!$B380,Inputs[NOX])</f>
        <v>0</v>
      </c>
      <c r="E380" s="147">
        <f>SUMIF(Inputs!$B$15:$B$515,'Co-benefits Summary'!$B380,Inputs[NH3])</f>
        <v>0</v>
      </c>
      <c r="F380" s="147">
        <f>SUMIF(Inputs!$B$15:$B$515,'Co-benefits Summary'!$B380,Inputs[PM2.5])</f>
        <v>0</v>
      </c>
      <c r="G380" s="147">
        <f>SUMIF(Inputs!$B$15:$B$515,'Co-benefits Summary'!$B380,Inputs[SO2])</f>
        <v>0</v>
      </c>
      <c r="H380" s="147">
        <f>SUMIF(Inputs!$B$15:$B$515,'Co-benefits Summary'!$B380,Inputs[ROG])</f>
        <v>0</v>
      </c>
      <c r="I380" s="147">
        <f>SUMIF(Inputs!$B$15:$B$515,'Co-benefits Summary'!$B380,Inputs[O3])</f>
        <v>0</v>
      </c>
      <c r="J380" s="155">
        <f>SUMIF(Inputs!$B$15:$B$515,'Co-benefits Summary'!$B380,Inputs[CO])</f>
        <v>0</v>
      </c>
      <c r="K380" s="157" t="str">
        <f>IF(CoBenefits[[#This Row],[Applicant ID]]="","",SUM(CoBenefits[[#This Row],[NOX]],CoBenefits[[#This Row],[PM2.5]],CoBenefits[[#This Row],[SO2]],CoBenefits[[#This Row],[O3]],CoBenefits[[#This Row],[CO]])&gt;0)</f>
        <v/>
      </c>
    </row>
    <row r="381" spans="2:11" s="142" customFormat="1" ht="15" customHeight="1" x14ac:dyDescent="0.25">
      <c r="B381" s="142">
        <v>372</v>
      </c>
      <c r="C381" s="153" t="str">
        <f>IFERROR(VLOOKUP(B381,Inputs!$B$15:$C$515,2,FALSE),"")</f>
        <v/>
      </c>
      <c r="D381" s="147">
        <f>SUMIF(Inputs!$B$15:$B$515,'Co-benefits Summary'!$B381,Inputs[NOX])</f>
        <v>0</v>
      </c>
      <c r="E381" s="147">
        <f>SUMIF(Inputs!$B$15:$B$515,'Co-benefits Summary'!$B381,Inputs[NH3])</f>
        <v>0</v>
      </c>
      <c r="F381" s="147">
        <f>SUMIF(Inputs!$B$15:$B$515,'Co-benefits Summary'!$B381,Inputs[PM2.5])</f>
        <v>0</v>
      </c>
      <c r="G381" s="147">
        <f>SUMIF(Inputs!$B$15:$B$515,'Co-benefits Summary'!$B381,Inputs[SO2])</f>
        <v>0</v>
      </c>
      <c r="H381" s="147">
        <f>SUMIF(Inputs!$B$15:$B$515,'Co-benefits Summary'!$B381,Inputs[ROG])</f>
        <v>0</v>
      </c>
      <c r="I381" s="147">
        <f>SUMIF(Inputs!$B$15:$B$515,'Co-benefits Summary'!$B381,Inputs[O3])</f>
        <v>0</v>
      </c>
      <c r="J381" s="155">
        <f>SUMIF(Inputs!$B$15:$B$515,'Co-benefits Summary'!$B381,Inputs[CO])</f>
        <v>0</v>
      </c>
      <c r="K381" s="157" t="str">
        <f>IF(CoBenefits[[#This Row],[Applicant ID]]="","",SUM(CoBenefits[[#This Row],[NOX]],CoBenefits[[#This Row],[PM2.5]],CoBenefits[[#This Row],[SO2]],CoBenefits[[#This Row],[O3]],CoBenefits[[#This Row],[CO]])&gt;0)</f>
        <v/>
      </c>
    </row>
    <row r="382" spans="2:11" s="142" customFormat="1" ht="15" customHeight="1" x14ac:dyDescent="0.25">
      <c r="B382" s="142">
        <v>373</v>
      </c>
      <c r="C382" s="153" t="str">
        <f>IFERROR(VLOOKUP(B382,Inputs!$B$15:$C$515,2,FALSE),"")</f>
        <v/>
      </c>
      <c r="D382" s="147">
        <f>SUMIF(Inputs!$B$15:$B$515,'Co-benefits Summary'!$B382,Inputs[NOX])</f>
        <v>0</v>
      </c>
      <c r="E382" s="147">
        <f>SUMIF(Inputs!$B$15:$B$515,'Co-benefits Summary'!$B382,Inputs[NH3])</f>
        <v>0</v>
      </c>
      <c r="F382" s="147">
        <f>SUMIF(Inputs!$B$15:$B$515,'Co-benefits Summary'!$B382,Inputs[PM2.5])</f>
        <v>0</v>
      </c>
      <c r="G382" s="147">
        <f>SUMIF(Inputs!$B$15:$B$515,'Co-benefits Summary'!$B382,Inputs[SO2])</f>
        <v>0</v>
      </c>
      <c r="H382" s="147">
        <f>SUMIF(Inputs!$B$15:$B$515,'Co-benefits Summary'!$B382,Inputs[ROG])</f>
        <v>0</v>
      </c>
      <c r="I382" s="147">
        <f>SUMIF(Inputs!$B$15:$B$515,'Co-benefits Summary'!$B382,Inputs[O3])</f>
        <v>0</v>
      </c>
      <c r="J382" s="155">
        <f>SUMIF(Inputs!$B$15:$B$515,'Co-benefits Summary'!$B382,Inputs[CO])</f>
        <v>0</v>
      </c>
      <c r="K382" s="157" t="str">
        <f>IF(CoBenefits[[#This Row],[Applicant ID]]="","",SUM(CoBenefits[[#This Row],[NOX]],CoBenefits[[#This Row],[PM2.5]],CoBenefits[[#This Row],[SO2]],CoBenefits[[#This Row],[O3]],CoBenefits[[#This Row],[CO]])&gt;0)</f>
        <v/>
      </c>
    </row>
    <row r="383" spans="2:11" s="142" customFormat="1" ht="15" customHeight="1" x14ac:dyDescent="0.25">
      <c r="B383" s="142">
        <v>374</v>
      </c>
      <c r="C383" s="153" t="str">
        <f>IFERROR(VLOOKUP(B383,Inputs!$B$15:$C$515,2,FALSE),"")</f>
        <v/>
      </c>
      <c r="D383" s="147">
        <f>SUMIF(Inputs!$B$15:$B$515,'Co-benefits Summary'!$B383,Inputs[NOX])</f>
        <v>0</v>
      </c>
      <c r="E383" s="147">
        <f>SUMIF(Inputs!$B$15:$B$515,'Co-benefits Summary'!$B383,Inputs[NH3])</f>
        <v>0</v>
      </c>
      <c r="F383" s="147">
        <f>SUMIF(Inputs!$B$15:$B$515,'Co-benefits Summary'!$B383,Inputs[PM2.5])</f>
        <v>0</v>
      </c>
      <c r="G383" s="147">
        <f>SUMIF(Inputs!$B$15:$B$515,'Co-benefits Summary'!$B383,Inputs[SO2])</f>
        <v>0</v>
      </c>
      <c r="H383" s="147">
        <f>SUMIF(Inputs!$B$15:$B$515,'Co-benefits Summary'!$B383,Inputs[ROG])</f>
        <v>0</v>
      </c>
      <c r="I383" s="147">
        <f>SUMIF(Inputs!$B$15:$B$515,'Co-benefits Summary'!$B383,Inputs[O3])</f>
        <v>0</v>
      </c>
      <c r="J383" s="155">
        <f>SUMIF(Inputs!$B$15:$B$515,'Co-benefits Summary'!$B383,Inputs[CO])</f>
        <v>0</v>
      </c>
      <c r="K383" s="157" t="str">
        <f>IF(CoBenefits[[#This Row],[Applicant ID]]="","",SUM(CoBenefits[[#This Row],[NOX]],CoBenefits[[#This Row],[PM2.5]],CoBenefits[[#This Row],[SO2]],CoBenefits[[#This Row],[O3]],CoBenefits[[#This Row],[CO]])&gt;0)</f>
        <v/>
      </c>
    </row>
    <row r="384" spans="2:11" s="142" customFormat="1" ht="15" customHeight="1" x14ac:dyDescent="0.25">
      <c r="B384" s="142">
        <v>375</v>
      </c>
      <c r="C384" s="153" t="str">
        <f>IFERROR(VLOOKUP(B384,Inputs!$B$15:$C$515,2,FALSE),"")</f>
        <v/>
      </c>
      <c r="D384" s="147">
        <f>SUMIF(Inputs!$B$15:$B$515,'Co-benefits Summary'!$B384,Inputs[NOX])</f>
        <v>0</v>
      </c>
      <c r="E384" s="147">
        <f>SUMIF(Inputs!$B$15:$B$515,'Co-benefits Summary'!$B384,Inputs[NH3])</f>
        <v>0</v>
      </c>
      <c r="F384" s="147">
        <f>SUMIF(Inputs!$B$15:$B$515,'Co-benefits Summary'!$B384,Inputs[PM2.5])</f>
        <v>0</v>
      </c>
      <c r="G384" s="147">
        <f>SUMIF(Inputs!$B$15:$B$515,'Co-benefits Summary'!$B384,Inputs[SO2])</f>
        <v>0</v>
      </c>
      <c r="H384" s="147">
        <f>SUMIF(Inputs!$B$15:$B$515,'Co-benefits Summary'!$B384,Inputs[ROG])</f>
        <v>0</v>
      </c>
      <c r="I384" s="147">
        <f>SUMIF(Inputs!$B$15:$B$515,'Co-benefits Summary'!$B384,Inputs[O3])</f>
        <v>0</v>
      </c>
      <c r="J384" s="155">
        <f>SUMIF(Inputs!$B$15:$B$515,'Co-benefits Summary'!$B384,Inputs[CO])</f>
        <v>0</v>
      </c>
      <c r="K384" s="157" t="str">
        <f>IF(CoBenefits[[#This Row],[Applicant ID]]="","",SUM(CoBenefits[[#This Row],[NOX]],CoBenefits[[#This Row],[PM2.5]],CoBenefits[[#This Row],[SO2]],CoBenefits[[#This Row],[O3]],CoBenefits[[#This Row],[CO]])&gt;0)</f>
        <v/>
      </c>
    </row>
    <row r="385" spans="1:11" s="142" customFormat="1" ht="15" customHeight="1" x14ac:dyDescent="0.25">
      <c r="B385" s="142">
        <v>376</v>
      </c>
      <c r="C385" s="153" t="str">
        <f>IFERROR(VLOOKUP(B385,Inputs!$B$15:$C$515,2,FALSE),"")</f>
        <v/>
      </c>
      <c r="D385" s="147">
        <f>SUMIF(Inputs!$B$15:$B$515,'Co-benefits Summary'!$B385,Inputs[NOX])</f>
        <v>0</v>
      </c>
      <c r="E385" s="147">
        <f>SUMIF(Inputs!$B$15:$B$515,'Co-benefits Summary'!$B385,Inputs[NH3])</f>
        <v>0</v>
      </c>
      <c r="F385" s="147">
        <f>SUMIF(Inputs!$B$15:$B$515,'Co-benefits Summary'!$B385,Inputs[PM2.5])</f>
        <v>0</v>
      </c>
      <c r="G385" s="147">
        <f>SUMIF(Inputs!$B$15:$B$515,'Co-benefits Summary'!$B385,Inputs[SO2])</f>
        <v>0</v>
      </c>
      <c r="H385" s="147">
        <f>SUMIF(Inputs!$B$15:$B$515,'Co-benefits Summary'!$B385,Inputs[ROG])</f>
        <v>0</v>
      </c>
      <c r="I385" s="147">
        <f>SUMIF(Inputs!$B$15:$B$515,'Co-benefits Summary'!$B385,Inputs[O3])</f>
        <v>0</v>
      </c>
      <c r="J385" s="155">
        <f>SUMIF(Inputs!$B$15:$B$515,'Co-benefits Summary'!$B385,Inputs[CO])</f>
        <v>0</v>
      </c>
      <c r="K385" s="157" t="str">
        <f>IF(CoBenefits[[#This Row],[Applicant ID]]="","",SUM(CoBenefits[[#This Row],[NOX]],CoBenefits[[#This Row],[PM2.5]],CoBenefits[[#This Row],[SO2]],CoBenefits[[#This Row],[O3]],CoBenefits[[#This Row],[CO]])&gt;0)</f>
        <v/>
      </c>
    </row>
    <row r="386" spans="1:11" s="142" customFormat="1" ht="15" customHeight="1" x14ac:dyDescent="0.25">
      <c r="B386" s="142">
        <v>377</v>
      </c>
      <c r="C386" s="153" t="str">
        <f>IFERROR(VLOOKUP(B386,Inputs!$B$15:$C$515,2,FALSE),"")</f>
        <v/>
      </c>
      <c r="D386" s="147">
        <f>SUMIF(Inputs!$B$15:$B$515,'Co-benefits Summary'!$B386,Inputs[NOX])</f>
        <v>0</v>
      </c>
      <c r="E386" s="147">
        <f>SUMIF(Inputs!$B$15:$B$515,'Co-benefits Summary'!$B386,Inputs[NH3])</f>
        <v>0</v>
      </c>
      <c r="F386" s="147">
        <f>SUMIF(Inputs!$B$15:$B$515,'Co-benefits Summary'!$B386,Inputs[PM2.5])</f>
        <v>0</v>
      </c>
      <c r="G386" s="147">
        <f>SUMIF(Inputs!$B$15:$B$515,'Co-benefits Summary'!$B386,Inputs[SO2])</f>
        <v>0</v>
      </c>
      <c r="H386" s="147">
        <f>SUMIF(Inputs!$B$15:$B$515,'Co-benefits Summary'!$B386,Inputs[ROG])</f>
        <v>0</v>
      </c>
      <c r="I386" s="147">
        <f>SUMIF(Inputs!$B$15:$B$515,'Co-benefits Summary'!$B386,Inputs[O3])</f>
        <v>0</v>
      </c>
      <c r="J386" s="155">
        <f>SUMIF(Inputs!$B$15:$B$515,'Co-benefits Summary'!$B386,Inputs[CO])</f>
        <v>0</v>
      </c>
      <c r="K386" s="157" t="str">
        <f>IF(CoBenefits[[#This Row],[Applicant ID]]="","",SUM(CoBenefits[[#This Row],[NOX]],CoBenefits[[#This Row],[PM2.5]],CoBenefits[[#This Row],[SO2]],CoBenefits[[#This Row],[O3]],CoBenefits[[#This Row],[CO]])&gt;0)</f>
        <v/>
      </c>
    </row>
    <row r="387" spans="1:11" s="142" customFormat="1" ht="15" customHeight="1" x14ac:dyDescent="0.25">
      <c r="B387" s="142">
        <v>378</v>
      </c>
      <c r="C387" s="153" t="str">
        <f>IFERROR(VLOOKUP(B387,Inputs!$B$15:$C$515,2,FALSE),"")</f>
        <v/>
      </c>
      <c r="D387" s="147">
        <f>SUMIF(Inputs!$B$15:$B$515,'Co-benefits Summary'!$B387,Inputs[NOX])</f>
        <v>0</v>
      </c>
      <c r="E387" s="147">
        <f>SUMIF(Inputs!$B$15:$B$515,'Co-benefits Summary'!$B387,Inputs[NH3])</f>
        <v>0</v>
      </c>
      <c r="F387" s="147">
        <f>SUMIF(Inputs!$B$15:$B$515,'Co-benefits Summary'!$B387,Inputs[PM2.5])</f>
        <v>0</v>
      </c>
      <c r="G387" s="147">
        <f>SUMIF(Inputs!$B$15:$B$515,'Co-benefits Summary'!$B387,Inputs[SO2])</f>
        <v>0</v>
      </c>
      <c r="H387" s="147">
        <f>SUMIF(Inputs!$B$15:$B$515,'Co-benefits Summary'!$B387,Inputs[ROG])</f>
        <v>0</v>
      </c>
      <c r="I387" s="147">
        <f>SUMIF(Inputs!$B$15:$B$515,'Co-benefits Summary'!$B387,Inputs[O3])</f>
        <v>0</v>
      </c>
      <c r="J387" s="155">
        <f>SUMIF(Inputs!$B$15:$B$515,'Co-benefits Summary'!$B387,Inputs[CO])</f>
        <v>0</v>
      </c>
      <c r="K387" s="157" t="str">
        <f>IF(CoBenefits[[#This Row],[Applicant ID]]="","",SUM(CoBenefits[[#This Row],[NOX]],CoBenefits[[#This Row],[PM2.5]],CoBenefits[[#This Row],[SO2]],CoBenefits[[#This Row],[O3]],CoBenefits[[#This Row],[CO]])&gt;0)</f>
        <v/>
      </c>
    </row>
    <row r="388" spans="1:11" s="142" customFormat="1" ht="15" customHeight="1" x14ac:dyDescent="0.25">
      <c r="B388" s="142">
        <v>379</v>
      </c>
      <c r="C388" s="153" t="str">
        <f>IFERROR(VLOOKUP(B388,Inputs!$B$15:$C$515,2,FALSE),"")</f>
        <v/>
      </c>
      <c r="D388" s="147">
        <f>SUMIF(Inputs!$B$15:$B$515,'Co-benefits Summary'!$B388,Inputs[NOX])</f>
        <v>0</v>
      </c>
      <c r="E388" s="147">
        <f>SUMIF(Inputs!$B$15:$B$515,'Co-benefits Summary'!$B388,Inputs[NH3])</f>
        <v>0</v>
      </c>
      <c r="F388" s="147">
        <f>SUMIF(Inputs!$B$15:$B$515,'Co-benefits Summary'!$B388,Inputs[PM2.5])</f>
        <v>0</v>
      </c>
      <c r="G388" s="147">
        <f>SUMIF(Inputs!$B$15:$B$515,'Co-benefits Summary'!$B388,Inputs[SO2])</f>
        <v>0</v>
      </c>
      <c r="H388" s="147">
        <f>SUMIF(Inputs!$B$15:$B$515,'Co-benefits Summary'!$B388,Inputs[ROG])</f>
        <v>0</v>
      </c>
      <c r="I388" s="147">
        <f>SUMIF(Inputs!$B$15:$B$515,'Co-benefits Summary'!$B388,Inputs[O3])</f>
        <v>0</v>
      </c>
      <c r="J388" s="155">
        <f>SUMIF(Inputs!$B$15:$B$515,'Co-benefits Summary'!$B388,Inputs[CO])</f>
        <v>0</v>
      </c>
      <c r="K388" s="157" t="str">
        <f>IF(CoBenefits[[#This Row],[Applicant ID]]="","",SUM(CoBenefits[[#This Row],[NOX]],CoBenefits[[#This Row],[PM2.5]],CoBenefits[[#This Row],[SO2]],CoBenefits[[#This Row],[O3]],CoBenefits[[#This Row],[CO]])&gt;0)</f>
        <v/>
      </c>
    </row>
    <row r="389" spans="1:11" ht="15" customHeight="1" x14ac:dyDescent="0.25">
      <c r="A389" s="142"/>
      <c r="B389" s="142">
        <v>380</v>
      </c>
      <c r="C389" s="150" t="str">
        <f>IFERROR(VLOOKUP(B389,Inputs!$B$15:$C$515,2,FALSE),"")</f>
        <v/>
      </c>
      <c r="D389" s="147">
        <f>SUMIF(Inputs!$B$15:$B$515,'Co-benefits Summary'!$B389,Inputs[NOX])</f>
        <v>0</v>
      </c>
      <c r="E389" s="147">
        <f>SUMIF(Inputs!$B$15:$B$515,'Co-benefits Summary'!$B389,Inputs[NH3])</f>
        <v>0</v>
      </c>
      <c r="F389" s="147">
        <f>SUMIF(Inputs!$B$15:$B$515,'Co-benefits Summary'!$B389,Inputs[PM2.5])</f>
        <v>0</v>
      </c>
      <c r="G389" s="147">
        <f>SUMIF(Inputs!$B$15:$B$515,'Co-benefits Summary'!$B389,Inputs[SO2])</f>
        <v>0</v>
      </c>
      <c r="H389" s="147">
        <f>SUMIF(Inputs!$B$15:$B$515,'Co-benefits Summary'!$B389,Inputs[ROG])</f>
        <v>0</v>
      </c>
      <c r="I389" s="147">
        <f>SUMIF(Inputs!$B$15:$B$515,'Co-benefits Summary'!$B389,Inputs[O3])</f>
        <v>0</v>
      </c>
      <c r="J389" s="155">
        <f>SUMIF(Inputs!$B$15:$B$515,'Co-benefits Summary'!$B389,Inputs[CO])</f>
        <v>0</v>
      </c>
      <c r="K389" s="157" t="str">
        <f>IF(CoBenefits[[#This Row],[Applicant ID]]="","",SUM(CoBenefits[[#This Row],[NOX]],CoBenefits[[#This Row],[PM2.5]],CoBenefits[[#This Row],[SO2]],CoBenefits[[#This Row],[O3]],CoBenefits[[#This Row],[CO]])&gt;0)</f>
        <v/>
      </c>
    </row>
    <row r="390" spans="1:11" ht="15" customHeight="1" x14ac:dyDescent="0.25">
      <c r="A390" s="142"/>
      <c r="B390" s="142">
        <v>381</v>
      </c>
      <c r="C390" s="150" t="str">
        <f>IFERROR(VLOOKUP(B390,Inputs!$B$15:$C$515,2,FALSE),"")</f>
        <v/>
      </c>
      <c r="D390" s="147">
        <f>SUMIF(Inputs!$B$15:$B$515,'Co-benefits Summary'!$B390,Inputs[NOX])</f>
        <v>0</v>
      </c>
      <c r="E390" s="147">
        <f>SUMIF(Inputs!$B$15:$B$515,'Co-benefits Summary'!$B390,Inputs[NH3])</f>
        <v>0</v>
      </c>
      <c r="F390" s="147">
        <f>SUMIF(Inputs!$B$15:$B$515,'Co-benefits Summary'!$B390,Inputs[PM2.5])</f>
        <v>0</v>
      </c>
      <c r="G390" s="147">
        <f>SUMIF(Inputs!$B$15:$B$515,'Co-benefits Summary'!$B390,Inputs[SO2])</f>
        <v>0</v>
      </c>
      <c r="H390" s="147">
        <f>SUMIF(Inputs!$B$15:$B$515,'Co-benefits Summary'!$B390,Inputs[ROG])</f>
        <v>0</v>
      </c>
      <c r="I390" s="147">
        <f>SUMIF(Inputs!$B$15:$B$515,'Co-benefits Summary'!$B390,Inputs[O3])</f>
        <v>0</v>
      </c>
      <c r="J390" s="155">
        <f>SUMIF(Inputs!$B$15:$B$515,'Co-benefits Summary'!$B390,Inputs[CO])</f>
        <v>0</v>
      </c>
      <c r="K390" s="157" t="str">
        <f>IF(CoBenefits[[#This Row],[Applicant ID]]="","",SUM(CoBenefits[[#This Row],[NOX]],CoBenefits[[#This Row],[PM2.5]],CoBenefits[[#This Row],[SO2]],CoBenefits[[#This Row],[O3]],CoBenefits[[#This Row],[CO]])&gt;0)</f>
        <v/>
      </c>
    </row>
    <row r="391" spans="1:11" ht="15" customHeight="1" x14ac:dyDescent="0.25">
      <c r="A391" s="142"/>
      <c r="B391" s="142">
        <v>382</v>
      </c>
      <c r="C391" s="150" t="str">
        <f>IFERROR(VLOOKUP(B391,Inputs!$B$15:$C$515,2,FALSE),"")</f>
        <v/>
      </c>
      <c r="D391" s="147">
        <f>SUMIF(Inputs!$B$15:$B$515,'Co-benefits Summary'!$B391,Inputs[NOX])</f>
        <v>0</v>
      </c>
      <c r="E391" s="147">
        <f>SUMIF(Inputs!$B$15:$B$515,'Co-benefits Summary'!$B391,Inputs[NH3])</f>
        <v>0</v>
      </c>
      <c r="F391" s="147">
        <f>SUMIF(Inputs!$B$15:$B$515,'Co-benefits Summary'!$B391,Inputs[PM2.5])</f>
        <v>0</v>
      </c>
      <c r="G391" s="147">
        <f>SUMIF(Inputs!$B$15:$B$515,'Co-benefits Summary'!$B391,Inputs[SO2])</f>
        <v>0</v>
      </c>
      <c r="H391" s="147">
        <f>SUMIF(Inputs!$B$15:$B$515,'Co-benefits Summary'!$B391,Inputs[ROG])</f>
        <v>0</v>
      </c>
      <c r="I391" s="147">
        <f>SUMIF(Inputs!$B$15:$B$515,'Co-benefits Summary'!$B391,Inputs[O3])</f>
        <v>0</v>
      </c>
      <c r="J391" s="155">
        <f>SUMIF(Inputs!$B$15:$B$515,'Co-benefits Summary'!$B391,Inputs[CO])</f>
        <v>0</v>
      </c>
      <c r="K391" s="157" t="str">
        <f>IF(CoBenefits[[#This Row],[Applicant ID]]="","",SUM(CoBenefits[[#This Row],[NOX]],CoBenefits[[#This Row],[PM2.5]],CoBenefits[[#This Row],[SO2]],CoBenefits[[#This Row],[O3]],CoBenefits[[#This Row],[CO]])&gt;0)</f>
        <v/>
      </c>
    </row>
    <row r="392" spans="1:11" ht="15" customHeight="1" x14ac:dyDescent="0.25">
      <c r="A392" s="142"/>
      <c r="B392" s="142">
        <v>383</v>
      </c>
      <c r="C392" s="150" t="str">
        <f>IFERROR(VLOOKUP(B392,Inputs!$B$15:$C$515,2,FALSE),"")</f>
        <v/>
      </c>
      <c r="D392" s="147">
        <f>SUMIF(Inputs!$B$15:$B$515,'Co-benefits Summary'!$B392,Inputs[NOX])</f>
        <v>0</v>
      </c>
      <c r="E392" s="147">
        <f>SUMIF(Inputs!$B$15:$B$515,'Co-benefits Summary'!$B392,Inputs[NH3])</f>
        <v>0</v>
      </c>
      <c r="F392" s="147">
        <f>SUMIF(Inputs!$B$15:$B$515,'Co-benefits Summary'!$B392,Inputs[PM2.5])</f>
        <v>0</v>
      </c>
      <c r="G392" s="147">
        <f>SUMIF(Inputs!$B$15:$B$515,'Co-benefits Summary'!$B392,Inputs[SO2])</f>
        <v>0</v>
      </c>
      <c r="H392" s="147">
        <f>SUMIF(Inputs!$B$15:$B$515,'Co-benefits Summary'!$B392,Inputs[ROG])</f>
        <v>0</v>
      </c>
      <c r="I392" s="147">
        <f>SUMIF(Inputs!$B$15:$B$515,'Co-benefits Summary'!$B392,Inputs[O3])</f>
        <v>0</v>
      </c>
      <c r="J392" s="155">
        <f>SUMIF(Inputs!$B$15:$B$515,'Co-benefits Summary'!$B392,Inputs[CO])</f>
        <v>0</v>
      </c>
      <c r="K392" s="157" t="str">
        <f>IF(CoBenefits[[#This Row],[Applicant ID]]="","",SUM(CoBenefits[[#This Row],[NOX]],CoBenefits[[#This Row],[PM2.5]],CoBenefits[[#This Row],[SO2]],CoBenefits[[#This Row],[O3]],CoBenefits[[#This Row],[CO]])&gt;0)</f>
        <v/>
      </c>
    </row>
    <row r="393" spans="1:11" ht="15" customHeight="1" x14ac:dyDescent="0.25">
      <c r="A393" s="142"/>
      <c r="B393" s="142">
        <v>384</v>
      </c>
      <c r="C393" s="150" t="str">
        <f>IFERROR(VLOOKUP(B393,Inputs!$B$15:$C$515,2,FALSE),"")</f>
        <v/>
      </c>
      <c r="D393" s="147">
        <f>SUMIF(Inputs!$B$15:$B$515,'Co-benefits Summary'!$B393,Inputs[NOX])</f>
        <v>0</v>
      </c>
      <c r="E393" s="147">
        <f>SUMIF(Inputs!$B$15:$B$515,'Co-benefits Summary'!$B393,Inputs[NH3])</f>
        <v>0</v>
      </c>
      <c r="F393" s="147">
        <f>SUMIF(Inputs!$B$15:$B$515,'Co-benefits Summary'!$B393,Inputs[PM2.5])</f>
        <v>0</v>
      </c>
      <c r="G393" s="147">
        <f>SUMIF(Inputs!$B$15:$B$515,'Co-benefits Summary'!$B393,Inputs[SO2])</f>
        <v>0</v>
      </c>
      <c r="H393" s="147">
        <f>SUMIF(Inputs!$B$15:$B$515,'Co-benefits Summary'!$B393,Inputs[ROG])</f>
        <v>0</v>
      </c>
      <c r="I393" s="147">
        <f>SUMIF(Inputs!$B$15:$B$515,'Co-benefits Summary'!$B393,Inputs[O3])</f>
        <v>0</v>
      </c>
      <c r="J393" s="155">
        <f>SUMIF(Inputs!$B$15:$B$515,'Co-benefits Summary'!$B393,Inputs[CO])</f>
        <v>0</v>
      </c>
      <c r="K393" s="157" t="str">
        <f>IF(CoBenefits[[#This Row],[Applicant ID]]="","",SUM(CoBenefits[[#This Row],[NOX]],CoBenefits[[#This Row],[PM2.5]],CoBenefits[[#This Row],[SO2]],CoBenefits[[#This Row],[O3]],CoBenefits[[#This Row],[CO]])&gt;0)</f>
        <v/>
      </c>
    </row>
    <row r="394" spans="1:11" ht="15" customHeight="1" x14ac:dyDescent="0.25">
      <c r="A394" s="142"/>
      <c r="B394" s="142">
        <v>385</v>
      </c>
      <c r="C394" s="150" t="str">
        <f>IFERROR(VLOOKUP(B394,Inputs!$B$15:$C$515,2,FALSE),"")</f>
        <v/>
      </c>
      <c r="D394" s="147">
        <f>SUMIF(Inputs!$B$15:$B$515,'Co-benefits Summary'!$B394,Inputs[NOX])</f>
        <v>0</v>
      </c>
      <c r="E394" s="147">
        <f>SUMIF(Inputs!$B$15:$B$515,'Co-benefits Summary'!$B394,Inputs[NH3])</f>
        <v>0</v>
      </c>
      <c r="F394" s="147">
        <f>SUMIF(Inputs!$B$15:$B$515,'Co-benefits Summary'!$B394,Inputs[PM2.5])</f>
        <v>0</v>
      </c>
      <c r="G394" s="147">
        <f>SUMIF(Inputs!$B$15:$B$515,'Co-benefits Summary'!$B394,Inputs[SO2])</f>
        <v>0</v>
      </c>
      <c r="H394" s="147">
        <f>SUMIF(Inputs!$B$15:$B$515,'Co-benefits Summary'!$B394,Inputs[ROG])</f>
        <v>0</v>
      </c>
      <c r="I394" s="147">
        <f>SUMIF(Inputs!$B$15:$B$515,'Co-benefits Summary'!$B394,Inputs[O3])</f>
        <v>0</v>
      </c>
      <c r="J394" s="155">
        <f>SUMIF(Inputs!$B$15:$B$515,'Co-benefits Summary'!$B394,Inputs[CO])</f>
        <v>0</v>
      </c>
      <c r="K394" s="157" t="str">
        <f>IF(CoBenefits[[#This Row],[Applicant ID]]="","",SUM(CoBenefits[[#This Row],[NOX]],CoBenefits[[#This Row],[PM2.5]],CoBenefits[[#This Row],[SO2]],CoBenefits[[#This Row],[O3]],CoBenefits[[#This Row],[CO]])&gt;0)</f>
        <v/>
      </c>
    </row>
    <row r="395" spans="1:11" ht="15" customHeight="1" x14ac:dyDescent="0.25">
      <c r="A395" s="142"/>
      <c r="B395" s="142">
        <v>386</v>
      </c>
      <c r="C395" s="150" t="str">
        <f>IFERROR(VLOOKUP(B395,Inputs!$B$15:$C$515,2,FALSE),"")</f>
        <v/>
      </c>
      <c r="D395" s="147">
        <f>SUMIF(Inputs!$B$15:$B$515,'Co-benefits Summary'!$B395,Inputs[NOX])</f>
        <v>0</v>
      </c>
      <c r="E395" s="147">
        <f>SUMIF(Inputs!$B$15:$B$515,'Co-benefits Summary'!$B395,Inputs[NH3])</f>
        <v>0</v>
      </c>
      <c r="F395" s="147">
        <f>SUMIF(Inputs!$B$15:$B$515,'Co-benefits Summary'!$B395,Inputs[PM2.5])</f>
        <v>0</v>
      </c>
      <c r="G395" s="147">
        <f>SUMIF(Inputs!$B$15:$B$515,'Co-benefits Summary'!$B395,Inputs[SO2])</f>
        <v>0</v>
      </c>
      <c r="H395" s="147">
        <f>SUMIF(Inputs!$B$15:$B$515,'Co-benefits Summary'!$B395,Inputs[ROG])</f>
        <v>0</v>
      </c>
      <c r="I395" s="147">
        <f>SUMIF(Inputs!$B$15:$B$515,'Co-benefits Summary'!$B395,Inputs[O3])</f>
        <v>0</v>
      </c>
      <c r="J395" s="155">
        <f>SUMIF(Inputs!$B$15:$B$515,'Co-benefits Summary'!$B395,Inputs[CO])</f>
        <v>0</v>
      </c>
      <c r="K395" s="157" t="str">
        <f>IF(CoBenefits[[#This Row],[Applicant ID]]="","",SUM(CoBenefits[[#This Row],[NOX]],CoBenefits[[#This Row],[PM2.5]],CoBenefits[[#This Row],[SO2]],CoBenefits[[#This Row],[O3]],CoBenefits[[#This Row],[CO]])&gt;0)</f>
        <v/>
      </c>
    </row>
    <row r="396" spans="1:11" ht="15" customHeight="1" x14ac:dyDescent="0.25">
      <c r="A396" s="142"/>
      <c r="B396" s="142">
        <v>387</v>
      </c>
      <c r="C396" s="150" t="str">
        <f>IFERROR(VLOOKUP(B396,Inputs!$B$15:$C$515,2,FALSE),"")</f>
        <v/>
      </c>
      <c r="D396" s="147">
        <f>SUMIF(Inputs!$B$15:$B$515,'Co-benefits Summary'!$B396,Inputs[NOX])</f>
        <v>0</v>
      </c>
      <c r="E396" s="147">
        <f>SUMIF(Inputs!$B$15:$B$515,'Co-benefits Summary'!$B396,Inputs[NH3])</f>
        <v>0</v>
      </c>
      <c r="F396" s="147">
        <f>SUMIF(Inputs!$B$15:$B$515,'Co-benefits Summary'!$B396,Inputs[PM2.5])</f>
        <v>0</v>
      </c>
      <c r="G396" s="147">
        <f>SUMIF(Inputs!$B$15:$B$515,'Co-benefits Summary'!$B396,Inputs[SO2])</f>
        <v>0</v>
      </c>
      <c r="H396" s="147">
        <f>SUMIF(Inputs!$B$15:$B$515,'Co-benefits Summary'!$B396,Inputs[ROG])</f>
        <v>0</v>
      </c>
      <c r="I396" s="147">
        <f>SUMIF(Inputs!$B$15:$B$515,'Co-benefits Summary'!$B396,Inputs[O3])</f>
        <v>0</v>
      </c>
      <c r="J396" s="155">
        <f>SUMIF(Inputs!$B$15:$B$515,'Co-benefits Summary'!$B396,Inputs[CO])</f>
        <v>0</v>
      </c>
      <c r="K396" s="157" t="str">
        <f>IF(CoBenefits[[#This Row],[Applicant ID]]="","",SUM(CoBenefits[[#This Row],[NOX]],CoBenefits[[#This Row],[PM2.5]],CoBenefits[[#This Row],[SO2]],CoBenefits[[#This Row],[O3]],CoBenefits[[#This Row],[CO]])&gt;0)</f>
        <v/>
      </c>
    </row>
    <row r="397" spans="1:11" ht="15" customHeight="1" x14ac:dyDescent="0.25">
      <c r="A397" s="142"/>
      <c r="B397" s="142">
        <v>388</v>
      </c>
      <c r="C397" s="150" t="str">
        <f>IFERROR(VLOOKUP(B397,Inputs!$B$15:$C$515,2,FALSE),"")</f>
        <v/>
      </c>
      <c r="D397" s="147">
        <f>SUMIF(Inputs!$B$15:$B$515,'Co-benefits Summary'!$B397,Inputs[NOX])</f>
        <v>0</v>
      </c>
      <c r="E397" s="147">
        <f>SUMIF(Inputs!$B$15:$B$515,'Co-benefits Summary'!$B397,Inputs[NH3])</f>
        <v>0</v>
      </c>
      <c r="F397" s="147">
        <f>SUMIF(Inputs!$B$15:$B$515,'Co-benefits Summary'!$B397,Inputs[PM2.5])</f>
        <v>0</v>
      </c>
      <c r="G397" s="147">
        <f>SUMIF(Inputs!$B$15:$B$515,'Co-benefits Summary'!$B397,Inputs[SO2])</f>
        <v>0</v>
      </c>
      <c r="H397" s="147">
        <f>SUMIF(Inputs!$B$15:$B$515,'Co-benefits Summary'!$B397,Inputs[ROG])</f>
        <v>0</v>
      </c>
      <c r="I397" s="147">
        <f>SUMIF(Inputs!$B$15:$B$515,'Co-benefits Summary'!$B397,Inputs[O3])</f>
        <v>0</v>
      </c>
      <c r="J397" s="155">
        <f>SUMIF(Inputs!$B$15:$B$515,'Co-benefits Summary'!$B397,Inputs[CO])</f>
        <v>0</v>
      </c>
      <c r="K397" s="157" t="str">
        <f>IF(CoBenefits[[#This Row],[Applicant ID]]="","",SUM(CoBenefits[[#This Row],[NOX]],CoBenefits[[#This Row],[PM2.5]],CoBenefits[[#This Row],[SO2]],CoBenefits[[#This Row],[O3]],CoBenefits[[#This Row],[CO]])&gt;0)</f>
        <v/>
      </c>
    </row>
    <row r="398" spans="1:11" ht="15" customHeight="1" x14ac:dyDescent="0.25">
      <c r="A398" s="142"/>
      <c r="B398" s="142">
        <v>389</v>
      </c>
      <c r="C398" s="150" t="str">
        <f>IFERROR(VLOOKUP(B398,Inputs!$B$15:$C$515,2,FALSE),"")</f>
        <v/>
      </c>
      <c r="D398" s="147">
        <f>SUMIF(Inputs!$B$15:$B$515,'Co-benefits Summary'!$B398,Inputs[NOX])</f>
        <v>0</v>
      </c>
      <c r="E398" s="147">
        <f>SUMIF(Inputs!$B$15:$B$515,'Co-benefits Summary'!$B398,Inputs[NH3])</f>
        <v>0</v>
      </c>
      <c r="F398" s="147">
        <f>SUMIF(Inputs!$B$15:$B$515,'Co-benefits Summary'!$B398,Inputs[PM2.5])</f>
        <v>0</v>
      </c>
      <c r="G398" s="147">
        <f>SUMIF(Inputs!$B$15:$B$515,'Co-benefits Summary'!$B398,Inputs[SO2])</f>
        <v>0</v>
      </c>
      <c r="H398" s="147">
        <f>SUMIF(Inputs!$B$15:$B$515,'Co-benefits Summary'!$B398,Inputs[ROG])</f>
        <v>0</v>
      </c>
      <c r="I398" s="147">
        <f>SUMIF(Inputs!$B$15:$B$515,'Co-benefits Summary'!$B398,Inputs[O3])</f>
        <v>0</v>
      </c>
      <c r="J398" s="155">
        <f>SUMIF(Inputs!$B$15:$B$515,'Co-benefits Summary'!$B398,Inputs[CO])</f>
        <v>0</v>
      </c>
      <c r="K398" s="157" t="str">
        <f>IF(CoBenefits[[#This Row],[Applicant ID]]="","",SUM(CoBenefits[[#This Row],[NOX]],CoBenefits[[#This Row],[PM2.5]],CoBenefits[[#This Row],[SO2]],CoBenefits[[#This Row],[O3]],CoBenefits[[#This Row],[CO]])&gt;0)</f>
        <v/>
      </c>
    </row>
    <row r="399" spans="1:11" ht="15" customHeight="1" x14ac:dyDescent="0.25">
      <c r="A399" s="142"/>
      <c r="B399" s="142">
        <v>390</v>
      </c>
      <c r="C399" s="150" t="str">
        <f>IFERROR(VLOOKUP(B399,Inputs!$B$15:$C$515,2,FALSE),"")</f>
        <v/>
      </c>
      <c r="D399" s="147">
        <f>SUMIF(Inputs!$B$15:$B$515,'Co-benefits Summary'!$B399,Inputs[NOX])</f>
        <v>0</v>
      </c>
      <c r="E399" s="147">
        <f>SUMIF(Inputs!$B$15:$B$515,'Co-benefits Summary'!$B399,Inputs[NH3])</f>
        <v>0</v>
      </c>
      <c r="F399" s="147">
        <f>SUMIF(Inputs!$B$15:$B$515,'Co-benefits Summary'!$B399,Inputs[PM2.5])</f>
        <v>0</v>
      </c>
      <c r="G399" s="147">
        <f>SUMIF(Inputs!$B$15:$B$515,'Co-benefits Summary'!$B399,Inputs[SO2])</f>
        <v>0</v>
      </c>
      <c r="H399" s="147">
        <f>SUMIF(Inputs!$B$15:$B$515,'Co-benefits Summary'!$B399,Inputs[ROG])</f>
        <v>0</v>
      </c>
      <c r="I399" s="147">
        <f>SUMIF(Inputs!$B$15:$B$515,'Co-benefits Summary'!$B399,Inputs[O3])</f>
        <v>0</v>
      </c>
      <c r="J399" s="155">
        <f>SUMIF(Inputs!$B$15:$B$515,'Co-benefits Summary'!$B399,Inputs[CO])</f>
        <v>0</v>
      </c>
      <c r="K399" s="157" t="str">
        <f>IF(CoBenefits[[#This Row],[Applicant ID]]="","",SUM(CoBenefits[[#This Row],[NOX]],CoBenefits[[#This Row],[PM2.5]],CoBenefits[[#This Row],[SO2]],CoBenefits[[#This Row],[O3]],CoBenefits[[#This Row],[CO]])&gt;0)</f>
        <v/>
      </c>
    </row>
    <row r="400" spans="1:11" ht="15" customHeight="1" x14ac:dyDescent="0.25">
      <c r="A400" s="142"/>
      <c r="B400" s="142">
        <v>391</v>
      </c>
      <c r="C400" s="150" t="str">
        <f>IFERROR(VLOOKUP(B400,Inputs!$B$15:$C$515,2,FALSE),"")</f>
        <v/>
      </c>
      <c r="D400" s="147">
        <f>SUMIF(Inputs!$B$15:$B$515,'Co-benefits Summary'!$B400,Inputs[NOX])</f>
        <v>0</v>
      </c>
      <c r="E400" s="147">
        <f>SUMIF(Inputs!$B$15:$B$515,'Co-benefits Summary'!$B400,Inputs[NH3])</f>
        <v>0</v>
      </c>
      <c r="F400" s="147">
        <f>SUMIF(Inputs!$B$15:$B$515,'Co-benefits Summary'!$B400,Inputs[PM2.5])</f>
        <v>0</v>
      </c>
      <c r="G400" s="147">
        <f>SUMIF(Inputs!$B$15:$B$515,'Co-benefits Summary'!$B400,Inputs[SO2])</f>
        <v>0</v>
      </c>
      <c r="H400" s="147">
        <f>SUMIF(Inputs!$B$15:$B$515,'Co-benefits Summary'!$B400,Inputs[ROG])</f>
        <v>0</v>
      </c>
      <c r="I400" s="147">
        <f>SUMIF(Inputs!$B$15:$B$515,'Co-benefits Summary'!$B400,Inputs[O3])</f>
        <v>0</v>
      </c>
      <c r="J400" s="155">
        <f>SUMIF(Inputs!$B$15:$B$515,'Co-benefits Summary'!$B400,Inputs[CO])</f>
        <v>0</v>
      </c>
      <c r="K400" s="157" t="str">
        <f>IF(CoBenefits[[#This Row],[Applicant ID]]="","",SUM(CoBenefits[[#This Row],[NOX]],CoBenefits[[#This Row],[PM2.5]],CoBenefits[[#This Row],[SO2]],CoBenefits[[#This Row],[O3]],CoBenefits[[#This Row],[CO]])&gt;0)</f>
        <v/>
      </c>
    </row>
    <row r="401" spans="1:11" ht="15" customHeight="1" x14ac:dyDescent="0.25">
      <c r="A401" s="142"/>
      <c r="B401" s="142">
        <v>392</v>
      </c>
      <c r="C401" s="150" t="str">
        <f>IFERROR(VLOOKUP(B401,Inputs!$B$15:$C$515,2,FALSE),"")</f>
        <v/>
      </c>
      <c r="D401" s="147">
        <f>SUMIF(Inputs!$B$15:$B$515,'Co-benefits Summary'!$B401,Inputs[NOX])</f>
        <v>0</v>
      </c>
      <c r="E401" s="147">
        <f>SUMIF(Inputs!$B$15:$B$515,'Co-benefits Summary'!$B401,Inputs[NH3])</f>
        <v>0</v>
      </c>
      <c r="F401" s="147">
        <f>SUMIF(Inputs!$B$15:$B$515,'Co-benefits Summary'!$B401,Inputs[PM2.5])</f>
        <v>0</v>
      </c>
      <c r="G401" s="147">
        <f>SUMIF(Inputs!$B$15:$B$515,'Co-benefits Summary'!$B401,Inputs[SO2])</f>
        <v>0</v>
      </c>
      <c r="H401" s="147">
        <f>SUMIF(Inputs!$B$15:$B$515,'Co-benefits Summary'!$B401,Inputs[ROG])</f>
        <v>0</v>
      </c>
      <c r="I401" s="147">
        <f>SUMIF(Inputs!$B$15:$B$515,'Co-benefits Summary'!$B401,Inputs[O3])</f>
        <v>0</v>
      </c>
      <c r="J401" s="155">
        <f>SUMIF(Inputs!$B$15:$B$515,'Co-benefits Summary'!$B401,Inputs[CO])</f>
        <v>0</v>
      </c>
      <c r="K401" s="157" t="str">
        <f>IF(CoBenefits[[#This Row],[Applicant ID]]="","",SUM(CoBenefits[[#This Row],[NOX]],CoBenefits[[#This Row],[PM2.5]],CoBenefits[[#This Row],[SO2]],CoBenefits[[#This Row],[O3]],CoBenefits[[#This Row],[CO]])&gt;0)</f>
        <v/>
      </c>
    </row>
    <row r="402" spans="1:11" ht="15" customHeight="1" x14ac:dyDescent="0.25">
      <c r="A402" s="142"/>
      <c r="B402" s="142">
        <v>393</v>
      </c>
      <c r="C402" s="150" t="str">
        <f>IFERROR(VLOOKUP(B402,Inputs!$B$15:$C$515,2,FALSE),"")</f>
        <v/>
      </c>
      <c r="D402" s="147">
        <f>SUMIF(Inputs!$B$15:$B$515,'Co-benefits Summary'!$B402,Inputs[NOX])</f>
        <v>0</v>
      </c>
      <c r="E402" s="147">
        <f>SUMIF(Inputs!$B$15:$B$515,'Co-benefits Summary'!$B402,Inputs[NH3])</f>
        <v>0</v>
      </c>
      <c r="F402" s="147">
        <f>SUMIF(Inputs!$B$15:$B$515,'Co-benefits Summary'!$B402,Inputs[PM2.5])</f>
        <v>0</v>
      </c>
      <c r="G402" s="147">
        <f>SUMIF(Inputs!$B$15:$B$515,'Co-benefits Summary'!$B402,Inputs[SO2])</f>
        <v>0</v>
      </c>
      <c r="H402" s="147">
        <f>SUMIF(Inputs!$B$15:$B$515,'Co-benefits Summary'!$B402,Inputs[ROG])</f>
        <v>0</v>
      </c>
      <c r="I402" s="147">
        <f>SUMIF(Inputs!$B$15:$B$515,'Co-benefits Summary'!$B402,Inputs[O3])</f>
        <v>0</v>
      </c>
      <c r="J402" s="155">
        <f>SUMIF(Inputs!$B$15:$B$515,'Co-benefits Summary'!$B402,Inputs[CO])</f>
        <v>0</v>
      </c>
      <c r="K402" s="157" t="str">
        <f>IF(CoBenefits[[#This Row],[Applicant ID]]="","",SUM(CoBenefits[[#This Row],[NOX]],CoBenefits[[#This Row],[PM2.5]],CoBenefits[[#This Row],[SO2]],CoBenefits[[#This Row],[O3]],CoBenefits[[#This Row],[CO]])&gt;0)</f>
        <v/>
      </c>
    </row>
    <row r="403" spans="1:11" ht="15" customHeight="1" x14ac:dyDescent="0.25">
      <c r="A403" s="142"/>
      <c r="B403" s="142">
        <v>394</v>
      </c>
      <c r="C403" s="150" t="str">
        <f>IFERROR(VLOOKUP(B403,Inputs!$B$15:$C$515,2,FALSE),"")</f>
        <v/>
      </c>
      <c r="D403" s="147">
        <f>SUMIF(Inputs!$B$15:$B$515,'Co-benefits Summary'!$B403,Inputs[NOX])</f>
        <v>0</v>
      </c>
      <c r="E403" s="147">
        <f>SUMIF(Inputs!$B$15:$B$515,'Co-benefits Summary'!$B403,Inputs[NH3])</f>
        <v>0</v>
      </c>
      <c r="F403" s="147">
        <f>SUMIF(Inputs!$B$15:$B$515,'Co-benefits Summary'!$B403,Inputs[PM2.5])</f>
        <v>0</v>
      </c>
      <c r="G403" s="147">
        <f>SUMIF(Inputs!$B$15:$B$515,'Co-benefits Summary'!$B403,Inputs[SO2])</f>
        <v>0</v>
      </c>
      <c r="H403" s="147">
        <f>SUMIF(Inputs!$B$15:$B$515,'Co-benefits Summary'!$B403,Inputs[ROG])</f>
        <v>0</v>
      </c>
      <c r="I403" s="147">
        <f>SUMIF(Inputs!$B$15:$B$515,'Co-benefits Summary'!$B403,Inputs[O3])</f>
        <v>0</v>
      </c>
      <c r="J403" s="155">
        <f>SUMIF(Inputs!$B$15:$B$515,'Co-benefits Summary'!$B403,Inputs[CO])</f>
        <v>0</v>
      </c>
      <c r="K403" s="157" t="str">
        <f>IF(CoBenefits[[#This Row],[Applicant ID]]="","",SUM(CoBenefits[[#This Row],[NOX]],CoBenefits[[#This Row],[PM2.5]],CoBenefits[[#This Row],[SO2]],CoBenefits[[#This Row],[O3]],CoBenefits[[#This Row],[CO]])&gt;0)</f>
        <v/>
      </c>
    </row>
    <row r="404" spans="1:11" ht="15" customHeight="1" x14ac:dyDescent="0.25">
      <c r="A404" s="142"/>
      <c r="B404" s="142">
        <v>395</v>
      </c>
      <c r="C404" s="150" t="str">
        <f>IFERROR(VLOOKUP(B404,Inputs!$B$15:$C$515,2,FALSE),"")</f>
        <v/>
      </c>
      <c r="D404" s="147">
        <f>SUMIF(Inputs!$B$15:$B$515,'Co-benefits Summary'!$B404,Inputs[NOX])</f>
        <v>0</v>
      </c>
      <c r="E404" s="147">
        <f>SUMIF(Inputs!$B$15:$B$515,'Co-benefits Summary'!$B404,Inputs[NH3])</f>
        <v>0</v>
      </c>
      <c r="F404" s="147">
        <f>SUMIF(Inputs!$B$15:$B$515,'Co-benefits Summary'!$B404,Inputs[PM2.5])</f>
        <v>0</v>
      </c>
      <c r="G404" s="147">
        <f>SUMIF(Inputs!$B$15:$B$515,'Co-benefits Summary'!$B404,Inputs[SO2])</f>
        <v>0</v>
      </c>
      <c r="H404" s="147">
        <f>SUMIF(Inputs!$B$15:$B$515,'Co-benefits Summary'!$B404,Inputs[ROG])</f>
        <v>0</v>
      </c>
      <c r="I404" s="147">
        <f>SUMIF(Inputs!$B$15:$B$515,'Co-benefits Summary'!$B404,Inputs[O3])</f>
        <v>0</v>
      </c>
      <c r="J404" s="155">
        <f>SUMIF(Inputs!$B$15:$B$515,'Co-benefits Summary'!$B404,Inputs[CO])</f>
        <v>0</v>
      </c>
      <c r="K404" s="157" t="str">
        <f>IF(CoBenefits[[#This Row],[Applicant ID]]="","",SUM(CoBenefits[[#This Row],[NOX]],CoBenefits[[#This Row],[PM2.5]],CoBenefits[[#This Row],[SO2]],CoBenefits[[#This Row],[O3]],CoBenefits[[#This Row],[CO]])&gt;0)</f>
        <v/>
      </c>
    </row>
    <row r="405" spans="1:11" ht="15" customHeight="1" x14ac:dyDescent="0.25">
      <c r="A405" s="142"/>
      <c r="B405" s="142">
        <v>396</v>
      </c>
      <c r="C405" s="150" t="str">
        <f>IFERROR(VLOOKUP(B405,Inputs!$B$15:$C$515,2,FALSE),"")</f>
        <v/>
      </c>
      <c r="D405" s="147">
        <f>SUMIF(Inputs!$B$15:$B$515,'Co-benefits Summary'!$B405,Inputs[NOX])</f>
        <v>0</v>
      </c>
      <c r="E405" s="147">
        <f>SUMIF(Inputs!$B$15:$B$515,'Co-benefits Summary'!$B405,Inputs[NH3])</f>
        <v>0</v>
      </c>
      <c r="F405" s="147">
        <f>SUMIF(Inputs!$B$15:$B$515,'Co-benefits Summary'!$B405,Inputs[PM2.5])</f>
        <v>0</v>
      </c>
      <c r="G405" s="147">
        <f>SUMIF(Inputs!$B$15:$B$515,'Co-benefits Summary'!$B405,Inputs[SO2])</f>
        <v>0</v>
      </c>
      <c r="H405" s="147">
        <f>SUMIF(Inputs!$B$15:$B$515,'Co-benefits Summary'!$B405,Inputs[ROG])</f>
        <v>0</v>
      </c>
      <c r="I405" s="147">
        <f>SUMIF(Inputs!$B$15:$B$515,'Co-benefits Summary'!$B405,Inputs[O3])</f>
        <v>0</v>
      </c>
      <c r="J405" s="155">
        <f>SUMIF(Inputs!$B$15:$B$515,'Co-benefits Summary'!$B405,Inputs[CO])</f>
        <v>0</v>
      </c>
      <c r="K405" s="157" t="str">
        <f>IF(CoBenefits[[#This Row],[Applicant ID]]="","",SUM(CoBenefits[[#This Row],[NOX]],CoBenefits[[#This Row],[PM2.5]],CoBenefits[[#This Row],[SO2]],CoBenefits[[#This Row],[O3]],CoBenefits[[#This Row],[CO]])&gt;0)</f>
        <v/>
      </c>
    </row>
    <row r="406" spans="1:11" ht="15" customHeight="1" x14ac:dyDescent="0.25">
      <c r="A406" s="142"/>
      <c r="B406" s="142">
        <v>397</v>
      </c>
      <c r="C406" s="150" t="str">
        <f>IFERROR(VLOOKUP(B406,Inputs!$B$15:$C$515,2,FALSE),"")</f>
        <v/>
      </c>
      <c r="D406" s="147">
        <f>SUMIF(Inputs!$B$15:$B$515,'Co-benefits Summary'!$B406,Inputs[NOX])</f>
        <v>0</v>
      </c>
      <c r="E406" s="147">
        <f>SUMIF(Inputs!$B$15:$B$515,'Co-benefits Summary'!$B406,Inputs[NH3])</f>
        <v>0</v>
      </c>
      <c r="F406" s="147">
        <f>SUMIF(Inputs!$B$15:$B$515,'Co-benefits Summary'!$B406,Inputs[PM2.5])</f>
        <v>0</v>
      </c>
      <c r="G406" s="147">
        <f>SUMIF(Inputs!$B$15:$B$515,'Co-benefits Summary'!$B406,Inputs[SO2])</f>
        <v>0</v>
      </c>
      <c r="H406" s="147">
        <f>SUMIF(Inputs!$B$15:$B$515,'Co-benefits Summary'!$B406,Inputs[ROG])</f>
        <v>0</v>
      </c>
      <c r="I406" s="147">
        <f>SUMIF(Inputs!$B$15:$B$515,'Co-benefits Summary'!$B406,Inputs[O3])</f>
        <v>0</v>
      </c>
      <c r="J406" s="155">
        <f>SUMIF(Inputs!$B$15:$B$515,'Co-benefits Summary'!$B406,Inputs[CO])</f>
        <v>0</v>
      </c>
      <c r="K406" s="157" t="str">
        <f>IF(CoBenefits[[#This Row],[Applicant ID]]="","",SUM(CoBenefits[[#This Row],[NOX]],CoBenefits[[#This Row],[PM2.5]],CoBenefits[[#This Row],[SO2]],CoBenefits[[#This Row],[O3]],CoBenefits[[#This Row],[CO]])&gt;0)</f>
        <v/>
      </c>
    </row>
    <row r="407" spans="1:11" ht="15" customHeight="1" x14ac:dyDescent="0.25">
      <c r="A407" s="142"/>
      <c r="B407" s="142">
        <v>398</v>
      </c>
      <c r="C407" s="150" t="str">
        <f>IFERROR(VLOOKUP(B407,Inputs!$B$15:$C$515,2,FALSE),"")</f>
        <v/>
      </c>
      <c r="D407" s="147">
        <f>SUMIF(Inputs!$B$15:$B$515,'Co-benefits Summary'!$B407,Inputs[NOX])</f>
        <v>0</v>
      </c>
      <c r="E407" s="147">
        <f>SUMIF(Inputs!$B$15:$B$515,'Co-benefits Summary'!$B407,Inputs[NH3])</f>
        <v>0</v>
      </c>
      <c r="F407" s="147">
        <f>SUMIF(Inputs!$B$15:$B$515,'Co-benefits Summary'!$B407,Inputs[PM2.5])</f>
        <v>0</v>
      </c>
      <c r="G407" s="147">
        <f>SUMIF(Inputs!$B$15:$B$515,'Co-benefits Summary'!$B407,Inputs[SO2])</f>
        <v>0</v>
      </c>
      <c r="H407" s="147">
        <f>SUMIF(Inputs!$B$15:$B$515,'Co-benefits Summary'!$B407,Inputs[ROG])</f>
        <v>0</v>
      </c>
      <c r="I407" s="147">
        <f>SUMIF(Inputs!$B$15:$B$515,'Co-benefits Summary'!$B407,Inputs[O3])</f>
        <v>0</v>
      </c>
      <c r="J407" s="155">
        <f>SUMIF(Inputs!$B$15:$B$515,'Co-benefits Summary'!$B407,Inputs[CO])</f>
        <v>0</v>
      </c>
      <c r="K407" s="157" t="str">
        <f>IF(CoBenefits[[#This Row],[Applicant ID]]="","",SUM(CoBenefits[[#This Row],[NOX]],CoBenefits[[#This Row],[PM2.5]],CoBenefits[[#This Row],[SO2]],CoBenefits[[#This Row],[O3]],CoBenefits[[#This Row],[CO]])&gt;0)</f>
        <v/>
      </c>
    </row>
    <row r="408" spans="1:11" ht="15" customHeight="1" x14ac:dyDescent="0.25">
      <c r="A408" s="142"/>
      <c r="B408" s="142">
        <v>399</v>
      </c>
      <c r="C408" s="150" t="str">
        <f>IFERROR(VLOOKUP(B408,Inputs!$B$15:$C$515,2,FALSE),"")</f>
        <v/>
      </c>
      <c r="D408" s="147">
        <f>SUMIF(Inputs!$B$15:$B$515,'Co-benefits Summary'!$B408,Inputs[NOX])</f>
        <v>0</v>
      </c>
      <c r="E408" s="147">
        <f>SUMIF(Inputs!$B$15:$B$515,'Co-benefits Summary'!$B408,Inputs[NH3])</f>
        <v>0</v>
      </c>
      <c r="F408" s="147">
        <f>SUMIF(Inputs!$B$15:$B$515,'Co-benefits Summary'!$B408,Inputs[PM2.5])</f>
        <v>0</v>
      </c>
      <c r="G408" s="147">
        <f>SUMIF(Inputs!$B$15:$B$515,'Co-benefits Summary'!$B408,Inputs[SO2])</f>
        <v>0</v>
      </c>
      <c r="H408" s="147">
        <f>SUMIF(Inputs!$B$15:$B$515,'Co-benefits Summary'!$B408,Inputs[ROG])</f>
        <v>0</v>
      </c>
      <c r="I408" s="147">
        <f>SUMIF(Inputs!$B$15:$B$515,'Co-benefits Summary'!$B408,Inputs[O3])</f>
        <v>0</v>
      </c>
      <c r="J408" s="155">
        <f>SUMIF(Inputs!$B$15:$B$515,'Co-benefits Summary'!$B408,Inputs[CO])</f>
        <v>0</v>
      </c>
      <c r="K408" s="157" t="str">
        <f>IF(CoBenefits[[#This Row],[Applicant ID]]="","",SUM(CoBenefits[[#This Row],[NOX]],CoBenefits[[#This Row],[PM2.5]],CoBenefits[[#This Row],[SO2]],CoBenefits[[#This Row],[O3]],CoBenefits[[#This Row],[CO]])&gt;0)</f>
        <v/>
      </c>
    </row>
    <row r="409" spans="1:11" ht="15" customHeight="1" thickBot="1" x14ac:dyDescent="0.3">
      <c r="A409" s="142"/>
      <c r="B409" s="142">
        <v>400</v>
      </c>
      <c r="C409" s="150" t="str">
        <f>IFERROR(VLOOKUP(B409,Inputs!$B$15:$C$515,2,FALSE),"")</f>
        <v/>
      </c>
      <c r="D409" s="147">
        <f>SUMIF(Inputs!$B$15:$B$515,'Co-benefits Summary'!$B409,Inputs[NOX])</f>
        <v>0</v>
      </c>
      <c r="E409" s="147">
        <f>SUMIF(Inputs!$B$15:$B$515,'Co-benefits Summary'!$B409,Inputs[NH3])</f>
        <v>0</v>
      </c>
      <c r="F409" s="147">
        <f>SUMIF(Inputs!$B$15:$B$515,'Co-benefits Summary'!$B409,Inputs[PM2.5])</f>
        <v>0</v>
      </c>
      <c r="G409" s="147">
        <f>SUMIF(Inputs!$B$15:$B$515,'Co-benefits Summary'!$B409,Inputs[SO2])</f>
        <v>0</v>
      </c>
      <c r="H409" s="147">
        <f>SUMIF(Inputs!$B$15:$B$515,'Co-benefits Summary'!$B409,Inputs[ROG])</f>
        <v>0</v>
      </c>
      <c r="I409" s="147">
        <f>SUMIF(Inputs!$B$15:$B$515,'Co-benefits Summary'!$B409,Inputs[O3])</f>
        <v>0</v>
      </c>
      <c r="J409" s="155">
        <f>SUMIF(Inputs!$B$15:$B$515,'Co-benefits Summary'!$B409,Inputs[CO])</f>
        <v>0</v>
      </c>
      <c r="K409" s="158" t="str">
        <f>IF(CoBenefits[[#This Row],[Applicant ID]]="","",SUM(CoBenefits[[#This Row],[NOX]],CoBenefits[[#This Row],[PM2.5]],CoBenefits[[#This Row],[SO2]],CoBenefits[[#This Row],[O3]],CoBenefits[[#This Row],[CO]])&gt;0)</f>
        <v/>
      </c>
    </row>
  </sheetData>
  <sheetProtection algorithmName="SHA-512" hashValue="PFPQJN8aNgs0cYqdsO1tWY9LByLuDZfVxNeGpAcl1Tu0Ur5X51GDIuVjGdVl6/7XErt+zJczl+avhDTWenq8Ww==" saltValue="atq9KZFbSsmZ6902aXZrGA==" spinCount="100000" sheet="1" objects="1" scenarios="1"/>
  <conditionalFormatting sqref="D10:J409">
    <cfRule type="cellIs" dxfId="28" priority="1" operator="equal">
      <formula>0</formula>
    </cfRule>
  </conditionalFormatting>
  <pageMargins left="0.7" right="0.7" top="0.98479166666666662" bottom="0.75" header="0.3" footer="0.3"/>
  <pageSetup fitToHeight="0" orientation="landscape" r:id="rId1"/>
  <headerFooter>
    <oddFooter>&amp;L&amp;"Arial,Regular"&amp;12&amp;K000000DRAFT January XX, 2021&amp;C&amp;"Arial,Regular"&amp;12Page &amp;P of &amp;N&amp;R&amp;"Arial,Regular"&amp;12&amp;K000000&amp;A</oddFooter>
  </headerFooter>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C65"/>
  <sheetViews>
    <sheetView showGridLines="0" zoomScaleNormal="100" workbookViewId="0">
      <selection activeCell="C17" sqref="C17"/>
    </sheetView>
  </sheetViews>
  <sheetFormatPr defaultColWidth="9.140625" defaultRowHeight="15.75" x14ac:dyDescent="0.25"/>
  <cols>
    <col min="1" max="1" width="2.85546875" style="1" customWidth="1"/>
    <col min="2" max="2" width="27.28515625" style="1" bestFit="1" customWidth="1"/>
    <col min="3" max="3" width="99.85546875" style="1" customWidth="1"/>
    <col min="4" max="16384" width="9.140625" style="1"/>
  </cols>
  <sheetData>
    <row r="1" spans="2:3" ht="18.75" customHeight="1" x14ac:dyDescent="0.3">
      <c r="B1" s="70"/>
      <c r="C1" s="71" t="str">
        <f>'Read Me'!A1</f>
        <v>California Air Resources Board</v>
      </c>
    </row>
    <row r="2" spans="2:3" ht="15" customHeight="1" x14ac:dyDescent="0.3">
      <c r="B2" s="70"/>
      <c r="C2" s="71"/>
    </row>
    <row r="3" spans="2:3" ht="18.75" customHeight="1" x14ac:dyDescent="0.3">
      <c r="B3" s="70"/>
      <c r="C3" s="71" t="str">
        <f>'Read Me'!A3</f>
        <v>DRAFT Co-benefits Calculator Tool</v>
      </c>
    </row>
    <row r="4" spans="2:3" ht="18.75" customHeight="1" x14ac:dyDescent="0.3">
      <c r="B4" s="70"/>
      <c r="C4" s="72" t="str">
        <f>'Read Me'!A4</f>
        <v>Healthy Soils Program</v>
      </c>
    </row>
    <row r="5" spans="2:3" ht="15" customHeight="1" x14ac:dyDescent="0.3">
      <c r="B5" s="70"/>
      <c r="C5" s="71"/>
    </row>
    <row r="6" spans="2:3" ht="18.75" customHeight="1" x14ac:dyDescent="0.3">
      <c r="B6" s="70"/>
      <c r="C6" s="71" t="str">
        <f>'Read Me'!A6</f>
        <v xml:space="preserve">California Climate Investments </v>
      </c>
    </row>
    <row r="7" spans="2:3" ht="15" customHeight="1" x14ac:dyDescent="0.25"/>
    <row r="8" spans="2:3" ht="15" customHeight="1" x14ac:dyDescent="0.25"/>
    <row r="9" spans="2:3" ht="15" customHeight="1" x14ac:dyDescent="0.25"/>
    <row r="10" spans="2:3" ht="15" customHeight="1" x14ac:dyDescent="0.25">
      <c r="B10" s="69" t="s">
        <v>20</v>
      </c>
      <c r="C10" s="73" t="s">
        <v>21</v>
      </c>
    </row>
    <row r="11" spans="2:3" ht="19.5" customHeight="1" x14ac:dyDescent="0.25">
      <c r="B11" s="74" t="s">
        <v>22</v>
      </c>
      <c r="C11" s="75" t="s">
        <v>0</v>
      </c>
    </row>
    <row r="12" spans="2:3" ht="19.5" customHeight="1" x14ac:dyDescent="0.25">
      <c r="B12" s="74" t="s">
        <v>115</v>
      </c>
      <c r="C12" s="75" t="s">
        <v>116</v>
      </c>
    </row>
    <row r="13" spans="2:3" ht="19.5" customHeight="1" x14ac:dyDescent="0.25">
      <c r="B13" s="74" t="s">
        <v>117</v>
      </c>
      <c r="C13" s="75" t="s">
        <v>118</v>
      </c>
    </row>
    <row r="14" spans="2:3" ht="19.5" customHeight="1" x14ac:dyDescent="0.25">
      <c r="B14" s="74" t="s">
        <v>140</v>
      </c>
      <c r="C14" s="75" t="s">
        <v>130</v>
      </c>
    </row>
    <row r="15" spans="2:3" ht="19.5" customHeight="1" x14ac:dyDescent="0.25">
      <c r="B15" s="74" t="s">
        <v>141</v>
      </c>
      <c r="C15" s="75" t="s">
        <v>119</v>
      </c>
    </row>
    <row r="16" spans="2:3" ht="19.5" customHeight="1" x14ac:dyDescent="0.25">
      <c r="B16" s="74" t="s">
        <v>142</v>
      </c>
      <c r="C16" s="75" t="s">
        <v>120</v>
      </c>
    </row>
    <row r="17" spans="2:3" ht="19.5" customHeight="1" x14ac:dyDescent="0.25">
      <c r="B17" s="74" t="s">
        <v>143</v>
      </c>
      <c r="C17" s="75" t="s">
        <v>121</v>
      </c>
    </row>
    <row r="18" spans="2:3" ht="19.5" customHeight="1" x14ac:dyDescent="0.25">
      <c r="B18" s="76" t="s">
        <v>36</v>
      </c>
      <c r="C18" s="77" t="s">
        <v>122</v>
      </c>
    </row>
    <row r="19" spans="2:3" ht="19.5" customHeight="1" x14ac:dyDescent="0.25">
      <c r="B19" s="74" t="s">
        <v>37</v>
      </c>
      <c r="C19" s="75" t="s">
        <v>123</v>
      </c>
    </row>
    <row r="20" spans="2:3" ht="15" customHeight="1" x14ac:dyDescent="0.25"/>
    <row r="21" spans="2:3" ht="15" customHeight="1" x14ac:dyDescent="0.25">
      <c r="B21" s="69" t="s">
        <v>24</v>
      </c>
      <c r="C21" s="73" t="s">
        <v>23</v>
      </c>
    </row>
    <row r="22" spans="2:3" ht="19.5" customHeight="1" x14ac:dyDescent="0.25">
      <c r="B22" s="78" t="s">
        <v>30</v>
      </c>
      <c r="C22" s="79" t="s">
        <v>125</v>
      </c>
    </row>
    <row r="23" spans="2:3" ht="19.5" customHeight="1" x14ac:dyDescent="0.25">
      <c r="B23" s="78" t="s">
        <v>35</v>
      </c>
      <c r="C23" s="79" t="s">
        <v>126</v>
      </c>
    </row>
    <row r="24" spans="2:3" ht="19.5" customHeight="1" x14ac:dyDescent="0.25">
      <c r="B24" s="78" t="s">
        <v>31</v>
      </c>
      <c r="C24" s="79" t="s">
        <v>127</v>
      </c>
    </row>
    <row r="25" spans="2:3" ht="19.5" customHeight="1" x14ac:dyDescent="0.25">
      <c r="B25" s="78" t="s">
        <v>32</v>
      </c>
      <c r="C25" s="79" t="s">
        <v>128</v>
      </c>
    </row>
    <row r="26" spans="2:3" ht="19.5" customHeight="1" x14ac:dyDescent="0.25">
      <c r="B26" s="80" t="s">
        <v>129</v>
      </c>
      <c r="C26" s="81" t="s">
        <v>124</v>
      </c>
    </row>
    <row r="27" spans="2:3" ht="15" customHeight="1" x14ac:dyDescent="0.25">
      <c r="B27" s="82"/>
    </row>
    <row r="28" spans="2:3" ht="15" customHeight="1" x14ac:dyDescent="0.25">
      <c r="B28" s="82"/>
    </row>
    <row r="29" spans="2:3" ht="15" customHeight="1" x14ac:dyDescent="0.25">
      <c r="B29" s="82"/>
    </row>
    <row r="30" spans="2:3" ht="15" customHeight="1" x14ac:dyDescent="0.25">
      <c r="B30" s="82"/>
    </row>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sheetData>
  <sheetProtection algorithmName="SHA-512" hashValue="i9jYFvsJS3g2xGclMswuANvStUH34MSbBddf7jucN5zBQx9Ezqm4pm8YyVHVCC8ueGmEduCMr61Tr3zc8WQ/Pw==" saltValue="/Fb1rqrHnFQt/w6PNbOE3g==" spinCount="100000" sheet="1" objects="1" scenarios="1"/>
  <pageMargins left="0.7" right="0.7" top="0.98479166666666662" bottom="0.75" header="0.3" footer="0.3"/>
  <pageSetup scale="94" fitToHeight="0" orientation="landscape" r:id="rId1"/>
  <headerFooter>
    <oddFooter>&amp;L&amp;"Arial,Regular"&amp;12&amp;K000000DRAFT January XX, 2021&amp;C&amp;"Arial,Regular"&amp;12Page &amp;P of &amp;N&amp;R&amp;"Arial,Regular"&amp;12&amp;K000000&amp;A Tab</oddFooter>
  </headerFooter>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1246"/>
  <sheetViews>
    <sheetView showGridLines="0" zoomScaleNormal="100" workbookViewId="0">
      <selection activeCell="U25" sqref="U25"/>
    </sheetView>
  </sheetViews>
  <sheetFormatPr defaultColWidth="9.140625" defaultRowHeight="15.75" x14ac:dyDescent="0.25"/>
  <cols>
    <col min="1" max="1" width="19.42578125" style="93" bestFit="1" customWidth="1"/>
    <col min="2" max="2" width="123.5703125" style="93" customWidth="1"/>
    <col min="3" max="3" width="3.85546875" style="93" hidden="1" customWidth="1"/>
    <col min="4" max="4" width="8.7109375" style="103" hidden="1" customWidth="1"/>
    <col min="5" max="7" width="6.28515625" style="103" hidden="1" customWidth="1"/>
    <col min="8" max="8" width="8.5703125" style="103" hidden="1" customWidth="1"/>
    <col min="9" max="9" width="6.28515625" style="146" hidden="1" customWidth="1"/>
    <col min="10" max="10" width="8.42578125" style="103" hidden="1" customWidth="1"/>
    <col min="11" max="17" width="9.140625" style="93"/>
    <col min="18" max="18" width="3.7109375" style="93" customWidth="1"/>
    <col min="19" max="19" width="19.42578125" style="93" bestFit="1" customWidth="1"/>
    <col min="20" max="20" width="3" style="93" customWidth="1"/>
    <col min="21" max="21" width="119.42578125" style="93" customWidth="1"/>
    <col min="22" max="16384" width="9.140625" style="93"/>
  </cols>
  <sheetData>
    <row r="1" spans="1:17" ht="18.75" customHeight="1" x14ac:dyDescent="0.25">
      <c r="A1" s="123" t="str">
        <f>'Read Me'!A1</f>
        <v>California Air Resources Board</v>
      </c>
      <c r="B1" s="70"/>
      <c r="C1" s="70"/>
      <c r="D1" s="85"/>
      <c r="E1" s="85"/>
      <c r="F1" s="85"/>
      <c r="G1" s="85"/>
      <c r="H1" s="85"/>
      <c r="I1" s="85"/>
      <c r="J1" s="85"/>
      <c r="K1" s="70"/>
      <c r="L1" s="70"/>
      <c r="M1" s="70"/>
      <c r="N1" s="70"/>
      <c r="O1" s="70"/>
      <c r="P1" s="70"/>
      <c r="Q1" s="70"/>
    </row>
    <row r="2" spans="1:17" ht="15" customHeight="1" x14ac:dyDescent="0.25">
      <c r="A2" s="123"/>
      <c r="B2" s="70"/>
      <c r="C2" s="70"/>
      <c r="D2" s="85"/>
      <c r="E2" s="85"/>
      <c r="F2" s="85"/>
      <c r="G2" s="85"/>
      <c r="H2" s="85"/>
      <c r="I2" s="85"/>
      <c r="J2" s="85"/>
      <c r="K2" s="70"/>
      <c r="L2" s="70"/>
      <c r="M2" s="70"/>
      <c r="N2" s="70"/>
      <c r="O2" s="70"/>
      <c r="P2" s="70"/>
      <c r="Q2" s="70"/>
    </row>
    <row r="3" spans="1:17" ht="18.75" customHeight="1" x14ac:dyDescent="0.25">
      <c r="A3" s="123" t="str">
        <f>'Read Me'!A3</f>
        <v>DRAFT Co-benefits Calculator Tool</v>
      </c>
      <c r="B3" s="70"/>
      <c r="C3" s="70"/>
      <c r="D3" s="85"/>
      <c r="E3" s="85"/>
      <c r="F3" s="85"/>
      <c r="G3" s="85"/>
      <c r="H3" s="85"/>
      <c r="I3" s="85"/>
      <c r="J3" s="85"/>
      <c r="K3" s="70"/>
      <c r="L3" s="70"/>
      <c r="M3" s="70"/>
      <c r="N3" s="70"/>
      <c r="O3" s="70"/>
      <c r="P3" s="70"/>
      <c r="Q3" s="70"/>
    </row>
    <row r="4" spans="1:17" ht="18.75" customHeight="1" x14ac:dyDescent="0.25">
      <c r="A4" s="124" t="str">
        <f>'Read Me'!A4</f>
        <v>Healthy Soils Program</v>
      </c>
      <c r="B4" s="88"/>
      <c r="C4" s="70"/>
      <c r="D4" s="85"/>
      <c r="E4" s="85"/>
      <c r="F4" s="85"/>
      <c r="G4" s="85"/>
      <c r="H4" s="85"/>
      <c r="I4" s="85"/>
      <c r="J4" s="85"/>
      <c r="K4" s="70"/>
      <c r="L4" s="70"/>
      <c r="M4" s="70"/>
      <c r="N4" s="70"/>
      <c r="O4" s="70"/>
      <c r="P4" s="70"/>
      <c r="Q4" s="70"/>
    </row>
    <row r="5" spans="1:17" ht="15" customHeight="1" x14ac:dyDescent="0.25">
      <c r="A5" s="123"/>
      <c r="B5" s="70"/>
      <c r="C5" s="70"/>
      <c r="D5" s="85"/>
      <c r="E5" s="85"/>
      <c r="F5" s="85"/>
      <c r="G5" s="85"/>
      <c r="H5" s="85"/>
      <c r="I5" s="85"/>
      <c r="J5" s="85"/>
      <c r="K5" s="70"/>
      <c r="L5" s="70"/>
      <c r="M5" s="70"/>
      <c r="N5" s="70"/>
      <c r="O5" s="70"/>
      <c r="P5" s="70"/>
      <c r="Q5" s="70"/>
    </row>
    <row r="6" spans="1:17" ht="15" customHeight="1" x14ac:dyDescent="0.25">
      <c r="A6" s="123" t="str">
        <f>'Read Me'!A6</f>
        <v xml:space="preserve">California Climate Investments </v>
      </c>
      <c r="B6" s="70"/>
      <c r="C6" s="70"/>
      <c r="D6" s="85"/>
      <c r="E6" s="85"/>
      <c r="F6" s="85"/>
      <c r="G6" s="85"/>
      <c r="H6" s="85"/>
      <c r="I6" s="85"/>
      <c r="J6" s="85"/>
      <c r="K6" s="70"/>
      <c r="L6" s="70"/>
      <c r="M6" s="70"/>
      <c r="N6" s="70"/>
      <c r="O6" s="70"/>
      <c r="P6" s="70"/>
      <c r="Q6" s="70"/>
    </row>
    <row r="7" spans="1:17" ht="18.75" customHeight="1" x14ac:dyDescent="0.25"/>
    <row r="8" spans="1:17" ht="15" customHeight="1" x14ac:dyDescent="0.25"/>
    <row r="9" spans="1:17" ht="15" customHeight="1" thickBot="1" x14ac:dyDescent="0.3"/>
    <row r="10" spans="1:17" s="92" customFormat="1" x14ac:dyDescent="0.25">
      <c r="A10" s="214" t="s">
        <v>96</v>
      </c>
      <c r="B10" s="215"/>
      <c r="C10" s="215"/>
      <c r="D10" s="215"/>
      <c r="E10" s="215"/>
      <c r="F10" s="215"/>
      <c r="G10" s="215"/>
      <c r="H10" s="215"/>
      <c r="I10" s="215"/>
      <c r="J10" s="215"/>
      <c r="K10" s="215"/>
      <c r="L10" s="215"/>
      <c r="M10" s="215"/>
      <c r="N10" s="215"/>
      <c r="O10" s="215"/>
      <c r="P10" s="215"/>
      <c r="Q10" s="216"/>
    </row>
    <row r="11" spans="1:17" s="92" customFormat="1" x14ac:dyDescent="0.25">
      <c r="A11" s="211" t="s">
        <v>97</v>
      </c>
      <c r="B11" s="212"/>
      <c r="C11" s="212"/>
      <c r="D11" s="212"/>
      <c r="E11" s="212"/>
      <c r="F11" s="212"/>
      <c r="G11" s="212"/>
      <c r="H11" s="212"/>
      <c r="I11" s="212"/>
      <c r="J11" s="212"/>
      <c r="K11" s="212"/>
      <c r="L11" s="212"/>
      <c r="M11" s="212"/>
      <c r="N11" s="212"/>
      <c r="O11" s="212"/>
      <c r="P11" s="212"/>
      <c r="Q11" s="213"/>
    </row>
    <row r="12" spans="1:17" s="92" customFormat="1" x14ac:dyDescent="0.25">
      <c r="A12" s="205" t="s">
        <v>98</v>
      </c>
      <c r="B12" s="206"/>
      <c r="C12" s="206"/>
      <c r="D12" s="206"/>
      <c r="E12" s="206"/>
      <c r="F12" s="206"/>
      <c r="G12" s="206"/>
      <c r="H12" s="206"/>
      <c r="I12" s="206"/>
      <c r="J12" s="206"/>
      <c r="K12" s="206"/>
      <c r="L12" s="206"/>
      <c r="M12" s="206"/>
      <c r="N12" s="206"/>
      <c r="O12" s="206"/>
      <c r="P12" s="206"/>
      <c r="Q12" s="207"/>
    </row>
    <row r="13" spans="1:17" s="92" customFormat="1" x14ac:dyDescent="0.25">
      <c r="A13" s="205"/>
      <c r="B13" s="206"/>
      <c r="C13" s="206"/>
      <c r="D13" s="206"/>
      <c r="E13" s="206"/>
      <c r="F13" s="206"/>
      <c r="G13" s="206"/>
      <c r="H13" s="206"/>
      <c r="I13" s="206"/>
      <c r="J13" s="206"/>
      <c r="K13" s="206"/>
      <c r="L13" s="206"/>
      <c r="M13" s="206"/>
      <c r="N13" s="206"/>
      <c r="O13" s="206"/>
      <c r="P13" s="206"/>
      <c r="Q13" s="207"/>
    </row>
    <row r="14" spans="1:17" s="92" customFormat="1" x14ac:dyDescent="0.25">
      <c r="A14" s="208" t="s">
        <v>99</v>
      </c>
      <c r="B14" s="209"/>
      <c r="C14" s="209"/>
      <c r="D14" s="209"/>
      <c r="E14" s="209"/>
      <c r="F14" s="209"/>
      <c r="G14" s="209"/>
      <c r="H14" s="209"/>
      <c r="I14" s="209"/>
      <c r="J14" s="209"/>
      <c r="K14" s="209"/>
      <c r="L14" s="209"/>
      <c r="M14" s="209"/>
      <c r="N14" s="209"/>
      <c r="O14" s="209"/>
      <c r="P14" s="209"/>
      <c r="Q14" s="210"/>
    </row>
    <row r="15" spans="1:17" s="92" customFormat="1" x14ac:dyDescent="0.25">
      <c r="A15" s="205" t="s">
        <v>100</v>
      </c>
      <c r="B15" s="206"/>
      <c r="C15" s="206"/>
      <c r="D15" s="206"/>
      <c r="E15" s="206"/>
      <c r="F15" s="206"/>
      <c r="G15" s="206"/>
      <c r="H15" s="206"/>
      <c r="I15" s="206"/>
      <c r="J15" s="206"/>
      <c r="K15" s="206"/>
      <c r="L15" s="206"/>
      <c r="M15" s="206"/>
      <c r="N15" s="206"/>
      <c r="O15" s="206"/>
      <c r="P15" s="206"/>
      <c r="Q15" s="207"/>
    </row>
    <row r="16" spans="1:17" s="92" customFormat="1" x14ac:dyDescent="0.25">
      <c r="A16" s="208" t="s">
        <v>101</v>
      </c>
      <c r="B16" s="209"/>
      <c r="C16" s="209"/>
      <c r="D16" s="209"/>
      <c r="E16" s="209"/>
      <c r="F16" s="209"/>
      <c r="G16" s="209"/>
      <c r="H16" s="209"/>
      <c r="I16" s="209"/>
      <c r="J16" s="209"/>
      <c r="K16" s="209"/>
      <c r="L16" s="209"/>
      <c r="M16" s="209"/>
      <c r="N16" s="209"/>
      <c r="O16" s="209"/>
      <c r="P16" s="209"/>
      <c r="Q16" s="210"/>
    </row>
    <row r="17" spans="1:38" s="92" customFormat="1" x14ac:dyDescent="0.25">
      <c r="A17" s="205" t="s">
        <v>102</v>
      </c>
      <c r="B17" s="206"/>
      <c r="C17" s="206"/>
      <c r="D17" s="206"/>
      <c r="E17" s="206"/>
      <c r="F17" s="206"/>
      <c r="G17" s="206"/>
      <c r="H17" s="206"/>
      <c r="I17" s="206"/>
      <c r="J17" s="206"/>
      <c r="K17" s="206"/>
      <c r="L17" s="206"/>
      <c r="M17" s="206"/>
      <c r="N17" s="206"/>
      <c r="O17" s="206"/>
      <c r="P17" s="206"/>
      <c r="Q17" s="207"/>
    </row>
    <row r="18" spans="1:38" s="92" customFormat="1" x14ac:dyDescent="0.25">
      <c r="A18" s="205"/>
      <c r="B18" s="206"/>
      <c r="C18" s="206"/>
      <c r="D18" s="206"/>
      <c r="E18" s="206"/>
      <c r="F18" s="206"/>
      <c r="G18" s="206"/>
      <c r="H18" s="206"/>
      <c r="I18" s="206"/>
      <c r="J18" s="206"/>
      <c r="K18" s="206"/>
      <c r="L18" s="206"/>
      <c r="M18" s="206"/>
      <c r="N18" s="206"/>
      <c r="O18" s="206"/>
      <c r="P18" s="206"/>
      <c r="Q18" s="207"/>
    </row>
    <row r="19" spans="1:38" s="92" customFormat="1" x14ac:dyDescent="0.25">
      <c r="A19" s="208" t="s">
        <v>101</v>
      </c>
      <c r="B19" s="209"/>
      <c r="C19" s="209"/>
      <c r="D19" s="209"/>
      <c r="E19" s="209"/>
      <c r="F19" s="209"/>
      <c r="G19" s="209"/>
      <c r="H19" s="209"/>
      <c r="I19" s="209"/>
      <c r="J19" s="209"/>
      <c r="K19" s="209"/>
      <c r="L19" s="209"/>
      <c r="M19" s="209"/>
      <c r="N19" s="209"/>
      <c r="O19" s="209"/>
      <c r="P19" s="209"/>
      <c r="Q19" s="210"/>
    </row>
    <row r="20" spans="1:38" s="92" customFormat="1" x14ac:dyDescent="0.25">
      <c r="A20" s="205" t="s">
        <v>103</v>
      </c>
      <c r="B20" s="206"/>
      <c r="C20" s="206"/>
      <c r="D20" s="206"/>
      <c r="E20" s="206"/>
      <c r="F20" s="206"/>
      <c r="G20" s="206"/>
      <c r="H20" s="206"/>
      <c r="I20" s="206"/>
      <c r="J20" s="206"/>
      <c r="K20" s="206"/>
      <c r="L20" s="206"/>
      <c r="M20" s="206"/>
      <c r="N20" s="206"/>
      <c r="O20" s="206"/>
      <c r="P20" s="206"/>
      <c r="Q20" s="207"/>
    </row>
    <row r="21" spans="1:38" s="92" customFormat="1" x14ac:dyDescent="0.25">
      <c r="A21" s="208" t="s">
        <v>104</v>
      </c>
      <c r="B21" s="209"/>
      <c r="C21" s="209"/>
      <c r="D21" s="209"/>
      <c r="E21" s="209"/>
      <c r="F21" s="209"/>
      <c r="G21" s="209"/>
      <c r="H21" s="209"/>
      <c r="I21" s="209"/>
      <c r="J21" s="209"/>
      <c r="K21" s="209"/>
      <c r="L21" s="209"/>
      <c r="M21" s="209"/>
      <c r="N21" s="209"/>
      <c r="O21" s="209"/>
      <c r="P21" s="209"/>
      <c r="Q21" s="210"/>
    </row>
    <row r="22" spans="1:38" s="92" customFormat="1" ht="31.5" customHeight="1" x14ac:dyDescent="0.25">
      <c r="A22" s="217" t="s">
        <v>105</v>
      </c>
      <c r="B22" s="218"/>
      <c r="C22" s="218"/>
      <c r="D22" s="218"/>
      <c r="E22" s="218"/>
      <c r="F22" s="218"/>
      <c r="G22" s="218"/>
      <c r="H22" s="218"/>
      <c r="I22" s="218"/>
      <c r="J22" s="218"/>
      <c r="K22" s="218"/>
      <c r="L22" s="218"/>
      <c r="M22" s="218"/>
      <c r="N22" s="218"/>
      <c r="O22" s="218"/>
      <c r="P22" s="218"/>
      <c r="Q22" s="219"/>
    </row>
    <row r="23" spans="1:38" s="92" customFormat="1" ht="16.5" thickBot="1" x14ac:dyDescent="0.3">
      <c r="A23" s="202" t="s">
        <v>106</v>
      </c>
      <c r="B23" s="203"/>
      <c r="C23" s="203"/>
      <c r="D23" s="203"/>
      <c r="E23" s="203"/>
      <c r="F23" s="203"/>
      <c r="G23" s="203"/>
      <c r="H23" s="203"/>
      <c r="I23" s="203"/>
      <c r="J23" s="203"/>
      <c r="K23" s="203"/>
      <c r="L23" s="203"/>
      <c r="M23" s="203"/>
      <c r="N23" s="203"/>
      <c r="O23" s="203"/>
      <c r="P23" s="203"/>
      <c r="Q23" s="204"/>
    </row>
    <row r="24" spans="1:38" ht="15" customHeight="1" x14ac:dyDescent="0.25"/>
    <row r="25" spans="1:38" ht="15" customHeight="1" thickBot="1" x14ac:dyDescent="0.3"/>
    <row r="26" spans="1:38" s="92" customFormat="1" ht="15.75" customHeight="1" x14ac:dyDescent="0.25">
      <c r="A26" s="97" t="s">
        <v>34</v>
      </c>
      <c r="B26" s="98"/>
      <c r="C26" s="98"/>
      <c r="D26" s="84"/>
      <c r="E26" s="84"/>
      <c r="F26" s="84"/>
      <c r="G26" s="84"/>
      <c r="H26" s="84"/>
      <c r="I26" s="84"/>
      <c r="J26" s="84"/>
      <c r="K26" s="98"/>
      <c r="L26" s="98"/>
      <c r="M26" s="98"/>
      <c r="N26" s="98"/>
      <c r="O26" s="98"/>
      <c r="P26" s="98"/>
      <c r="Q26" s="99"/>
    </row>
    <row r="27" spans="1:38" s="92" customFormat="1" ht="19.5" thickBot="1" x14ac:dyDescent="0.3">
      <c r="A27" s="100" t="s">
        <v>163</v>
      </c>
      <c r="B27" s="101"/>
      <c r="C27" s="101"/>
      <c r="D27" s="86"/>
      <c r="E27" s="86"/>
      <c r="F27" s="86"/>
      <c r="G27" s="86"/>
      <c r="H27" s="86"/>
      <c r="I27" s="86"/>
      <c r="J27" s="86"/>
      <c r="K27" s="101"/>
      <c r="L27" s="101"/>
      <c r="M27" s="101"/>
      <c r="N27" s="101"/>
      <c r="O27" s="101"/>
      <c r="P27" s="101"/>
      <c r="Q27" s="102"/>
    </row>
    <row r="28" spans="1:38" s="92" customFormat="1" ht="19.5" thickBot="1" x14ac:dyDescent="0.3">
      <c r="A28" s="94" t="s">
        <v>35</v>
      </c>
      <c r="B28" s="89"/>
      <c r="C28" s="89" t="s">
        <v>107</v>
      </c>
      <c r="D28" s="91" t="s">
        <v>111</v>
      </c>
      <c r="E28" s="91" t="s">
        <v>111</v>
      </c>
      <c r="F28" s="91" t="s">
        <v>111</v>
      </c>
      <c r="G28" s="91" t="s">
        <v>111</v>
      </c>
      <c r="H28" s="91" t="s">
        <v>111</v>
      </c>
      <c r="I28" s="91" t="s">
        <v>111</v>
      </c>
      <c r="J28" s="91" t="s">
        <v>111</v>
      </c>
      <c r="K28" s="95" t="s">
        <v>140</v>
      </c>
      <c r="L28" s="95" t="s">
        <v>141</v>
      </c>
      <c r="M28" s="95" t="s">
        <v>142</v>
      </c>
      <c r="N28" s="96" t="s">
        <v>143</v>
      </c>
      <c r="O28" s="96" t="s">
        <v>36</v>
      </c>
      <c r="P28" s="95" t="s">
        <v>164</v>
      </c>
      <c r="Q28" s="90" t="s">
        <v>37</v>
      </c>
      <c r="S28" s="87" t="s">
        <v>35</v>
      </c>
      <c r="U28" s="87" t="s">
        <v>108</v>
      </c>
    </row>
    <row r="29" spans="1:38" s="92" customFormat="1" ht="16.5" thickTop="1" x14ac:dyDescent="0.25">
      <c r="A29" s="83" t="s">
        <v>38</v>
      </c>
      <c r="B29" s="135" t="s">
        <v>157</v>
      </c>
      <c r="C29" s="104" t="str">
        <f>A29&amp;B29</f>
        <v>AlamedaAlley Cropping (CPS 311) Replace 20% of Annual Cropland with Woody Plants</v>
      </c>
      <c r="D29" s="105">
        <f t="shared" ref="D29:D92" si="0">K29*TenYears</f>
        <v>2</v>
      </c>
      <c r="E29" s="105">
        <f t="shared" ref="E29:E92" si="1">L29*TenYears</f>
        <v>0</v>
      </c>
      <c r="F29" s="105">
        <f t="shared" ref="F29:F92" si="2">M29*TenYears</f>
        <v>0.4</v>
      </c>
      <c r="G29" s="105">
        <f t="shared" ref="G29:G92" si="3">N29*TenYears</f>
        <v>0.4</v>
      </c>
      <c r="H29" s="105">
        <f t="shared" ref="H29:H92" si="4">O29*TenYears</f>
        <v>0</v>
      </c>
      <c r="I29" s="105">
        <f t="shared" ref="I29:I92" si="5">P29*TenYears</f>
        <v>38.4</v>
      </c>
      <c r="J29" s="105">
        <f t="shared" ref="J29:J92" si="6">Q29*TenYears</f>
        <v>0</v>
      </c>
      <c r="K29" s="126">
        <v>0.2</v>
      </c>
      <c r="L29" s="106"/>
      <c r="M29" s="126">
        <v>0.04</v>
      </c>
      <c r="N29" s="126">
        <v>0.04</v>
      </c>
      <c r="O29" s="106"/>
      <c r="P29" s="126">
        <v>3.84</v>
      </c>
      <c r="Q29" s="127"/>
      <c r="S29" s="107" t="s">
        <v>38</v>
      </c>
      <c r="U29" s="108" t="s">
        <v>157</v>
      </c>
    </row>
    <row r="30" spans="1:38" s="92" customFormat="1" x14ac:dyDescent="0.25">
      <c r="A30" s="109" t="s">
        <v>39</v>
      </c>
      <c r="B30" s="131" t="s">
        <v>157</v>
      </c>
      <c r="C30" s="110" t="str">
        <f t="shared" ref="C30:C93" si="7">A30&amp;B30</f>
        <v>AlpineAlley Cropping (CPS 311) Replace 20% of Annual Cropland with Woody Plants</v>
      </c>
      <c r="D30" s="111">
        <f t="shared" si="0"/>
        <v>0.8</v>
      </c>
      <c r="E30" s="111">
        <f t="shared" si="1"/>
        <v>0</v>
      </c>
      <c r="F30" s="111">
        <f t="shared" si="2"/>
        <v>0</v>
      </c>
      <c r="G30" s="111">
        <f t="shared" si="3"/>
        <v>0</v>
      </c>
      <c r="H30" s="111">
        <f t="shared" si="4"/>
        <v>0</v>
      </c>
      <c r="I30" s="111">
        <f t="shared" si="5"/>
        <v>6.6</v>
      </c>
      <c r="J30" s="111">
        <f t="shared" si="6"/>
        <v>0</v>
      </c>
      <c r="K30" s="128">
        <v>0.08</v>
      </c>
      <c r="L30" s="112"/>
      <c r="M30" s="128">
        <v>0</v>
      </c>
      <c r="N30" s="128">
        <v>0</v>
      </c>
      <c r="O30" s="112"/>
      <c r="P30" s="128">
        <v>0.65999999999999992</v>
      </c>
      <c r="Q30" s="129"/>
      <c r="S30" s="113" t="s">
        <v>39</v>
      </c>
      <c r="U30" s="114" t="s">
        <v>145</v>
      </c>
      <c r="V30" s="93"/>
      <c r="W30" s="93"/>
      <c r="X30" s="93"/>
      <c r="Y30" s="93"/>
      <c r="Z30" s="93"/>
      <c r="AA30" s="93"/>
      <c r="AB30" s="93"/>
      <c r="AC30" s="93"/>
      <c r="AD30" s="93"/>
      <c r="AE30" s="93"/>
      <c r="AF30" s="93"/>
      <c r="AG30" s="93"/>
      <c r="AH30" s="93"/>
      <c r="AI30" s="93"/>
      <c r="AJ30" s="93"/>
      <c r="AK30" s="93"/>
      <c r="AL30" s="93"/>
    </row>
    <row r="31" spans="1:38" s="92" customFormat="1" x14ac:dyDescent="0.25">
      <c r="A31" s="109" t="s">
        <v>40</v>
      </c>
      <c r="B31" s="131" t="s">
        <v>157</v>
      </c>
      <c r="C31" s="110" t="str">
        <f t="shared" si="7"/>
        <v>AmadorAlley Cropping (CPS 311) Replace 20% of Annual Cropland with Woody Plants</v>
      </c>
      <c r="D31" s="111">
        <f t="shared" si="0"/>
        <v>1.4</v>
      </c>
      <c r="E31" s="111">
        <f t="shared" si="1"/>
        <v>0</v>
      </c>
      <c r="F31" s="111">
        <f t="shared" si="2"/>
        <v>0.2</v>
      </c>
      <c r="G31" s="111">
        <f t="shared" si="3"/>
        <v>1.6</v>
      </c>
      <c r="H31" s="111">
        <f t="shared" si="4"/>
        <v>0</v>
      </c>
      <c r="I31" s="111">
        <f t="shared" si="5"/>
        <v>29</v>
      </c>
      <c r="J31" s="111">
        <f t="shared" si="6"/>
        <v>0</v>
      </c>
      <c r="K31" s="128">
        <v>0.13999999999999999</v>
      </c>
      <c r="L31" s="112"/>
      <c r="M31" s="128">
        <v>0.02</v>
      </c>
      <c r="N31" s="128">
        <v>0.16</v>
      </c>
      <c r="O31" s="112"/>
      <c r="P31" s="128">
        <v>2.9</v>
      </c>
      <c r="Q31" s="129"/>
      <c r="R31" s="93"/>
      <c r="S31" s="113" t="s">
        <v>40</v>
      </c>
      <c r="T31" s="93"/>
      <c r="U31" s="114" t="s">
        <v>146</v>
      </c>
      <c r="V31" s="93"/>
      <c r="W31" s="93"/>
      <c r="X31" s="93"/>
      <c r="Y31" s="93"/>
      <c r="Z31" s="93"/>
      <c r="AA31" s="93"/>
      <c r="AB31" s="93"/>
      <c r="AC31" s="93"/>
      <c r="AD31" s="93"/>
      <c r="AE31" s="93"/>
      <c r="AF31" s="93"/>
      <c r="AG31" s="93"/>
      <c r="AH31" s="93"/>
      <c r="AI31" s="93"/>
      <c r="AJ31" s="93"/>
      <c r="AK31" s="93"/>
      <c r="AL31" s="93"/>
    </row>
    <row r="32" spans="1:38" s="92" customFormat="1" x14ac:dyDescent="0.25">
      <c r="A32" s="109" t="s">
        <v>41</v>
      </c>
      <c r="B32" s="131" t="s">
        <v>157</v>
      </c>
      <c r="C32" s="110" t="str">
        <f t="shared" si="7"/>
        <v>ButteAlley Cropping (CPS 311) Replace 20% of Annual Cropland with Woody Plants</v>
      </c>
      <c r="D32" s="111">
        <f t="shared" si="0"/>
        <v>2.8</v>
      </c>
      <c r="E32" s="111">
        <f t="shared" si="1"/>
        <v>0</v>
      </c>
      <c r="F32" s="111">
        <f t="shared" si="2"/>
        <v>0.2</v>
      </c>
      <c r="G32" s="111">
        <f t="shared" si="3"/>
        <v>1.7999999999999998</v>
      </c>
      <c r="H32" s="111">
        <f t="shared" si="4"/>
        <v>0</v>
      </c>
      <c r="I32" s="111">
        <f t="shared" si="5"/>
        <v>31.200000000000003</v>
      </c>
      <c r="J32" s="111">
        <f t="shared" si="6"/>
        <v>0</v>
      </c>
      <c r="K32" s="128">
        <v>0.27999999999999997</v>
      </c>
      <c r="L32" s="112"/>
      <c r="M32" s="128">
        <v>0.02</v>
      </c>
      <c r="N32" s="128">
        <v>0.18</v>
      </c>
      <c r="O32" s="112"/>
      <c r="P32" s="128">
        <v>3.12</v>
      </c>
      <c r="Q32" s="129"/>
      <c r="R32" s="93"/>
      <c r="S32" s="113" t="s">
        <v>41</v>
      </c>
      <c r="T32" s="93"/>
      <c r="U32" s="115" t="s">
        <v>147</v>
      </c>
      <c r="V32" s="93"/>
      <c r="W32" s="93"/>
      <c r="X32" s="93"/>
      <c r="Y32" s="93"/>
      <c r="Z32" s="93"/>
      <c r="AA32" s="93"/>
      <c r="AB32" s="93"/>
      <c r="AC32" s="93"/>
      <c r="AD32" s="93"/>
      <c r="AE32" s="93"/>
      <c r="AF32" s="93"/>
      <c r="AG32" s="93"/>
      <c r="AH32" s="93"/>
      <c r="AI32" s="93"/>
      <c r="AJ32" s="93"/>
      <c r="AK32" s="93"/>
      <c r="AL32" s="93"/>
    </row>
    <row r="33" spans="1:38" s="92" customFormat="1" x14ac:dyDescent="0.25">
      <c r="A33" s="109" t="s">
        <v>42</v>
      </c>
      <c r="B33" s="131" t="s">
        <v>157</v>
      </c>
      <c r="C33" s="110" t="str">
        <f t="shared" si="7"/>
        <v>CalaverasAlley Cropping (CPS 311) Replace 20% of Annual Cropland with Woody Plants</v>
      </c>
      <c r="D33" s="111">
        <f t="shared" si="0"/>
        <v>1.2</v>
      </c>
      <c r="E33" s="111">
        <f t="shared" si="1"/>
        <v>0</v>
      </c>
      <c r="F33" s="111">
        <f t="shared" si="2"/>
        <v>0.2</v>
      </c>
      <c r="G33" s="111">
        <f t="shared" si="3"/>
        <v>1.6</v>
      </c>
      <c r="H33" s="111">
        <f t="shared" si="4"/>
        <v>0</v>
      </c>
      <c r="I33" s="111">
        <f t="shared" si="5"/>
        <v>29.4</v>
      </c>
      <c r="J33" s="111">
        <f t="shared" si="6"/>
        <v>0</v>
      </c>
      <c r="K33" s="128">
        <v>0.12</v>
      </c>
      <c r="L33" s="112"/>
      <c r="M33" s="128">
        <v>0.02</v>
      </c>
      <c r="N33" s="128">
        <v>0.16</v>
      </c>
      <c r="O33" s="112"/>
      <c r="P33" s="128">
        <v>2.94</v>
      </c>
      <c r="Q33" s="129"/>
      <c r="R33" s="93"/>
      <c r="S33" s="113" t="s">
        <v>42</v>
      </c>
      <c r="T33" s="93"/>
      <c r="U33" s="116" t="s">
        <v>148</v>
      </c>
      <c r="V33" s="93"/>
      <c r="W33" s="93"/>
      <c r="X33" s="93"/>
      <c r="Y33" s="93"/>
      <c r="Z33" s="93"/>
      <c r="AA33" s="93"/>
      <c r="AB33" s="93"/>
      <c r="AC33" s="93"/>
      <c r="AD33" s="93"/>
      <c r="AE33" s="93"/>
      <c r="AF33" s="93"/>
      <c r="AG33" s="93"/>
      <c r="AH33" s="93"/>
      <c r="AI33" s="93"/>
      <c r="AJ33" s="93"/>
      <c r="AK33" s="93"/>
      <c r="AL33" s="93"/>
    </row>
    <row r="34" spans="1:38" s="92" customFormat="1" x14ac:dyDescent="0.25">
      <c r="A34" s="109" t="s">
        <v>43</v>
      </c>
      <c r="B34" s="131" t="s">
        <v>157</v>
      </c>
      <c r="C34" s="110" t="str">
        <f t="shared" si="7"/>
        <v>ColusaAlley Cropping (CPS 311) Replace 20% of Annual Cropland with Woody Plants</v>
      </c>
      <c r="D34" s="111">
        <f t="shared" si="0"/>
        <v>3.2</v>
      </c>
      <c r="E34" s="111">
        <f t="shared" si="1"/>
        <v>0</v>
      </c>
      <c r="F34" s="111">
        <f t="shared" si="2"/>
        <v>0.2</v>
      </c>
      <c r="G34" s="111">
        <f t="shared" si="3"/>
        <v>2</v>
      </c>
      <c r="H34" s="111">
        <f t="shared" si="4"/>
        <v>0</v>
      </c>
      <c r="I34" s="111">
        <f t="shared" si="5"/>
        <v>32</v>
      </c>
      <c r="J34" s="111">
        <f t="shared" si="6"/>
        <v>0</v>
      </c>
      <c r="K34" s="128">
        <v>0.32</v>
      </c>
      <c r="L34" s="112"/>
      <c r="M34" s="128">
        <v>0.02</v>
      </c>
      <c r="N34" s="128">
        <v>0.2</v>
      </c>
      <c r="O34" s="112"/>
      <c r="P34" s="128">
        <v>3.2</v>
      </c>
      <c r="Q34" s="129"/>
      <c r="R34" s="93"/>
      <c r="S34" s="113" t="s">
        <v>43</v>
      </c>
      <c r="T34" s="93"/>
      <c r="U34" s="116" t="s">
        <v>149</v>
      </c>
      <c r="V34" s="93"/>
      <c r="W34" s="93"/>
      <c r="X34" s="93"/>
      <c r="Y34" s="93"/>
      <c r="Z34" s="93"/>
      <c r="AA34" s="93"/>
      <c r="AB34" s="93"/>
      <c r="AC34" s="93"/>
      <c r="AD34" s="93"/>
      <c r="AE34" s="93"/>
      <c r="AF34" s="93"/>
      <c r="AG34" s="93"/>
      <c r="AH34" s="93"/>
      <c r="AI34" s="93"/>
      <c r="AJ34" s="93"/>
      <c r="AK34" s="93"/>
      <c r="AL34" s="93"/>
    </row>
    <row r="35" spans="1:38" s="92" customFormat="1" x14ac:dyDescent="0.25">
      <c r="A35" s="109" t="s">
        <v>44</v>
      </c>
      <c r="B35" s="131" t="s">
        <v>157</v>
      </c>
      <c r="C35" s="110" t="str">
        <f t="shared" si="7"/>
        <v>Contra CostaAlley Cropping (CPS 311) Replace 20% of Annual Cropland with Woody Plants</v>
      </c>
      <c r="D35" s="111">
        <f t="shared" si="0"/>
        <v>4.5999999999999996</v>
      </c>
      <c r="E35" s="111">
        <f t="shared" si="1"/>
        <v>0</v>
      </c>
      <c r="F35" s="111">
        <f t="shared" si="2"/>
        <v>0.4</v>
      </c>
      <c r="G35" s="111">
        <f t="shared" si="3"/>
        <v>0.8</v>
      </c>
      <c r="H35" s="111">
        <f t="shared" si="4"/>
        <v>0</v>
      </c>
      <c r="I35" s="111">
        <f t="shared" si="5"/>
        <v>39.4</v>
      </c>
      <c r="J35" s="111">
        <f t="shared" si="6"/>
        <v>0</v>
      </c>
      <c r="K35" s="128">
        <v>0.45999999999999996</v>
      </c>
      <c r="L35" s="112"/>
      <c r="M35" s="128">
        <v>0.04</v>
      </c>
      <c r="N35" s="128">
        <v>0.08</v>
      </c>
      <c r="O35" s="112"/>
      <c r="P35" s="128">
        <v>3.94</v>
      </c>
      <c r="Q35" s="129"/>
      <c r="R35" s="93"/>
      <c r="S35" s="113" t="s">
        <v>44</v>
      </c>
      <c r="T35" s="93"/>
      <c r="U35" s="116" t="s">
        <v>150</v>
      </c>
      <c r="V35" s="93"/>
      <c r="W35" s="93"/>
      <c r="X35" s="93"/>
      <c r="Y35" s="93"/>
      <c r="Z35" s="93"/>
      <c r="AA35" s="93"/>
      <c r="AB35" s="93"/>
      <c r="AC35" s="93"/>
      <c r="AD35" s="93"/>
      <c r="AE35" s="93"/>
      <c r="AF35" s="93"/>
      <c r="AG35" s="93"/>
      <c r="AH35" s="93"/>
      <c r="AI35" s="93"/>
      <c r="AJ35" s="93"/>
      <c r="AK35" s="93"/>
      <c r="AL35" s="93"/>
    </row>
    <row r="36" spans="1:38" s="92" customFormat="1" x14ac:dyDescent="0.25">
      <c r="A36" s="109" t="s">
        <v>45</v>
      </c>
      <c r="B36" s="131" t="s">
        <v>157</v>
      </c>
      <c r="C36" s="110" t="str">
        <f t="shared" si="7"/>
        <v>Del NorteAlley Cropping (CPS 311) Replace 20% of Annual Cropland with Woody Plants</v>
      </c>
      <c r="D36" s="111">
        <f t="shared" si="0"/>
        <v>4.4000000000000004</v>
      </c>
      <c r="E36" s="111">
        <f t="shared" si="1"/>
        <v>0</v>
      </c>
      <c r="F36" s="111">
        <f t="shared" si="2"/>
        <v>3</v>
      </c>
      <c r="G36" s="111">
        <f t="shared" si="3"/>
        <v>0.4</v>
      </c>
      <c r="H36" s="111">
        <f t="shared" si="4"/>
        <v>0</v>
      </c>
      <c r="I36" s="111">
        <f t="shared" si="5"/>
        <v>52.8</v>
      </c>
      <c r="J36" s="111">
        <f t="shared" si="6"/>
        <v>0</v>
      </c>
      <c r="K36" s="128">
        <v>0.44000000000000006</v>
      </c>
      <c r="L36" s="112"/>
      <c r="M36" s="128">
        <v>0.3</v>
      </c>
      <c r="N36" s="128">
        <v>0.04</v>
      </c>
      <c r="O36" s="112"/>
      <c r="P36" s="128">
        <v>5.2799999999999994</v>
      </c>
      <c r="Q36" s="129"/>
      <c r="R36" s="93"/>
      <c r="S36" s="113" t="s">
        <v>45</v>
      </c>
      <c r="T36" s="93"/>
      <c r="U36" s="116" t="s">
        <v>155</v>
      </c>
      <c r="V36" s="93"/>
      <c r="W36" s="93"/>
      <c r="X36" s="93"/>
      <c r="Y36" s="93"/>
      <c r="Z36" s="93"/>
      <c r="AA36" s="93"/>
      <c r="AB36" s="93"/>
      <c r="AC36" s="93"/>
      <c r="AD36" s="93"/>
      <c r="AE36" s="93"/>
      <c r="AF36" s="93"/>
      <c r="AG36" s="93"/>
      <c r="AH36" s="93"/>
      <c r="AI36" s="93"/>
      <c r="AJ36" s="93"/>
      <c r="AK36" s="93"/>
      <c r="AL36" s="93"/>
    </row>
    <row r="37" spans="1:38" s="92" customFormat="1" x14ac:dyDescent="0.25">
      <c r="A37" s="109" t="s">
        <v>46</v>
      </c>
      <c r="B37" s="131" t="s">
        <v>157</v>
      </c>
      <c r="C37" s="110" t="str">
        <f t="shared" si="7"/>
        <v>El DoradoAlley Cropping (CPS 311) Replace 20% of Annual Cropland with Woody Plants</v>
      </c>
      <c r="D37" s="111">
        <f t="shared" si="0"/>
        <v>1</v>
      </c>
      <c r="E37" s="111">
        <f t="shared" si="1"/>
        <v>0</v>
      </c>
      <c r="F37" s="111">
        <f t="shared" si="2"/>
        <v>0</v>
      </c>
      <c r="G37" s="111">
        <f t="shared" si="3"/>
        <v>0.2</v>
      </c>
      <c r="H37" s="111">
        <f t="shared" si="4"/>
        <v>0</v>
      </c>
      <c r="I37" s="111">
        <f t="shared" si="5"/>
        <v>25</v>
      </c>
      <c r="J37" s="111">
        <f t="shared" si="6"/>
        <v>0</v>
      </c>
      <c r="K37" s="128">
        <v>0.1</v>
      </c>
      <c r="L37" s="112"/>
      <c r="M37" s="128">
        <v>0</v>
      </c>
      <c r="N37" s="128">
        <v>0.02</v>
      </c>
      <c r="O37" s="112"/>
      <c r="P37" s="128">
        <v>2.5</v>
      </c>
      <c r="Q37" s="129"/>
      <c r="R37" s="93"/>
      <c r="S37" s="113" t="s">
        <v>46</v>
      </c>
      <c r="T37" s="93"/>
      <c r="U37" s="116" t="s">
        <v>156</v>
      </c>
      <c r="V37" s="93"/>
      <c r="W37" s="93"/>
      <c r="X37" s="93"/>
      <c r="Y37" s="93"/>
      <c r="Z37" s="93"/>
      <c r="AA37" s="93"/>
      <c r="AB37" s="93"/>
      <c r="AC37" s="93"/>
      <c r="AD37" s="93"/>
      <c r="AE37" s="93"/>
      <c r="AF37" s="93"/>
      <c r="AG37" s="93"/>
      <c r="AH37" s="93"/>
      <c r="AI37" s="93"/>
      <c r="AJ37" s="93"/>
      <c r="AK37" s="93"/>
      <c r="AL37" s="93"/>
    </row>
    <row r="38" spans="1:38" s="92" customFormat="1" x14ac:dyDescent="0.25">
      <c r="A38" s="109" t="s">
        <v>47</v>
      </c>
      <c r="B38" s="131" t="s">
        <v>157</v>
      </c>
      <c r="C38" s="110" t="str">
        <f t="shared" si="7"/>
        <v>FresnoAlley Cropping (CPS 311) Replace 20% of Annual Cropland with Woody Plants</v>
      </c>
      <c r="D38" s="111">
        <f t="shared" si="0"/>
        <v>3.2</v>
      </c>
      <c r="E38" s="111">
        <f t="shared" si="1"/>
        <v>0</v>
      </c>
      <c r="F38" s="111">
        <f t="shared" si="2"/>
        <v>0.4</v>
      </c>
      <c r="G38" s="111">
        <f t="shared" si="3"/>
        <v>0.8</v>
      </c>
      <c r="H38" s="111">
        <f t="shared" si="4"/>
        <v>0</v>
      </c>
      <c r="I38" s="111">
        <f t="shared" si="5"/>
        <v>35</v>
      </c>
      <c r="J38" s="111">
        <f t="shared" si="6"/>
        <v>0</v>
      </c>
      <c r="K38" s="128">
        <v>0.32</v>
      </c>
      <c r="L38" s="112"/>
      <c r="M38" s="128">
        <v>0.04</v>
      </c>
      <c r="N38" s="128">
        <v>0.08</v>
      </c>
      <c r="O38" s="112"/>
      <c r="P38" s="128">
        <v>3.5</v>
      </c>
      <c r="Q38" s="129"/>
      <c r="R38" s="93"/>
      <c r="S38" s="113" t="s">
        <v>47</v>
      </c>
      <c r="T38" s="93"/>
      <c r="U38" s="116" t="s">
        <v>158</v>
      </c>
      <c r="V38" s="93"/>
      <c r="W38" s="93"/>
      <c r="X38" s="93"/>
      <c r="Y38" s="93"/>
      <c r="Z38" s="93"/>
      <c r="AA38" s="93"/>
      <c r="AB38" s="93"/>
      <c r="AC38" s="93"/>
      <c r="AD38" s="93"/>
      <c r="AE38" s="93"/>
      <c r="AF38" s="93"/>
      <c r="AG38" s="93"/>
      <c r="AH38" s="93"/>
      <c r="AI38" s="93"/>
      <c r="AJ38" s="93"/>
      <c r="AK38" s="93"/>
      <c r="AL38" s="93"/>
    </row>
    <row r="39" spans="1:38" s="92" customFormat="1" x14ac:dyDescent="0.25">
      <c r="A39" s="109" t="s">
        <v>48</v>
      </c>
      <c r="B39" s="131" t="s">
        <v>157</v>
      </c>
      <c r="C39" s="110" t="str">
        <f t="shared" si="7"/>
        <v>GlennAlley Cropping (CPS 311) Replace 20% of Annual Cropland with Woody Plants</v>
      </c>
      <c r="D39" s="111">
        <f t="shared" si="0"/>
        <v>3.2</v>
      </c>
      <c r="E39" s="111">
        <f t="shared" si="1"/>
        <v>0</v>
      </c>
      <c r="F39" s="111">
        <f t="shared" si="2"/>
        <v>0.4</v>
      </c>
      <c r="G39" s="111">
        <f t="shared" si="3"/>
        <v>2</v>
      </c>
      <c r="H39" s="111">
        <f t="shared" si="4"/>
        <v>0</v>
      </c>
      <c r="I39" s="111">
        <f t="shared" si="5"/>
        <v>31.4</v>
      </c>
      <c r="J39" s="111">
        <f t="shared" si="6"/>
        <v>0</v>
      </c>
      <c r="K39" s="128">
        <v>0.32</v>
      </c>
      <c r="L39" s="112"/>
      <c r="M39" s="128">
        <v>0.04</v>
      </c>
      <c r="N39" s="128">
        <v>0.2</v>
      </c>
      <c r="O39" s="112"/>
      <c r="P39" s="128">
        <v>3.1399999999999997</v>
      </c>
      <c r="Q39" s="129"/>
      <c r="R39" s="93"/>
      <c r="S39" s="113" t="s">
        <v>48</v>
      </c>
      <c r="T39" s="93"/>
      <c r="U39" s="116" t="s">
        <v>162</v>
      </c>
      <c r="V39" s="93"/>
      <c r="W39" s="93"/>
      <c r="X39" s="93"/>
      <c r="Y39" s="93"/>
      <c r="Z39" s="93"/>
      <c r="AA39" s="93"/>
      <c r="AB39" s="93"/>
      <c r="AC39" s="93"/>
      <c r="AD39" s="93"/>
      <c r="AE39" s="93"/>
      <c r="AF39" s="93"/>
      <c r="AG39" s="93"/>
      <c r="AH39" s="93"/>
      <c r="AI39" s="93"/>
      <c r="AJ39" s="93"/>
      <c r="AK39" s="93"/>
      <c r="AL39" s="93"/>
    </row>
    <row r="40" spans="1:38" s="92" customFormat="1" x14ac:dyDescent="0.25">
      <c r="A40" s="109" t="s">
        <v>49</v>
      </c>
      <c r="B40" s="131" t="s">
        <v>157</v>
      </c>
      <c r="C40" s="110" t="str">
        <f t="shared" si="7"/>
        <v>HumboldtAlley Cropping (CPS 311) Replace 20% of Annual Cropland with Woody Plants</v>
      </c>
      <c r="D40" s="111">
        <f t="shared" si="0"/>
        <v>1</v>
      </c>
      <c r="E40" s="111">
        <f t="shared" si="1"/>
        <v>0</v>
      </c>
      <c r="F40" s="111">
        <f t="shared" si="2"/>
        <v>0.8</v>
      </c>
      <c r="G40" s="111">
        <f t="shared" si="3"/>
        <v>0</v>
      </c>
      <c r="H40" s="111">
        <f t="shared" si="4"/>
        <v>0</v>
      </c>
      <c r="I40" s="111">
        <f t="shared" si="5"/>
        <v>12</v>
      </c>
      <c r="J40" s="111">
        <f t="shared" si="6"/>
        <v>0</v>
      </c>
      <c r="K40" s="128">
        <v>0.1</v>
      </c>
      <c r="L40" s="112"/>
      <c r="M40" s="128">
        <v>0.08</v>
      </c>
      <c r="N40" s="128">
        <v>0</v>
      </c>
      <c r="O40" s="112"/>
      <c r="P40" s="128">
        <v>1.2</v>
      </c>
      <c r="Q40" s="129"/>
      <c r="R40" s="93"/>
      <c r="S40" s="113" t="s">
        <v>49</v>
      </c>
      <c r="T40" s="93"/>
      <c r="U40" s="116" t="s">
        <v>151</v>
      </c>
      <c r="V40" s="93"/>
      <c r="W40" s="93"/>
      <c r="X40" s="93"/>
      <c r="Y40" s="93"/>
      <c r="Z40" s="93"/>
      <c r="AA40" s="93"/>
      <c r="AB40" s="93"/>
      <c r="AC40" s="93"/>
      <c r="AD40" s="93"/>
      <c r="AE40" s="93"/>
      <c r="AF40" s="93"/>
      <c r="AG40" s="93"/>
      <c r="AH40" s="93"/>
      <c r="AI40" s="93"/>
      <c r="AJ40" s="93"/>
      <c r="AK40" s="93"/>
      <c r="AL40" s="93"/>
    </row>
    <row r="41" spans="1:38" s="92" customFormat="1" x14ac:dyDescent="0.25">
      <c r="A41" s="109" t="s">
        <v>50</v>
      </c>
      <c r="B41" s="131" t="s">
        <v>157</v>
      </c>
      <c r="C41" s="110" t="str">
        <f t="shared" si="7"/>
        <v>ImperialAlley Cropping (CPS 311) Replace 20% of Annual Cropland with Woody Plants</v>
      </c>
      <c r="D41" s="111">
        <f t="shared" si="0"/>
        <v>2.2000000000000002</v>
      </c>
      <c r="E41" s="111">
        <f t="shared" si="1"/>
        <v>0</v>
      </c>
      <c r="F41" s="111">
        <f t="shared" si="2"/>
        <v>0.2</v>
      </c>
      <c r="G41" s="111">
        <f t="shared" si="3"/>
        <v>0.6</v>
      </c>
      <c r="H41" s="111">
        <f t="shared" si="4"/>
        <v>0</v>
      </c>
      <c r="I41" s="111">
        <f t="shared" si="5"/>
        <v>18.399999999999999</v>
      </c>
      <c r="J41" s="111">
        <f t="shared" si="6"/>
        <v>0</v>
      </c>
      <c r="K41" s="128">
        <v>0.22000000000000003</v>
      </c>
      <c r="L41" s="112"/>
      <c r="M41" s="128">
        <v>0.02</v>
      </c>
      <c r="N41" s="128">
        <v>0.06</v>
      </c>
      <c r="O41" s="112"/>
      <c r="P41" s="128">
        <v>1.8399999999999999</v>
      </c>
      <c r="Q41" s="129"/>
      <c r="R41" s="93"/>
      <c r="S41" s="113" t="s">
        <v>50</v>
      </c>
      <c r="T41" s="93"/>
      <c r="U41" s="116" t="s">
        <v>152</v>
      </c>
      <c r="V41" s="93"/>
      <c r="W41" s="93"/>
      <c r="X41" s="93"/>
      <c r="Y41" s="93"/>
      <c r="Z41" s="93"/>
      <c r="AA41" s="93"/>
      <c r="AB41" s="93"/>
      <c r="AC41" s="93"/>
      <c r="AD41" s="93"/>
      <c r="AE41" s="93"/>
      <c r="AF41" s="93"/>
      <c r="AG41" s="93"/>
      <c r="AH41" s="93"/>
      <c r="AI41" s="93"/>
      <c r="AJ41" s="93"/>
      <c r="AK41" s="93"/>
      <c r="AL41" s="93"/>
    </row>
    <row r="42" spans="1:38" s="92" customFormat="1" x14ac:dyDescent="0.25">
      <c r="A42" s="109" t="s">
        <v>51</v>
      </c>
      <c r="B42" s="131" t="s">
        <v>157</v>
      </c>
      <c r="C42" s="110" t="str">
        <f t="shared" si="7"/>
        <v>InyoAlley Cropping (CPS 311) Replace 20% of Annual Cropland with Woody Plants</v>
      </c>
      <c r="D42" s="111">
        <f t="shared" si="0"/>
        <v>2</v>
      </c>
      <c r="E42" s="111">
        <f t="shared" si="1"/>
        <v>0</v>
      </c>
      <c r="F42" s="111">
        <f t="shared" si="2"/>
        <v>0.2</v>
      </c>
      <c r="G42" s="111">
        <f t="shared" si="3"/>
        <v>0</v>
      </c>
      <c r="H42" s="111">
        <f t="shared" si="4"/>
        <v>0</v>
      </c>
      <c r="I42" s="111">
        <f t="shared" si="5"/>
        <v>41.2</v>
      </c>
      <c r="J42" s="111">
        <f t="shared" si="6"/>
        <v>0</v>
      </c>
      <c r="K42" s="128">
        <v>0.2</v>
      </c>
      <c r="L42" s="112"/>
      <c r="M42" s="128">
        <v>0.02</v>
      </c>
      <c r="N42" s="128">
        <v>0</v>
      </c>
      <c r="O42" s="112"/>
      <c r="P42" s="128">
        <v>4.12</v>
      </c>
      <c r="Q42" s="129"/>
      <c r="R42" s="93"/>
      <c r="S42" s="113" t="s">
        <v>51</v>
      </c>
      <c r="T42" s="93"/>
      <c r="U42" s="116" t="s">
        <v>153</v>
      </c>
      <c r="V42" s="93"/>
      <c r="W42" s="93"/>
      <c r="X42" s="93"/>
      <c r="Y42" s="93"/>
      <c r="Z42" s="93"/>
      <c r="AA42" s="93"/>
      <c r="AB42" s="93"/>
      <c r="AC42" s="93"/>
      <c r="AD42" s="93"/>
      <c r="AE42" s="93"/>
      <c r="AF42" s="93"/>
      <c r="AG42" s="93"/>
      <c r="AH42" s="93"/>
      <c r="AI42" s="93"/>
      <c r="AJ42" s="93"/>
      <c r="AK42" s="93"/>
      <c r="AL42" s="93"/>
    </row>
    <row r="43" spans="1:38" s="92" customFormat="1" x14ac:dyDescent="0.25">
      <c r="A43" s="109" t="s">
        <v>52</v>
      </c>
      <c r="B43" s="131" t="s">
        <v>157</v>
      </c>
      <c r="C43" s="110" t="str">
        <f t="shared" si="7"/>
        <v>KernAlley Cropping (CPS 311) Replace 20% of Annual Cropland with Woody Plants</v>
      </c>
      <c r="D43" s="111">
        <f t="shared" si="0"/>
        <v>4.5999999999999996</v>
      </c>
      <c r="E43" s="111">
        <f t="shared" si="1"/>
        <v>0</v>
      </c>
      <c r="F43" s="111">
        <f t="shared" si="2"/>
        <v>0.4</v>
      </c>
      <c r="G43" s="111">
        <f t="shared" si="3"/>
        <v>0</v>
      </c>
      <c r="H43" s="111">
        <f t="shared" si="4"/>
        <v>0</v>
      </c>
      <c r="I43" s="111">
        <f t="shared" si="5"/>
        <v>46.4</v>
      </c>
      <c r="J43" s="111">
        <f t="shared" si="6"/>
        <v>0</v>
      </c>
      <c r="K43" s="128">
        <v>0.45999999999999996</v>
      </c>
      <c r="L43" s="112"/>
      <c r="M43" s="128">
        <v>0.04</v>
      </c>
      <c r="N43" s="128">
        <v>0</v>
      </c>
      <c r="O43" s="112"/>
      <c r="P43" s="128">
        <v>4.6399999999999997</v>
      </c>
      <c r="Q43" s="129"/>
      <c r="R43" s="93"/>
      <c r="S43" s="113" t="s">
        <v>52</v>
      </c>
      <c r="T43" s="93"/>
      <c r="U43" s="116" t="s">
        <v>170</v>
      </c>
      <c r="V43" s="93"/>
      <c r="W43" s="93"/>
      <c r="X43" s="93"/>
      <c r="Y43" s="93"/>
      <c r="Z43" s="93"/>
      <c r="AA43" s="93"/>
      <c r="AB43" s="93"/>
      <c r="AC43" s="93"/>
      <c r="AD43" s="93"/>
      <c r="AE43" s="93"/>
      <c r="AF43" s="93"/>
      <c r="AG43" s="93"/>
      <c r="AH43" s="93"/>
      <c r="AI43" s="93"/>
      <c r="AJ43" s="93"/>
      <c r="AK43" s="93"/>
      <c r="AL43" s="93"/>
    </row>
    <row r="44" spans="1:38" s="92" customFormat="1" x14ac:dyDescent="0.25">
      <c r="A44" s="109" t="s">
        <v>53</v>
      </c>
      <c r="B44" s="131" t="s">
        <v>157</v>
      </c>
      <c r="C44" s="110" t="str">
        <f t="shared" si="7"/>
        <v>KingsAlley Cropping (CPS 311) Replace 20% of Annual Cropland with Woody Plants</v>
      </c>
      <c r="D44" s="111">
        <f t="shared" si="0"/>
        <v>5</v>
      </c>
      <c r="E44" s="111">
        <f t="shared" si="1"/>
        <v>0</v>
      </c>
      <c r="F44" s="111">
        <f t="shared" si="2"/>
        <v>0.8</v>
      </c>
      <c r="G44" s="111">
        <f t="shared" si="3"/>
        <v>0.8</v>
      </c>
      <c r="H44" s="111">
        <f t="shared" si="4"/>
        <v>0</v>
      </c>
      <c r="I44" s="111">
        <f t="shared" si="5"/>
        <v>33.6</v>
      </c>
      <c r="J44" s="111">
        <f t="shared" si="6"/>
        <v>0</v>
      </c>
      <c r="K44" s="128">
        <v>0.5</v>
      </c>
      <c r="L44" s="112"/>
      <c r="M44" s="128">
        <v>0.08</v>
      </c>
      <c r="N44" s="128">
        <v>0.08</v>
      </c>
      <c r="O44" s="112"/>
      <c r="P44" s="128">
        <v>3.3600000000000003</v>
      </c>
      <c r="Q44" s="129"/>
      <c r="R44" s="93"/>
      <c r="S44" s="113" t="s">
        <v>53</v>
      </c>
      <c r="T44" s="93"/>
      <c r="U44" s="116" t="s">
        <v>171</v>
      </c>
      <c r="V44" s="93"/>
      <c r="W44" s="93"/>
      <c r="X44" s="93"/>
      <c r="Y44" s="93"/>
      <c r="Z44" s="93"/>
      <c r="AA44" s="93"/>
      <c r="AB44" s="93"/>
      <c r="AC44" s="93"/>
      <c r="AD44" s="93"/>
      <c r="AE44" s="93"/>
      <c r="AF44" s="93"/>
      <c r="AG44" s="93"/>
      <c r="AH44" s="93"/>
      <c r="AI44" s="93"/>
      <c r="AJ44" s="93"/>
      <c r="AK44" s="93"/>
      <c r="AL44" s="93"/>
    </row>
    <row r="45" spans="1:38" s="92" customFormat="1" x14ac:dyDescent="0.25">
      <c r="A45" s="109" t="s">
        <v>54</v>
      </c>
      <c r="B45" s="131" t="s">
        <v>157</v>
      </c>
      <c r="C45" s="110" t="str">
        <f t="shared" si="7"/>
        <v>LakeAlley Cropping (CPS 311) Replace 20% of Annual Cropland with Woody Plants</v>
      </c>
      <c r="D45" s="111">
        <f t="shared" si="0"/>
        <v>1.2</v>
      </c>
      <c r="E45" s="111">
        <f t="shared" si="1"/>
        <v>0</v>
      </c>
      <c r="F45" s="111">
        <f t="shared" si="2"/>
        <v>0.2</v>
      </c>
      <c r="G45" s="111">
        <f t="shared" si="3"/>
        <v>0.4</v>
      </c>
      <c r="H45" s="111">
        <f t="shared" si="4"/>
        <v>0</v>
      </c>
      <c r="I45" s="111">
        <f t="shared" si="5"/>
        <v>22</v>
      </c>
      <c r="J45" s="111">
        <f t="shared" si="6"/>
        <v>0</v>
      </c>
      <c r="K45" s="128">
        <v>0.12</v>
      </c>
      <c r="L45" s="112"/>
      <c r="M45" s="128">
        <v>0.02</v>
      </c>
      <c r="N45" s="128">
        <v>0.04</v>
      </c>
      <c r="O45" s="112"/>
      <c r="P45" s="128">
        <v>2.2000000000000002</v>
      </c>
      <c r="Q45" s="129"/>
      <c r="R45" s="93"/>
      <c r="S45" s="113" t="s">
        <v>54</v>
      </c>
      <c r="T45" s="93"/>
      <c r="U45" s="116" t="s">
        <v>159</v>
      </c>
      <c r="V45" s="93"/>
      <c r="W45" s="93"/>
      <c r="X45" s="93"/>
      <c r="Y45" s="93"/>
      <c r="Z45" s="93"/>
      <c r="AA45" s="93"/>
      <c r="AB45" s="93"/>
      <c r="AC45" s="93"/>
      <c r="AD45" s="93"/>
      <c r="AE45" s="93"/>
      <c r="AF45" s="93"/>
      <c r="AG45" s="93"/>
      <c r="AH45" s="93"/>
      <c r="AI45" s="93"/>
      <c r="AJ45" s="93"/>
      <c r="AK45" s="93"/>
      <c r="AL45" s="93"/>
    </row>
    <row r="46" spans="1:38" s="92" customFormat="1" x14ac:dyDescent="0.25">
      <c r="A46" s="109" t="s">
        <v>55</v>
      </c>
      <c r="B46" s="131" t="s">
        <v>157</v>
      </c>
      <c r="C46" s="110" t="str">
        <f t="shared" si="7"/>
        <v>LassenAlley Cropping (CPS 311) Replace 20% of Annual Cropland with Woody Plants</v>
      </c>
      <c r="D46" s="111">
        <f t="shared" si="0"/>
        <v>0.8</v>
      </c>
      <c r="E46" s="111">
        <f t="shared" si="1"/>
        <v>0</v>
      </c>
      <c r="F46" s="111">
        <f t="shared" si="2"/>
        <v>0.2</v>
      </c>
      <c r="G46" s="111">
        <f t="shared" si="3"/>
        <v>0</v>
      </c>
      <c r="H46" s="111">
        <f t="shared" si="4"/>
        <v>0</v>
      </c>
      <c r="I46" s="111">
        <f t="shared" si="5"/>
        <v>6.6</v>
      </c>
      <c r="J46" s="111">
        <f t="shared" si="6"/>
        <v>0</v>
      </c>
      <c r="K46" s="128">
        <v>0.08</v>
      </c>
      <c r="L46" s="112"/>
      <c r="M46" s="128">
        <v>0.02</v>
      </c>
      <c r="N46" s="128">
        <v>0</v>
      </c>
      <c r="O46" s="112"/>
      <c r="P46" s="128">
        <v>0.65999999999999992</v>
      </c>
      <c r="Q46" s="129"/>
      <c r="R46" s="93"/>
      <c r="S46" s="113" t="s">
        <v>55</v>
      </c>
      <c r="T46" s="93"/>
      <c r="U46" s="116" t="s">
        <v>167</v>
      </c>
      <c r="V46" s="93"/>
      <c r="W46" s="93"/>
      <c r="X46" s="93"/>
      <c r="Y46" s="93"/>
      <c r="Z46" s="93"/>
      <c r="AA46" s="93"/>
      <c r="AB46" s="93"/>
      <c r="AC46" s="93"/>
      <c r="AD46" s="93"/>
      <c r="AE46" s="93"/>
      <c r="AF46" s="93"/>
      <c r="AG46" s="93"/>
      <c r="AH46" s="93"/>
      <c r="AI46" s="93"/>
      <c r="AJ46" s="93"/>
      <c r="AK46" s="93"/>
      <c r="AL46" s="93"/>
    </row>
    <row r="47" spans="1:38" s="92" customFormat="1" x14ac:dyDescent="0.25">
      <c r="A47" s="109" t="s">
        <v>56</v>
      </c>
      <c r="B47" s="131" t="s">
        <v>157</v>
      </c>
      <c r="C47" s="110" t="str">
        <f t="shared" si="7"/>
        <v>Los AngelesAlley Cropping (CPS 311) Replace 20% of Annual Cropland with Woody Plants</v>
      </c>
      <c r="D47" s="111">
        <f t="shared" si="0"/>
        <v>4</v>
      </c>
      <c r="E47" s="111">
        <f t="shared" si="1"/>
        <v>0</v>
      </c>
      <c r="F47" s="111">
        <f t="shared" si="2"/>
        <v>0.2</v>
      </c>
      <c r="G47" s="111">
        <f t="shared" si="3"/>
        <v>0.2</v>
      </c>
      <c r="H47" s="111">
        <f t="shared" si="4"/>
        <v>0</v>
      </c>
      <c r="I47" s="111">
        <f t="shared" si="5"/>
        <v>17</v>
      </c>
      <c r="J47" s="111">
        <f t="shared" si="6"/>
        <v>0</v>
      </c>
      <c r="K47" s="128">
        <v>0.4</v>
      </c>
      <c r="L47" s="112"/>
      <c r="M47" s="128">
        <v>0.02</v>
      </c>
      <c r="N47" s="128">
        <v>0.02</v>
      </c>
      <c r="O47" s="112"/>
      <c r="P47" s="128">
        <v>1.7</v>
      </c>
      <c r="Q47" s="129"/>
      <c r="R47" s="93"/>
      <c r="S47" s="113" t="s">
        <v>56</v>
      </c>
      <c r="T47" s="93"/>
      <c r="U47" s="116" t="s">
        <v>160</v>
      </c>
      <c r="V47" s="93"/>
      <c r="W47" s="93"/>
      <c r="X47" s="93"/>
      <c r="Y47" s="93"/>
      <c r="Z47" s="93"/>
      <c r="AA47" s="93"/>
      <c r="AB47" s="93"/>
      <c r="AC47" s="93"/>
      <c r="AD47" s="93"/>
      <c r="AE47" s="93"/>
      <c r="AF47" s="93"/>
      <c r="AG47" s="93"/>
      <c r="AH47" s="93"/>
      <c r="AI47" s="93"/>
      <c r="AJ47" s="93"/>
      <c r="AK47" s="93"/>
      <c r="AL47" s="93"/>
    </row>
    <row r="48" spans="1:38" s="92" customFormat="1" x14ac:dyDescent="0.25">
      <c r="A48" s="109" t="s">
        <v>57</v>
      </c>
      <c r="B48" s="131" t="s">
        <v>157</v>
      </c>
      <c r="C48" s="110" t="str">
        <f t="shared" si="7"/>
        <v>MaderaAlley Cropping (CPS 311) Replace 20% of Annual Cropland with Woody Plants</v>
      </c>
      <c r="D48" s="111">
        <f t="shared" si="0"/>
        <v>2.6</v>
      </c>
      <c r="E48" s="111">
        <f t="shared" si="1"/>
        <v>0</v>
      </c>
      <c r="F48" s="111">
        <f t="shared" si="2"/>
        <v>0.4</v>
      </c>
      <c r="G48" s="111">
        <f t="shared" si="3"/>
        <v>0.8</v>
      </c>
      <c r="H48" s="111">
        <f t="shared" si="4"/>
        <v>0</v>
      </c>
      <c r="I48" s="111">
        <f t="shared" si="5"/>
        <v>36</v>
      </c>
      <c r="J48" s="111">
        <f t="shared" si="6"/>
        <v>0</v>
      </c>
      <c r="K48" s="128">
        <v>0.26</v>
      </c>
      <c r="L48" s="112"/>
      <c r="M48" s="128">
        <v>0.04</v>
      </c>
      <c r="N48" s="128">
        <v>0.08</v>
      </c>
      <c r="O48" s="112"/>
      <c r="P48" s="128">
        <v>3.6</v>
      </c>
      <c r="Q48" s="129"/>
      <c r="R48" s="93"/>
      <c r="S48" s="113" t="s">
        <v>57</v>
      </c>
      <c r="T48" s="93"/>
      <c r="U48" s="116" t="s">
        <v>154</v>
      </c>
      <c r="V48" s="93"/>
      <c r="W48" s="93"/>
      <c r="X48" s="93"/>
      <c r="Y48" s="93"/>
      <c r="Z48" s="93"/>
      <c r="AA48" s="93"/>
      <c r="AB48" s="93"/>
      <c r="AC48" s="93"/>
      <c r="AD48" s="93"/>
      <c r="AE48" s="93"/>
      <c r="AF48" s="93"/>
      <c r="AG48" s="93"/>
      <c r="AH48" s="93"/>
      <c r="AI48" s="93"/>
      <c r="AJ48" s="93"/>
      <c r="AK48" s="93"/>
      <c r="AL48" s="93"/>
    </row>
    <row r="49" spans="1:38" s="92" customFormat="1" ht="16.5" thickBot="1" x14ac:dyDescent="0.3">
      <c r="A49" s="109" t="s">
        <v>58</v>
      </c>
      <c r="B49" s="131" t="s">
        <v>157</v>
      </c>
      <c r="C49" s="110" t="str">
        <f t="shared" si="7"/>
        <v>MarinAlley Cropping (CPS 311) Replace 20% of Annual Cropland with Woody Plants</v>
      </c>
      <c r="D49" s="111">
        <f t="shared" si="0"/>
        <v>2.4</v>
      </c>
      <c r="E49" s="111">
        <f t="shared" si="1"/>
        <v>0</v>
      </c>
      <c r="F49" s="111">
        <f t="shared" si="2"/>
        <v>0.4</v>
      </c>
      <c r="G49" s="111">
        <f t="shared" si="3"/>
        <v>0.2</v>
      </c>
      <c r="H49" s="111">
        <f t="shared" si="4"/>
        <v>0</v>
      </c>
      <c r="I49" s="111">
        <f t="shared" si="5"/>
        <v>10.199999999999999</v>
      </c>
      <c r="J49" s="111">
        <f t="shared" si="6"/>
        <v>0</v>
      </c>
      <c r="K49" s="128">
        <v>0.24</v>
      </c>
      <c r="L49" s="112"/>
      <c r="M49" s="128">
        <v>0.04</v>
      </c>
      <c r="N49" s="128">
        <v>0.02</v>
      </c>
      <c r="O49" s="112"/>
      <c r="P49" s="128">
        <v>1.02</v>
      </c>
      <c r="Q49" s="129"/>
      <c r="R49" s="93"/>
      <c r="S49" s="113" t="s">
        <v>58</v>
      </c>
      <c r="T49" s="93"/>
      <c r="U49" s="117" t="s">
        <v>161</v>
      </c>
      <c r="V49" s="93"/>
      <c r="W49" s="93"/>
      <c r="X49" s="93"/>
      <c r="Y49" s="93"/>
      <c r="Z49" s="93"/>
      <c r="AA49" s="93"/>
      <c r="AB49" s="93"/>
      <c r="AC49" s="93"/>
      <c r="AD49" s="93"/>
      <c r="AE49" s="93"/>
      <c r="AF49" s="93"/>
      <c r="AG49" s="93"/>
      <c r="AH49" s="93"/>
      <c r="AI49" s="93"/>
      <c r="AJ49" s="93"/>
      <c r="AK49" s="93"/>
      <c r="AL49" s="93"/>
    </row>
    <row r="50" spans="1:38" s="92" customFormat="1" x14ac:dyDescent="0.25">
      <c r="A50" s="109" t="s">
        <v>59</v>
      </c>
      <c r="B50" s="131" t="s">
        <v>157</v>
      </c>
      <c r="C50" s="110" t="str">
        <f t="shared" si="7"/>
        <v>MariposaAlley Cropping (CPS 311) Replace 20% of Annual Cropland with Woody Plants</v>
      </c>
      <c r="D50" s="111">
        <f t="shared" si="0"/>
        <v>2.4</v>
      </c>
      <c r="E50" s="111">
        <f t="shared" si="1"/>
        <v>0</v>
      </c>
      <c r="F50" s="111">
        <f t="shared" si="2"/>
        <v>0.4</v>
      </c>
      <c r="G50" s="111">
        <f t="shared" si="3"/>
        <v>0.6</v>
      </c>
      <c r="H50" s="111">
        <f t="shared" si="4"/>
        <v>0</v>
      </c>
      <c r="I50" s="111">
        <f t="shared" si="5"/>
        <v>35.799999999999997</v>
      </c>
      <c r="J50" s="111">
        <f t="shared" si="6"/>
        <v>0</v>
      </c>
      <c r="K50" s="128">
        <v>0.24</v>
      </c>
      <c r="L50" s="112"/>
      <c r="M50" s="128">
        <v>0.04</v>
      </c>
      <c r="N50" s="128">
        <v>0.06</v>
      </c>
      <c r="O50" s="112"/>
      <c r="P50" s="128">
        <v>3.5799999999999996</v>
      </c>
      <c r="Q50" s="129"/>
      <c r="R50" s="93"/>
      <c r="S50" s="113" t="s">
        <v>59</v>
      </c>
      <c r="T50" s="93"/>
      <c r="V50" s="93"/>
      <c r="W50" s="93"/>
      <c r="X50" s="93"/>
      <c r="Y50" s="93"/>
      <c r="Z50" s="93"/>
      <c r="AA50" s="93"/>
      <c r="AB50" s="93"/>
      <c r="AC50" s="93"/>
      <c r="AD50" s="93"/>
      <c r="AE50" s="93"/>
      <c r="AF50" s="93"/>
      <c r="AG50" s="93"/>
      <c r="AH50" s="93"/>
      <c r="AI50" s="93"/>
      <c r="AJ50" s="93"/>
      <c r="AK50" s="93"/>
      <c r="AL50" s="93"/>
    </row>
    <row r="51" spans="1:38" s="92" customFormat="1" x14ac:dyDescent="0.25">
      <c r="A51" s="109" t="s">
        <v>60</v>
      </c>
      <c r="B51" s="131" t="s">
        <v>157</v>
      </c>
      <c r="C51" s="110" t="str">
        <f t="shared" si="7"/>
        <v>MendocinoAlley Cropping (CPS 311) Replace 20% of Annual Cropland with Woody Plants</v>
      </c>
      <c r="D51" s="111">
        <f t="shared" si="0"/>
        <v>0.8</v>
      </c>
      <c r="E51" s="111">
        <f t="shared" si="1"/>
        <v>0</v>
      </c>
      <c r="F51" s="111">
        <f t="shared" si="2"/>
        <v>0</v>
      </c>
      <c r="G51" s="111">
        <f t="shared" si="3"/>
        <v>0</v>
      </c>
      <c r="H51" s="111">
        <f t="shared" si="4"/>
        <v>0</v>
      </c>
      <c r="I51" s="111">
        <f t="shared" si="5"/>
        <v>12.8</v>
      </c>
      <c r="J51" s="111">
        <f t="shared" si="6"/>
        <v>0</v>
      </c>
      <c r="K51" s="128">
        <v>0.08</v>
      </c>
      <c r="L51" s="112"/>
      <c r="M51" s="128">
        <v>0</v>
      </c>
      <c r="N51" s="128">
        <v>0</v>
      </c>
      <c r="O51" s="112"/>
      <c r="P51" s="128">
        <v>1.28</v>
      </c>
      <c r="Q51" s="129"/>
      <c r="R51" s="93"/>
      <c r="S51" s="113" t="s">
        <v>60</v>
      </c>
      <c r="T51" s="93"/>
      <c r="U51" s="93"/>
      <c r="V51" s="93"/>
      <c r="W51" s="93"/>
      <c r="X51" s="93"/>
      <c r="Y51" s="93"/>
      <c r="Z51" s="93"/>
      <c r="AA51" s="93"/>
      <c r="AB51" s="93"/>
      <c r="AC51" s="93"/>
      <c r="AD51" s="93"/>
      <c r="AE51" s="93"/>
      <c r="AF51" s="93"/>
      <c r="AG51" s="93"/>
      <c r="AH51" s="93"/>
      <c r="AI51" s="93"/>
      <c r="AJ51" s="93"/>
      <c r="AK51" s="93"/>
      <c r="AL51" s="93"/>
    </row>
    <row r="52" spans="1:38" s="92" customFormat="1" x14ac:dyDescent="0.25">
      <c r="A52" s="109" t="s">
        <v>61</v>
      </c>
      <c r="B52" s="131" t="s">
        <v>157</v>
      </c>
      <c r="C52" s="110" t="str">
        <f t="shared" si="7"/>
        <v>MercedAlley Cropping (CPS 311) Replace 20% of Annual Cropland with Woody Plants</v>
      </c>
      <c r="D52" s="111">
        <f t="shared" si="0"/>
        <v>3</v>
      </c>
      <c r="E52" s="111">
        <f t="shared" si="1"/>
        <v>0</v>
      </c>
      <c r="F52" s="111">
        <f t="shared" si="2"/>
        <v>0.4</v>
      </c>
      <c r="G52" s="111">
        <f t="shared" si="3"/>
        <v>0.8</v>
      </c>
      <c r="H52" s="111">
        <f t="shared" si="4"/>
        <v>0</v>
      </c>
      <c r="I52" s="111">
        <f t="shared" si="5"/>
        <v>37.200000000000003</v>
      </c>
      <c r="J52" s="111">
        <f t="shared" si="6"/>
        <v>0</v>
      </c>
      <c r="K52" s="128">
        <v>0.3</v>
      </c>
      <c r="L52" s="112"/>
      <c r="M52" s="128">
        <v>0.04</v>
      </c>
      <c r="N52" s="128">
        <v>0.08</v>
      </c>
      <c r="O52" s="112"/>
      <c r="P52" s="128">
        <v>3.72</v>
      </c>
      <c r="Q52" s="129"/>
      <c r="R52" s="93"/>
      <c r="S52" s="113" t="s">
        <v>61</v>
      </c>
      <c r="T52" s="93"/>
      <c r="U52" s="93"/>
      <c r="V52" s="93"/>
      <c r="W52" s="93"/>
      <c r="X52" s="93"/>
      <c r="Y52" s="93"/>
      <c r="Z52" s="93"/>
      <c r="AA52" s="93"/>
      <c r="AB52" s="93"/>
      <c r="AC52" s="93"/>
      <c r="AD52" s="93"/>
      <c r="AE52" s="93"/>
      <c r="AF52" s="93"/>
      <c r="AG52" s="93"/>
      <c r="AH52" s="93"/>
      <c r="AI52" s="93"/>
      <c r="AJ52" s="93"/>
      <c r="AK52" s="93"/>
      <c r="AL52" s="93"/>
    </row>
    <row r="53" spans="1:38" s="92" customFormat="1" x14ac:dyDescent="0.25">
      <c r="A53" s="109" t="s">
        <v>62</v>
      </c>
      <c r="B53" s="131" t="s">
        <v>157</v>
      </c>
      <c r="C53" s="110" t="str">
        <f t="shared" si="7"/>
        <v>ModocAlley Cropping (CPS 311) Replace 20% of Annual Cropland with Woody Plants</v>
      </c>
      <c r="D53" s="111">
        <f t="shared" si="0"/>
        <v>0.4</v>
      </c>
      <c r="E53" s="111">
        <f t="shared" si="1"/>
        <v>0</v>
      </c>
      <c r="F53" s="111">
        <f t="shared" si="2"/>
        <v>0.2</v>
      </c>
      <c r="G53" s="111">
        <f t="shared" si="3"/>
        <v>0</v>
      </c>
      <c r="H53" s="111">
        <f t="shared" si="4"/>
        <v>0</v>
      </c>
      <c r="I53" s="111">
        <f t="shared" si="5"/>
        <v>5.2</v>
      </c>
      <c r="J53" s="111">
        <f t="shared" si="6"/>
        <v>0</v>
      </c>
      <c r="K53" s="128">
        <v>0.04</v>
      </c>
      <c r="L53" s="112"/>
      <c r="M53" s="128">
        <v>0.02</v>
      </c>
      <c r="N53" s="128">
        <v>0</v>
      </c>
      <c r="O53" s="112"/>
      <c r="P53" s="128">
        <v>0.52</v>
      </c>
      <c r="Q53" s="129"/>
      <c r="R53" s="93"/>
      <c r="S53" s="113" t="s">
        <v>62</v>
      </c>
      <c r="T53" s="93"/>
      <c r="U53" s="93"/>
      <c r="V53" s="93"/>
      <c r="W53" s="93"/>
      <c r="X53" s="93"/>
      <c r="Y53" s="93"/>
      <c r="Z53" s="93"/>
      <c r="AA53" s="93"/>
      <c r="AB53" s="93"/>
      <c r="AC53" s="93"/>
      <c r="AD53" s="93"/>
      <c r="AE53" s="93"/>
      <c r="AF53" s="93"/>
      <c r="AG53" s="93"/>
      <c r="AH53" s="93"/>
      <c r="AI53" s="93"/>
      <c r="AJ53" s="93"/>
      <c r="AK53" s="93"/>
      <c r="AL53" s="93"/>
    </row>
    <row r="54" spans="1:38" s="92" customFormat="1" x14ac:dyDescent="0.25">
      <c r="A54" s="109" t="s">
        <v>63</v>
      </c>
      <c r="B54" s="131" t="s">
        <v>157</v>
      </c>
      <c r="C54" s="110" t="str">
        <f t="shared" si="7"/>
        <v>MonoAlley Cropping (CPS 311) Replace 20% of Annual Cropland with Woody Plants</v>
      </c>
      <c r="D54" s="111">
        <f t="shared" si="0"/>
        <v>0.6</v>
      </c>
      <c r="E54" s="111">
        <f t="shared" si="1"/>
        <v>0</v>
      </c>
      <c r="F54" s="111">
        <f t="shared" si="2"/>
        <v>0.2</v>
      </c>
      <c r="G54" s="111">
        <f t="shared" si="3"/>
        <v>0</v>
      </c>
      <c r="H54" s="111">
        <f t="shared" si="4"/>
        <v>0</v>
      </c>
      <c r="I54" s="111">
        <f t="shared" si="5"/>
        <v>6.4</v>
      </c>
      <c r="J54" s="111">
        <f t="shared" si="6"/>
        <v>0</v>
      </c>
      <c r="K54" s="128">
        <v>0.06</v>
      </c>
      <c r="L54" s="112"/>
      <c r="M54" s="128">
        <v>0.02</v>
      </c>
      <c r="N54" s="128">
        <v>0</v>
      </c>
      <c r="O54" s="112"/>
      <c r="P54" s="128">
        <v>0.64</v>
      </c>
      <c r="Q54" s="129"/>
      <c r="R54" s="93"/>
      <c r="S54" s="113" t="s">
        <v>63</v>
      </c>
      <c r="T54" s="93"/>
      <c r="U54" s="93"/>
      <c r="V54" s="93"/>
      <c r="W54" s="93"/>
      <c r="X54" s="93"/>
      <c r="Y54" s="93"/>
      <c r="Z54" s="93"/>
      <c r="AA54" s="93"/>
      <c r="AB54" s="93"/>
      <c r="AC54" s="93"/>
      <c r="AD54" s="93"/>
      <c r="AE54" s="93"/>
      <c r="AF54" s="93"/>
      <c r="AG54" s="93"/>
      <c r="AH54" s="93"/>
      <c r="AI54" s="93"/>
      <c r="AJ54" s="93"/>
      <c r="AK54" s="93"/>
      <c r="AL54" s="93"/>
    </row>
    <row r="55" spans="1:38" s="92" customFormat="1" x14ac:dyDescent="0.25">
      <c r="A55" s="109" t="s">
        <v>64</v>
      </c>
      <c r="B55" s="131" t="s">
        <v>157</v>
      </c>
      <c r="C55" s="110" t="str">
        <f t="shared" si="7"/>
        <v>MontereyAlley Cropping (CPS 311) Replace 20% of Annual Cropland with Woody Plants</v>
      </c>
      <c r="D55" s="111">
        <f t="shared" si="0"/>
        <v>3</v>
      </c>
      <c r="E55" s="111">
        <f t="shared" si="1"/>
        <v>0</v>
      </c>
      <c r="F55" s="111">
        <f t="shared" si="2"/>
        <v>0.4</v>
      </c>
      <c r="G55" s="111">
        <f t="shared" si="3"/>
        <v>0.4</v>
      </c>
      <c r="H55" s="111">
        <f t="shared" si="4"/>
        <v>0</v>
      </c>
      <c r="I55" s="111">
        <f t="shared" si="5"/>
        <v>41.6</v>
      </c>
      <c r="J55" s="111">
        <f t="shared" si="6"/>
        <v>0</v>
      </c>
      <c r="K55" s="128">
        <v>0.3</v>
      </c>
      <c r="L55" s="112"/>
      <c r="M55" s="128">
        <v>0.04</v>
      </c>
      <c r="N55" s="128">
        <v>0.04</v>
      </c>
      <c r="O55" s="112"/>
      <c r="P55" s="128">
        <v>4.16</v>
      </c>
      <c r="Q55" s="129"/>
      <c r="R55" s="93"/>
      <c r="S55" s="113" t="s">
        <v>64</v>
      </c>
      <c r="T55" s="93"/>
      <c r="U55" s="93"/>
      <c r="V55" s="93"/>
      <c r="W55" s="93"/>
      <c r="X55" s="93"/>
      <c r="Y55" s="93"/>
      <c r="Z55" s="93"/>
      <c r="AA55" s="93"/>
      <c r="AB55" s="93"/>
      <c r="AC55" s="93"/>
      <c r="AD55" s="93"/>
      <c r="AE55" s="93"/>
      <c r="AF55" s="93"/>
      <c r="AG55" s="93"/>
      <c r="AH55" s="93"/>
      <c r="AI55" s="93"/>
      <c r="AJ55" s="93"/>
      <c r="AK55" s="93"/>
      <c r="AL55" s="93"/>
    </row>
    <row r="56" spans="1:38" s="92" customFormat="1" x14ac:dyDescent="0.25">
      <c r="A56" s="109" t="s">
        <v>65</v>
      </c>
      <c r="B56" s="131" t="s">
        <v>157</v>
      </c>
      <c r="C56" s="110" t="str">
        <f t="shared" si="7"/>
        <v>NapaAlley Cropping (CPS 311) Replace 20% of Annual Cropland with Woody Plants</v>
      </c>
      <c r="D56" s="111">
        <f t="shared" si="0"/>
        <v>3.8</v>
      </c>
      <c r="E56" s="111">
        <f t="shared" si="1"/>
        <v>0</v>
      </c>
      <c r="F56" s="111">
        <f t="shared" si="2"/>
        <v>0.4</v>
      </c>
      <c r="G56" s="111">
        <f t="shared" si="3"/>
        <v>1</v>
      </c>
      <c r="H56" s="111">
        <f t="shared" si="4"/>
        <v>0</v>
      </c>
      <c r="I56" s="111">
        <f t="shared" si="5"/>
        <v>34.6</v>
      </c>
      <c r="J56" s="111">
        <f t="shared" si="6"/>
        <v>0</v>
      </c>
      <c r="K56" s="128">
        <v>0.38</v>
      </c>
      <c r="L56" s="112"/>
      <c r="M56" s="128">
        <v>0.04</v>
      </c>
      <c r="N56" s="128">
        <v>0.1</v>
      </c>
      <c r="O56" s="112"/>
      <c r="P56" s="128">
        <v>3.46</v>
      </c>
      <c r="Q56" s="129"/>
      <c r="R56" s="93"/>
      <c r="S56" s="113" t="s">
        <v>65</v>
      </c>
      <c r="T56" s="93"/>
      <c r="U56" s="93"/>
      <c r="V56" s="93"/>
      <c r="W56" s="93"/>
      <c r="X56" s="93"/>
      <c r="Y56" s="93"/>
      <c r="Z56" s="93"/>
      <c r="AA56" s="93"/>
      <c r="AB56" s="93"/>
      <c r="AC56" s="93"/>
      <c r="AD56" s="93"/>
      <c r="AE56" s="93"/>
      <c r="AF56" s="93"/>
      <c r="AG56" s="93"/>
      <c r="AH56" s="93"/>
      <c r="AI56" s="93"/>
      <c r="AJ56" s="93"/>
      <c r="AK56" s="93"/>
      <c r="AL56" s="93"/>
    </row>
    <row r="57" spans="1:38" s="92" customFormat="1" x14ac:dyDescent="0.25">
      <c r="A57" s="109" t="s">
        <v>66</v>
      </c>
      <c r="B57" s="131" t="s">
        <v>157</v>
      </c>
      <c r="C57" s="110" t="str">
        <f t="shared" si="7"/>
        <v>NevadaAlley Cropping (CPS 311) Replace 20% of Annual Cropland with Woody Plants</v>
      </c>
      <c r="D57" s="111">
        <f t="shared" si="0"/>
        <v>2</v>
      </c>
      <c r="E57" s="111">
        <f t="shared" si="1"/>
        <v>0</v>
      </c>
      <c r="F57" s="111">
        <f t="shared" si="2"/>
        <v>0</v>
      </c>
      <c r="G57" s="111">
        <f t="shared" si="3"/>
        <v>1</v>
      </c>
      <c r="H57" s="111">
        <f t="shared" si="4"/>
        <v>0</v>
      </c>
      <c r="I57" s="111">
        <f t="shared" si="5"/>
        <v>22</v>
      </c>
      <c r="J57" s="111">
        <f t="shared" si="6"/>
        <v>0</v>
      </c>
      <c r="K57" s="128">
        <v>0.2</v>
      </c>
      <c r="L57" s="112"/>
      <c r="M57" s="128">
        <v>0</v>
      </c>
      <c r="N57" s="128">
        <v>0.1</v>
      </c>
      <c r="O57" s="112"/>
      <c r="P57" s="128">
        <v>2.2000000000000002</v>
      </c>
      <c r="Q57" s="129"/>
      <c r="R57" s="93"/>
      <c r="S57" s="113" t="s">
        <v>66</v>
      </c>
      <c r="T57" s="93"/>
      <c r="U57" s="93"/>
      <c r="V57" s="93"/>
      <c r="W57" s="93"/>
      <c r="X57" s="93"/>
      <c r="Y57" s="93"/>
      <c r="Z57" s="93"/>
      <c r="AA57" s="93"/>
      <c r="AB57" s="93"/>
      <c r="AC57" s="93"/>
      <c r="AD57" s="93"/>
      <c r="AE57" s="93"/>
      <c r="AF57" s="93"/>
      <c r="AG57" s="93"/>
      <c r="AH57" s="93"/>
      <c r="AI57" s="93"/>
      <c r="AJ57" s="93"/>
      <c r="AK57" s="93"/>
      <c r="AL57" s="93"/>
    </row>
    <row r="58" spans="1:38" s="92" customFormat="1" x14ac:dyDescent="0.25">
      <c r="A58" s="109" t="s">
        <v>67</v>
      </c>
      <c r="B58" s="131" t="s">
        <v>157</v>
      </c>
      <c r="C58" s="110" t="str">
        <f t="shared" si="7"/>
        <v>OrangeAlley Cropping (CPS 311) Replace 20% of Annual Cropland with Woody Plants</v>
      </c>
      <c r="D58" s="111">
        <f t="shared" si="0"/>
        <v>4</v>
      </c>
      <c r="E58" s="111">
        <f t="shared" si="1"/>
        <v>0</v>
      </c>
      <c r="F58" s="111">
        <f t="shared" si="2"/>
        <v>0.2</v>
      </c>
      <c r="G58" s="111">
        <f t="shared" si="3"/>
        <v>0</v>
      </c>
      <c r="H58" s="111">
        <f t="shared" si="4"/>
        <v>0</v>
      </c>
      <c r="I58" s="111">
        <f t="shared" si="5"/>
        <v>16</v>
      </c>
      <c r="J58" s="111">
        <f t="shared" si="6"/>
        <v>0</v>
      </c>
      <c r="K58" s="128">
        <v>0.4</v>
      </c>
      <c r="L58" s="112"/>
      <c r="M58" s="128">
        <v>0.02</v>
      </c>
      <c r="N58" s="128">
        <v>0</v>
      </c>
      <c r="O58" s="112"/>
      <c r="P58" s="128">
        <v>1.6</v>
      </c>
      <c r="Q58" s="129"/>
      <c r="R58" s="93"/>
      <c r="S58" s="113" t="s">
        <v>67</v>
      </c>
      <c r="T58" s="93"/>
      <c r="U58" s="93"/>
      <c r="V58" s="93"/>
      <c r="W58" s="93"/>
      <c r="X58" s="93"/>
      <c r="Y58" s="93"/>
      <c r="Z58" s="93"/>
      <c r="AA58" s="93"/>
      <c r="AB58" s="93"/>
      <c r="AC58" s="93"/>
      <c r="AD58" s="93"/>
      <c r="AE58" s="93"/>
      <c r="AF58" s="93"/>
      <c r="AG58" s="93"/>
      <c r="AH58" s="93"/>
      <c r="AI58" s="93"/>
      <c r="AJ58" s="93"/>
      <c r="AK58" s="93"/>
      <c r="AL58" s="93"/>
    </row>
    <row r="59" spans="1:38" s="92" customFormat="1" x14ac:dyDescent="0.25">
      <c r="A59" s="109" t="s">
        <v>68</v>
      </c>
      <c r="B59" s="131" t="s">
        <v>157</v>
      </c>
      <c r="C59" s="110" t="str">
        <f t="shared" si="7"/>
        <v>PlacerAlley Cropping (CPS 311) Replace 20% of Annual Cropland with Woody Plants</v>
      </c>
      <c r="D59" s="111">
        <f t="shared" si="0"/>
        <v>1.2</v>
      </c>
      <c r="E59" s="111">
        <f t="shared" si="1"/>
        <v>0</v>
      </c>
      <c r="F59" s="111">
        <f t="shared" si="2"/>
        <v>0.4</v>
      </c>
      <c r="G59" s="111">
        <f t="shared" si="3"/>
        <v>1.6</v>
      </c>
      <c r="H59" s="111">
        <f t="shared" si="4"/>
        <v>0</v>
      </c>
      <c r="I59" s="111">
        <f t="shared" si="5"/>
        <v>29.6</v>
      </c>
      <c r="J59" s="111">
        <f t="shared" si="6"/>
        <v>0</v>
      </c>
      <c r="K59" s="128">
        <v>0.12</v>
      </c>
      <c r="L59" s="112"/>
      <c r="M59" s="128">
        <v>0.04</v>
      </c>
      <c r="N59" s="128">
        <v>0.16</v>
      </c>
      <c r="O59" s="112"/>
      <c r="P59" s="128">
        <v>2.96</v>
      </c>
      <c r="Q59" s="129"/>
      <c r="R59" s="93"/>
      <c r="S59" s="113" t="s">
        <v>68</v>
      </c>
      <c r="T59" s="93"/>
      <c r="U59" s="93"/>
      <c r="V59" s="93"/>
      <c r="W59" s="93"/>
      <c r="X59" s="93"/>
      <c r="Y59" s="93"/>
      <c r="Z59" s="93"/>
      <c r="AA59" s="93"/>
      <c r="AB59" s="93"/>
      <c r="AC59" s="93"/>
      <c r="AD59" s="93"/>
      <c r="AE59" s="93"/>
      <c r="AF59" s="93"/>
      <c r="AG59" s="93"/>
      <c r="AH59" s="93"/>
      <c r="AI59" s="93"/>
      <c r="AJ59" s="93"/>
      <c r="AK59" s="93"/>
      <c r="AL59" s="93"/>
    </row>
    <row r="60" spans="1:38" s="92" customFormat="1" x14ac:dyDescent="0.25">
      <c r="A60" s="109" t="s">
        <v>69</v>
      </c>
      <c r="B60" s="131" t="s">
        <v>157</v>
      </c>
      <c r="C60" s="110" t="str">
        <f t="shared" si="7"/>
        <v>PlumasAlley Cropping (CPS 311) Replace 20% of Annual Cropland with Woody Plants</v>
      </c>
      <c r="D60" s="111">
        <f t="shared" si="0"/>
        <v>0.4</v>
      </c>
      <c r="E60" s="111">
        <f t="shared" si="1"/>
        <v>0</v>
      </c>
      <c r="F60" s="111">
        <f t="shared" si="2"/>
        <v>0</v>
      </c>
      <c r="G60" s="111">
        <f t="shared" si="3"/>
        <v>0</v>
      </c>
      <c r="H60" s="111">
        <f t="shared" si="4"/>
        <v>0</v>
      </c>
      <c r="I60" s="111">
        <f t="shared" si="5"/>
        <v>6</v>
      </c>
      <c r="J60" s="111">
        <f t="shared" si="6"/>
        <v>0</v>
      </c>
      <c r="K60" s="128">
        <v>0.04</v>
      </c>
      <c r="L60" s="112"/>
      <c r="M60" s="128">
        <v>0</v>
      </c>
      <c r="N60" s="128">
        <v>0</v>
      </c>
      <c r="O60" s="112"/>
      <c r="P60" s="128">
        <v>0.6</v>
      </c>
      <c r="Q60" s="129"/>
      <c r="R60" s="93"/>
      <c r="S60" s="113" t="s">
        <v>69</v>
      </c>
      <c r="T60" s="93"/>
      <c r="U60" s="93"/>
      <c r="V60" s="93"/>
      <c r="W60" s="93"/>
      <c r="X60" s="93"/>
      <c r="Y60" s="93"/>
      <c r="Z60" s="93"/>
      <c r="AA60" s="93"/>
      <c r="AB60" s="93"/>
      <c r="AC60" s="93"/>
      <c r="AD60" s="93"/>
      <c r="AE60" s="93"/>
      <c r="AF60" s="93"/>
      <c r="AG60" s="93"/>
      <c r="AH60" s="93"/>
      <c r="AI60" s="93"/>
      <c r="AJ60" s="93"/>
      <c r="AK60" s="93"/>
      <c r="AL60" s="93"/>
    </row>
    <row r="61" spans="1:38" s="92" customFormat="1" x14ac:dyDescent="0.25">
      <c r="A61" s="109" t="s">
        <v>70</v>
      </c>
      <c r="B61" s="131" t="s">
        <v>157</v>
      </c>
      <c r="C61" s="110" t="str">
        <f t="shared" si="7"/>
        <v>RiversideAlley Cropping (CPS 311) Replace 20% of Annual Cropland with Woody Plants</v>
      </c>
      <c r="D61" s="111">
        <f t="shared" si="0"/>
        <v>1.6</v>
      </c>
      <c r="E61" s="111">
        <f t="shared" si="1"/>
        <v>0</v>
      </c>
      <c r="F61" s="111">
        <f t="shared" si="2"/>
        <v>0.2</v>
      </c>
      <c r="G61" s="111">
        <f t="shared" si="3"/>
        <v>0.6</v>
      </c>
      <c r="H61" s="111">
        <f t="shared" si="4"/>
        <v>0</v>
      </c>
      <c r="I61" s="111">
        <f t="shared" si="5"/>
        <v>24</v>
      </c>
      <c r="J61" s="111">
        <f t="shared" si="6"/>
        <v>0</v>
      </c>
      <c r="K61" s="128">
        <v>0.16</v>
      </c>
      <c r="L61" s="112"/>
      <c r="M61" s="128">
        <v>0.02</v>
      </c>
      <c r="N61" s="128">
        <v>0.06</v>
      </c>
      <c r="O61" s="112"/>
      <c r="P61" s="128">
        <v>2.4</v>
      </c>
      <c r="Q61" s="129"/>
      <c r="R61" s="93"/>
      <c r="S61" s="113" t="s">
        <v>70</v>
      </c>
      <c r="T61" s="93"/>
      <c r="U61" s="93"/>
      <c r="V61" s="93"/>
      <c r="W61" s="93"/>
      <c r="X61" s="93"/>
      <c r="Y61" s="93"/>
      <c r="Z61" s="93"/>
      <c r="AA61" s="93"/>
      <c r="AB61" s="93"/>
      <c r="AC61" s="93"/>
      <c r="AD61" s="93"/>
      <c r="AE61" s="93"/>
      <c r="AF61" s="93"/>
      <c r="AG61" s="93"/>
      <c r="AH61" s="93"/>
      <c r="AI61" s="93"/>
      <c r="AJ61" s="93"/>
      <c r="AK61" s="93"/>
      <c r="AL61" s="93"/>
    </row>
    <row r="62" spans="1:38" s="92" customFormat="1" x14ac:dyDescent="0.25">
      <c r="A62" s="109" t="s">
        <v>71</v>
      </c>
      <c r="B62" s="131" t="s">
        <v>157</v>
      </c>
      <c r="C62" s="110" t="str">
        <f t="shared" si="7"/>
        <v>SacramentoAlley Cropping (CPS 311) Replace 20% of Annual Cropland with Woody Plants</v>
      </c>
      <c r="D62" s="111">
        <f t="shared" si="0"/>
        <v>2.8</v>
      </c>
      <c r="E62" s="111">
        <f t="shared" si="1"/>
        <v>0</v>
      </c>
      <c r="F62" s="111">
        <f t="shared" si="2"/>
        <v>0.6</v>
      </c>
      <c r="G62" s="111">
        <f t="shared" si="3"/>
        <v>2.6</v>
      </c>
      <c r="H62" s="111">
        <f t="shared" si="4"/>
        <v>0</v>
      </c>
      <c r="I62" s="111">
        <f t="shared" si="5"/>
        <v>38.4</v>
      </c>
      <c r="J62" s="111">
        <f t="shared" si="6"/>
        <v>0</v>
      </c>
      <c r="K62" s="128">
        <v>0.27999999999999997</v>
      </c>
      <c r="L62" s="112"/>
      <c r="M62" s="128">
        <v>0.06</v>
      </c>
      <c r="N62" s="128">
        <v>0.26</v>
      </c>
      <c r="O62" s="112"/>
      <c r="P62" s="128">
        <v>3.84</v>
      </c>
      <c r="Q62" s="129"/>
      <c r="R62" s="93"/>
      <c r="S62" s="113" t="s">
        <v>71</v>
      </c>
      <c r="T62" s="93"/>
      <c r="U62" s="93"/>
      <c r="V62" s="93"/>
      <c r="W62" s="93"/>
      <c r="X62" s="93"/>
      <c r="Y62" s="93"/>
      <c r="Z62" s="93"/>
      <c r="AA62" s="93"/>
      <c r="AB62" s="93"/>
      <c r="AC62" s="93"/>
      <c r="AD62" s="93"/>
      <c r="AE62" s="93"/>
      <c r="AF62" s="93"/>
      <c r="AG62" s="93"/>
      <c r="AH62" s="93"/>
      <c r="AI62" s="93"/>
      <c r="AJ62" s="93"/>
      <c r="AK62" s="93"/>
      <c r="AL62" s="93"/>
    </row>
    <row r="63" spans="1:38" s="92" customFormat="1" x14ac:dyDescent="0.25">
      <c r="A63" s="109" t="s">
        <v>72</v>
      </c>
      <c r="B63" s="131" t="s">
        <v>157</v>
      </c>
      <c r="C63" s="110" t="str">
        <f t="shared" si="7"/>
        <v>San BenitoAlley Cropping (CPS 311) Replace 20% of Annual Cropland with Woody Plants</v>
      </c>
      <c r="D63" s="111">
        <f t="shared" si="0"/>
        <v>1.6</v>
      </c>
      <c r="E63" s="111">
        <f t="shared" si="1"/>
        <v>0</v>
      </c>
      <c r="F63" s="111">
        <f t="shared" si="2"/>
        <v>0.2</v>
      </c>
      <c r="G63" s="111">
        <f t="shared" si="3"/>
        <v>0.4</v>
      </c>
      <c r="H63" s="111">
        <f t="shared" si="4"/>
        <v>0</v>
      </c>
      <c r="I63" s="111">
        <f t="shared" si="5"/>
        <v>36.200000000000003</v>
      </c>
      <c r="J63" s="111">
        <f t="shared" si="6"/>
        <v>0</v>
      </c>
      <c r="K63" s="128">
        <v>0.16</v>
      </c>
      <c r="L63" s="112"/>
      <c r="M63" s="128">
        <v>0.02</v>
      </c>
      <c r="N63" s="128">
        <v>0.04</v>
      </c>
      <c r="O63" s="112"/>
      <c r="P63" s="128">
        <v>3.62</v>
      </c>
      <c r="Q63" s="129"/>
      <c r="R63" s="93"/>
      <c r="S63" s="113" t="s">
        <v>72</v>
      </c>
      <c r="T63" s="93"/>
      <c r="U63" s="93"/>
      <c r="V63" s="93"/>
      <c r="W63" s="93"/>
      <c r="X63" s="93"/>
      <c r="Y63" s="93"/>
      <c r="Z63" s="93"/>
      <c r="AA63" s="93"/>
      <c r="AB63" s="93"/>
      <c r="AC63" s="93"/>
      <c r="AD63" s="93"/>
      <c r="AE63" s="93"/>
      <c r="AF63" s="93"/>
      <c r="AG63" s="93"/>
      <c r="AH63" s="93"/>
      <c r="AI63" s="93"/>
      <c r="AJ63" s="93"/>
      <c r="AK63" s="93"/>
      <c r="AL63" s="93"/>
    </row>
    <row r="64" spans="1:38" s="92" customFormat="1" x14ac:dyDescent="0.25">
      <c r="A64" s="109" t="s">
        <v>73</v>
      </c>
      <c r="B64" s="131" t="s">
        <v>157</v>
      </c>
      <c r="C64" s="110" t="str">
        <f t="shared" si="7"/>
        <v>San BernadinoAlley Cropping (CPS 311) Replace 20% of Annual Cropland with Woody Plants</v>
      </c>
      <c r="D64" s="111">
        <f t="shared" si="0"/>
        <v>1.2</v>
      </c>
      <c r="E64" s="111">
        <f t="shared" si="1"/>
        <v>0</v>
      </c>
      <c r="F64" s="111">
        <f t="shared" si="2"/>
        <v>0.2</v>
      </c>
      <c r="G64" s="111">
        <f t="shared" si="3"/>
        <v>0.4</v>
      </c>
      <c r="H64" s="111">
        <f t="shared" si="4"/>
        <v>0</v>
      </c>
      <c r="I64" s="111">
        <f t="shared" si="5"/>
        <v>25.8</v>
      </c>
      <c r="J64" s="111">
        <f t="shared" si="6"/>
        <v>0</v>
      </c>
      <c r="K64" s="128">
        <v>0.12</v>
      </c>
      <c r="L64" s="112"/>
      <c r="M64" s="128">
        <v>0.02</v>
      </c>
      <c r="N64" s="128">
        <v>0.04</v>
      </c>
      <c r="O64" s="112"/>
      <c r="P64" s="128">
        <v>2.58</v>
      </c>
      <c r="Q64" s="129"/>
      <c r="R64" s="93"/>
      <c r="S64" s="113" t="s">
        <v>73</v>
      </c>
      <c r="T64" s="93"/>
      <c r="U64" s="93"/>
      <c r="V64" s="93"/>
      <c r="W64" s="93"/>
      <c r="X64" s="93"/>
      <c r="Y64" s="93"/>
      <c r="Z64" s="93"/>
      <c r="AA64" s="93"/>
      <c r="AB64" s="93"/>
      <c r="AC64" s="93"/>
      <c r="AD64" s="93"/>
      <c r="AE64" s="93"/>
      <c r="AF64" s="93"/>
      <c r="AG64" s="93"/>
      <c r="AH64" s="93"/>
      <c r="AI64" s="93"/>
      <c r="AJ64" s="93"/>
      <c r="AK64" s="93"/>
      <c r="AL64" s="93"/>
    </row>
    <row r="65" spans="1:38" s="92" customFormat="1" x14ac:dyDescent="0.25">
      <c r="A65" s="109" t="s">
        <v>74</v>
      </c>
      <c r="B65" s="131" t="s">
        <v>157</v>
      </c>
      <c r="C65" s="110" t="str">
        <f t="shared" si="7"/>
        <v>San DiegoAlley Cropping (CPS 311) Replace 20% of Annual Cropland with Woody Plants</v>
      </c>
      <c r="D65" s="111">
        <f t="shared" si="0"/>
        <v>1.4</v>
      </c>
      <c r="E65" s="111">
        <f t="shared" si="1"/>
        <v>0</v>
      </c>
      <c r="F65" s="111">
        <f t="shared" si="2"/>
        <v>0.6</v>
      </c>
      <c r="G65" s="111">
        <f t="shared" si="3"/>
        <v>0</v>
      </c>
      <c r="H65" s="111">
        <f t="shared" si="4"/>
        <v>0</v>
      </c>
      <c r="I65" s="111">
        <f t="shared" si="5"/>
        <v>14</v>
      </c>
      <c r="J65" s="111">
        <f t="shared" si="6"/>
        <v>0</v>
      </c>
      <c r="K65" s="128">
        <v>0.13999999999999999</v>
      </c>
      <c r="L65" s="112"/>
      <c r="M65" s="128">
        <v>0.06</v>
      </c>
      <c r="N65" s="128">
        <v>0</v>
      </c>
      <c r="O65" s="112"/>
      <c r="P65" s="128">
        <v>1.4</v>
      </c>
      <c r="Q65" s="129"/>
      <c r="R65" s="93"/>
      <c r="S65" s="113" t="s">
        <v>74</v>
      </c>
      <c r="T65" s="93"/>
      <c r="U65" s="93"/>
      <c r="V65" s="93"/>
      <c r="W65" s="93"/>
      <c r="X65" s="93"/>
      <c r="Y65" s="93"/>
      <c r="Z65" s="93"/>
      <c r="AA65" s="93"/>
      <c r="AB65" s="93"/>
      <c r="AC65" s="93"/>
      <c r="AD65" s="93"/>
      <c r="AE65" s="93"/>
      <c r="AF65" s="93"/>
      <c r="AG65" s="93"/>
      <c r="AH65" s="93"/>
      <c r="AI65" s="93"/>
      <c r="AJ65" s="93"/>
      <c r="AK65" s="93"/>
      <c r="AL65" s="93"/>
    </row>
    <row r="66" spans="1:38" s="92" customFormat="1" x14ac:dyDescent="0.25">
      <c r="A66" s="109" t="s">
        <v>75</v>
      </c>
      <c r="B66" s="131" t="s">
        <v>157</v>
      </c>
      <c r="C66" s="110" t="str">
        <f t="shared" si="7"/>
        <v>San FranciscoAlley Cropping (CPS 311) Replace 20% of Annual Cropland with Woody Plants</v>
      </c>
      <c r="D66" s="111">
        <f t="shared" si="0"/>
        <v>3.2</v>
      </c>
      <c r="E66" s="111">
        <f t="shared" si="1"/>
        <v>0</v>
      </c>
      <c r="F66" s="111">
        <f t="shared" si="2"/>
        <v>0.4</v>
      </c>
      <c r="G66" s="111">
        <f t="shared" si="3"/>
        <v>0.6</v>
      </c>
      <c r="H66" s="111">
        <f t="shared" si="4"/>
        <v>0</v>
      </c>
      <c r="I66" s="111">
        <f t="shared" si="5"/>
        <v>13</v>
      </c>
      <c r="J66" s="111">
        <f t="shared" si="6"/>
        <v>0</v>
      </c>
      <c r="K66" s="128">
        <v>0.32</v>
      </c>
      <c r="L66" s="112"/>
      <c r="M66" s="128">
        <v>0.04</v>
      </c>
      <c r="N66" s="128">
        <v>0.06</v>
      </c>
      <c r="O66" s="112"/>
      <c r="P66" s="128">
        <v>1.3</v>
      </c>
      <c r="Q66" s="129"/>
      <c r="R66" s="93"/>
      <c r="S66" s="113" t="s">
        <v>75</v>
      </c>
      <c r="T66" s="93"/>
      <c r="U66" s="93"/>
      <c r="V66" s="93"/>
      <c r="W66" s="93"/>
      <c r="X66" s="93"/>
      <c r="Y66" s="93"/>
      <c r="Z66" s="93"/>
      <c r="AA66" s="93"/>
      <c r="AB66" s="93"/>
      <c r="AC66" s="93"/>
      <c r="AD66" s="93"/>
      <c r="AE66" s="93"/>
      <c r="AF66" s="93"/>
      <c r="AG66" s="93"/>
      <c r="AH66" s="93"/>
      <c r="AI66" s="93"/>
      <c r="AJ66" s="93"/>
      <c r="AK66" s="93"/>
      <c r="AL66" s="93"/>
    </row>
    <row r="67" spans="1:38" s="92" customFormat="1" x14ac:dyDescent="0.25">
      <c r="A67" s="109" t="s">
        <v>76</v>
      </c>
      <c r="B67" s="131" t="s">
        <v>157</v>
      </c>
      <c r="C67" s="110" t="str">
        <f t="shared" si="7"/>
        <v>San JoaquinAlley Cropping (CPS 311) Replace 20% of Annual Cropland with Woody Plants</v>
      </c>
      <c r="D67" s="111">
        <f t="shared" si="0"/>
        <v>6.2</v>
      </c>
      <c r="E67" s="111">
        <f t="shared" si="1"/>
        <v>0</v>
      </c>
      <c r="F67" s="111">
        <f t="shared" si="2"/>
        <v>0.4</v>
      </c>
      <c r="G67" s="111">
        <f t="shared" si="3"/>
        <v>1.4</v>
      </c>
      <c r="H67" s="111">
        <f t="shared" si="4"/>
        <v>0</v>
      </c>
      <c r="I67" s="111">
        <f t="shared" si="5"/>
        <v>31</v>
      </c>
      <c r="J67" s="111">
        <f t="shared" si="6"/>
        <v>0</v>
      </c>
      <c r="K67" s="128">
        <v>0.62</v>
      </c>
      <c r="L67" s="112"/>
      <c r="M67" s="128">
        <v>0.04</v>
      </c>
      <c r="N67" s="128">
        <v>0.13999999999999999</v>
      </c>
      <c r="O67" s="112"/>
      <c r="P67" s="128">
        <v>3.1</v>
      </c>
      <c r="Q67" s="129"/>
      <c r="R67" s="93"/>
      <c r="S67" s="113" t="s">
        <v>76</v>
      </c>
      <c r="T67" s="93"/>
      <c r="U67" s="93"/>
      <c r="V67" s="93"/>
      <c r="W67" s="93"/>
      <c r="X67" s="93"/>
      <c r="Y67" s="93"/>
      <c r="Z67" s="93"/>
      <c r="AA67" s="93"/>
      <c r="AB67" s="93"/>
      <c r="AC67" s="93"/>
      <c r="AD67" s="93"/>
      <c r="AE67" s="93"/>
      <c r="AF67" s="93"/>
      <c r="AG67" s="93"/>
      <c r="AH67" s="93"/>
      <c r="AI67" s="93"/>
      <c r="AJ67" s="93"/>
      <c r="AK67" s="93"/>
      <c r="AL67" s="93"/>
    </row>
    <row r="68" spans="1:38" s="92" customFormat="1" x14ac:dyDescent="0.25">
      <c r="A68" s="109" t="s">
        <v>77</v>
      </c>
      <c r="B68" s="131" t="s">
        <v>157</v>
      </c>
      <c r="C68" s="110" t="str">
        <f t="shared" si="7"/>
        <v>San Luis ObispoAlley Cropping (CPS 311) Replace 20% of Annual Cropland with Woody Plants</v>
      </c>
      <c r="D68" s="111">
        <f t="shared" si="0"/>
        <v>1.4</v>
      </c>
      <c r="E68" s="111">
        <f t="shared" si="1"/>
        <v>0</v>
      </c>
      <c r="F68" s="111">
        <f t="shared" si="2"/>
        <v>0.6</v>
      </c>
      <c r="G68" s="111">
        <f t="shared" si="3"/>
        <v>0.2</v>
      </c>
      <c r="H68" s="111">
        <f t="shared" si="4"/>
        <v>0</v>
      </c>
      <c r="I68" s="111">
        <f t="shared" si="5"/>
        <v>36.799999999999997</v>
      </c>
      <c r="J68" s="111">
        <f t="shared" si="6"/>
        <v>0</v>
      </c>
      <c r="K68" s="128">
        <v>0.13999999999999999</v>
      </c>
      <c r="L68" s="112"/>
      <c r="M68" s="128">
        <v>0.06</v>
      </c>
      <c r="N68" s="128">
        <v>0.02</v>
      </c>
      <c r="O68" s="112"/>
      <c r="P68" s="128">
        <v>3.6799999999999997</v>
      </c>
      <c r="Q68" s="129"/>
      <c r="R68" s="93"/>
      <c r="S68" s="113" t="s">
        <v>77</v>
      </c>
      <c r="T68" s="93"/>
      <c r="U68" s="93"/>
      <c r="V68" s="93"/>
      <c r="W68" s="93"/>
      <c r="X68" s="93"/>
      <c r="Y68" s="93"/>
      <c r="Z68" s="93"/>
      <c r="AA68" s="93"/>
      <c r="AB68" s="93"/>
      <c r="AC68" s="93"/>
      <c r="AD68" s="93"/>
      <c r="AE68" s="93"/>
      <c r="AF68" s="93"/>
      <c r="AG68" s="93"/>
      <c r="AH68" s="93"/>
      <c r="AI68" s="93"/>
      <c r="AJ68" s="93"/>
      <c r="AK68" s="93"/>
      <c r="AL68" s="93"/>
    </row>
    <row r="69" spans="1:38" s="92" customFormat="1" x14ac:dyDescent="0.25">
      <c r="A69" s="109" t="s">
        <v>78</v>
      </c>
      <c r="B69" s="131" t="s">
        <v>157</v>
      </c>
      <c r="C69" s="110" t="str">
        <f t="shared" si="7"/>
        <v>San MateoAlley Cropping (CPS 311) Replace 20% of Annual Cropland with Woody Plants</v>
      </c>
      <c r="D69" s="111">
        <f t="shared" si="0"/>
        <v>2.8</v>
      </c>
      <c r="E69" s="111">
        <f t="shared" si="1"/>
        <v>0</v>
      </c>
      <c r="F69" s="111">
        <f t="shared" si="2"/>
        <v>0.2</v>
      </c>
      <c r="G69" s="111">
        <f t="shared" si="3"/>
        <v>0.4</v>
      </c>
      <c r="H69" s="111">
        <f t="shared" si="4"/>
        <v>0</v>
      </c>
      <c r="I69" s="111">
        <f t="shared" si="5"/>
        <v>12.4</v>
      </c>
      <c r="J69" s="111">
        <f t="shared" si="6"/>
        <v>0</v>
      </c>
      <c r="K69" s="128">
        <v>0.27999999999999997</v>
      </c>
      <c r="L69" s="112"/>
      <c r="M69" s="128">
        <v>0.02</v>
      </c>
      <c r="N69" s="128">
        <v>0.04</v>
      </c>
      <c r="O69" s="112"/>
      <c r="P69" s="128">
        <v>1.24</v>
      </c>
      <c r="Q69" s="129"/>
      <c r="R69" s="93"/>
      <c r="S69" s="113" t="s">
        <v>78</v>
      </c>
      <c r="T69" s="93"/>
      <c r="U69" s="93"/>
      <c r="V69" s="93"/>
      <c r="W69" s="93"/>
      <c r="X69" s="93"/>
      <c r="Y69" s="93"/>
      <c r="Z69" s="93"/>
      <c r="AA69" s="93"/>
      <c r="AB69" s="93"/>
      <c r="AC69" s="93"/>
      <c r="AD69" s="93"/>
      <c r="AE69" s="93"/>
      <c r="AF69" s="93"/>
      <c r="AG69" s="93"/>
      <c r="AH69" s="93"/>
      <c r="AI69" s="93"/>
      <c r="AJ69" s="93"/>
      <c r="AK69" s="93"/>
      <c r="AL69" s="93"/>
    </row>
    <row r="70" spans="1:38" s="92" customFormat="1" x14ac:dyDescent="0.25">
      <c r="A70" s="109" t="s">
        <v>79</v>
      </c>
      <c r="B70" s="131" t="s">
        <v>157</v>
      </c>
      <c r="C70" s="110" t="str">
        <f t="shared" si="7"/>
        <v>Santa BarbaraAlley Cropping (CPS 311) Replace 20% of Annual Cropland with Woody Plants</v>
      </c>
      <c r="D70" s="111">
        <f t="shared" si="0"/>
        <v>0.4</v>
      </c>
      <c r="E70" s="111">
        <f t="shared" si="1"/>
        <v>0</v>
      </c>
      <c r="F70" s="111">
        <f t="shared" si="2"/>
        <v>0.2</v>
      </c>
      <c r="G70" s="111">
        <f t="shared" si="3"/>
        <v>0</v>
      </c>
      <c r="H70" s="111">
        <f t="shared" si="4"/>
        <v>0</v>
      </c>
      <c r="I70" s="111">
        <f t="shared" si="5"/>
        <v>14.2</v>
      </c>
      <c r="J70" s="111">
        <f t="shared" si="6"/>
        <v>0</v>
      </c>
      <c r="K70" s="128">
        <v>0.04</v>
      </c>
      <c r="L70" s="112"/>
      <c r="M70" s="128">
        <v>0.02</v>
      </c>
      <c r="N70" s="128">
        <v>0</v>
      </c>
      <c r="O70" s="112"/>
      <c r="P70" s="128">
        <v>1.42</v>
      </c>
      <c r="Q70" s="129"/>
      <c r="R70" s="93"/>
      <c r="S70" s="113" t="s">
        <v>79</v>
      </c>
      <c r="T70" s="93"/>
      <c r="U70" s="93"/>
      <c r="V70" s="93"/>
      <c r="W70" s="93"/>
      <c r="X70" s="93"/>
      <c r="Y70" s="93"/>
      <c r="Z70" s="93"/>
      <c r="AA70" s="93"/>
      <c r="AB70" s="93"/>
      <c r="AC70" s="93"/>
      <c r="AD70" s="93"/>
      <c r="AE70" s="93"/>
      <c r="AF70" s="93"/>
      <c r="AG70" s="93"/>
      <c r="AH70" s="93"/>
      <c r="AI70" s="93"/>
      <c r="AJ70" s="93"/>
      <c r="AK70" s="93"/>
      <c r="AL70" s="93"/>
    </row>
    <row r="71" spans="1:38" s="92" customFormat="1" x14ac:dyDescent="0.25">
      <c r="A71" s="109" t="s">
        <v>80</v>
      </c>
      <c r="B71" s="131" t="s">
        <v>157</v>
      </c>
      <c r="C71" s="110" t="str">
        <f t="shared" si="7"/>
        <v>Santa ClaraAlley Cropping (CPS 311) Replace 20% of Annual Cropland with Woody Plants</v>
      </c>
      <c r="D71" s="111">
        <f t="shared" si="0"/>
        <v>12.2</v>
      </c>
      <c r="E71" s="111">
        <f t="shared" si="1"/>
        <v>0</v>
      </c>
      <c r="F71" s="111">
        <f t="shared" si="2"/>
        <v>0.4</v>
      </c>
      <c r="G71" s="111">
        <f t="shared" si="3"/>
        <v>0.4</v>
      </c>
      <c r="H71" s="111">
        <f t="shared" si="4"/>
        <v>0</v>
      </c>
      <c r="I71" s="111">
        <f t="shared" si="5"/>
        <v>34</v>
      </c>
      <c r="J71" s="111">
        <f t="shared" si="6"/>
        <v>0</v>
      </c>
      <c r="K71" s="128">
        <v>1.22</v>
      </c>
      <c r="L71" s="112"/>
      <c r="M71" s="128">
        <v>0.04</v>
      </c>
      <c r="N71" s="128">
        <v>0.04</v>
      </c>
      <c r="O71" s="112"/>
      <c r="P71" s="128">
        <v>3.4</v>
      </c>
      <c r="Q71" s="129"/>
      <c r="R71" s="93"/>
      <c r="S71" s="113" t="s">
        <v>80</v>
      </c>
      <c r="T71" s="93"/>
      <c r="U71" s="93"/>
      <c r="V71" s="93"/>
      <c r="W71" s="93"/>
      <c r="X71" s="93"/>
      <c r="Y71" s="93"/>
      <c r="Z71" s="93"/>
      <c r="AA71" s="93"/>
      <c r="AB71" s="93"/>
      <c r="AC71" s="93"/>
      <c r="AD71" s="93"/>
      <c r="AE71" s="93"/>
      <c r="AF71" s="93"/>
      <c r="AG71" s="93"/>
      <c r="AH71" s="93"/>
      <c r="AI71" s="93"/>
      <c r="AJ71" s="93"/>
      <c r="AK71" s="93"/>
      <c r="AL71" s="93"/>
    </row>
    <row r="72" spans="1:38" s="92" customFormat="1" x14ac:dyDescent="0.25">
      <c r="A72" s="109" t="s">
        <v>81</v>
      </c>
      <c r="B72" s="131" t="s">
        <v>157</v>
      </c>
      <c r="C72" s="110" t="str">
        <f t="shared" si="7"/>
        <v>Santa CruzAlley Cropping (CPS 311) Replace 20% of Annual Cropland with Woody Plants</v>
      </c>
      <c r="D72" s="111">
        <f t="shared" si="0"/>
        <v>3.2</v>
      </c>
      <c r="E72" s="111">
        <f t="shared" si="1"/>
        <v>0</v>
      </c>
      <c r="F72" s="111">
        <f t="shared" si="2"/>
        <v>0.2</v>
      </c>
      <c r="G72" s="111">
        <f t="shared" si="3"/>
        <v>0.2</v>
      </c>
      <c r="H72" s="111">
        <f t="shared" si="4"/>
        <v>0</v>
      </c>
      <c r="I72" s="111">
        <f t="shared" si="5"/>
        <v>12.6</v>
      </c>
      <c r="J72" s="111">
        <f t="shared" si="6"/>
        <v>0</v>
      </c>
      <c r="K72" s="128">
        <v>0.32</v>
      </c>
      <c r="L72" s="112"/>
      <c r="M72" s="128">
        <v>0.02</v>
      </c>
      <c r="N72" s="128">
        <v>0.02</v>
      </c>
      <c r="O72" s="112"/>
      <c r="P72" s="128">
        <v>1.26</v>
      </c>
      <c r="Q72" s="129"/>
      <c r="R72" s="93"/>
      <c r="S72" s="113" t="s">
        <v>81</v>
      </c>
      <c r="T72" s="93"/>
      <c r="U72" s="93"/>
      <c r="V72" s="93"/>
      <c r="W72" s="93"/>
      <c r="X72" s="93"/>
      <c r="Y72" s="93"/>
      <c r="Z72" s="93"/>
      <c r="AA72" s="93"/>
      <c r="AB72" s="93"/>
      <c r="AC72" s="93"/>
      <c r="AD72" s="93"/>
      <c r="AE72" s="93"/>
      <c r="AF72" s="93"/>
      <c r="AG72" s="93"/>
      <c r="AH72" s="93"/>
      <c r="AI72" s="93"/>
      <c r="AJ72" s="93"/>
      <c r="AK72" s="93"/>
      <c r="AL72" s="93"/>
    </row>
    <row r="73" spans="1:38" s="92" customFormat="1" x14ac:dyDescent="0.25">
      <c r="A73" s="109" t="s">
        <v>82</v>
      </c>
      <c r="B73" s="131" t="s">
        <v>157</v>
      </c>
      <c r="C73" s="110" t="str">
        <f t="shared" si="7"/>
        <v>ShastaAlley Cropping (CPS 311) Replace 20% of Annual Cropland with Woody Plants</v>
      </c>
      <c r="D73" s="111">
        <f t="shared" si="0"/>
        <v>2.8</v>
      </c>
      <c r="E73" s="111">
        <f t="shared" si="1"/>
        <v>0</v>
      </c>
      <c r="F73" s="111">
        <f t="shared" si="2"/>
        <v>0.4</v>
      </c>
      <c r="G73" s="111">
        <f t="shared" si="3"/>
        <v>0.2</v>
      </c>
      <c r="H73" s="111">
        <f t="shared" si="4"/>
        <v>0</v>
      </c>
      <c r="I73" s="111">
        <f t="shared" si="5"/>
        <v>32.799999999999997</v>
      </c>
      <c r="J73" s="111">
        <f t="shared" si="6"/>
        <v>0</v>
      </c>
      <c r="K73" s="128">
        <v>0.27999999999999997</v>
      </c>
      <c r="L73" s="112"/>
      <c r="M73" s="128">
        <v>0.04</v>
      </c>
      <c r="N73" s="128">
        <v>0.02</v>
      </c>
      <c r="O73" s="112"/>
      <c r="P73" s="128">
        <v>3.28</v>
      </c>
      <c r="Q73" s="129"/>
      <c r="R73" s="93"/>
      <c r="S73" s="113" t="s">
        <v>82</v>
      </c>
      <c r="T73" s="93"/>
      <c r="U73" s="93"/>
      <c r="V73" s="93"/>
      <c r="W73" s="93"/>
      <c r="X73" s="93"/>
      <c r="Y73" s="93"/>
      <c r="Z73" s="93"/>
      <c r="AA73" s="93"/>
      <c r="AB73" s="93"/>
      <c r="AC73" s="93"/>
      <c r="AD73" s="93"/>
      <c r="AE73" s="93"/>
      <c r="AF73" s="93"/>
      <c r="AG73" s="93"/>
      <c r="AH73" s="93"/>
      <c r="AI73" s="93"/>
      <c r="AJ73" s="93"/>
      <c r="AK73" s="93"/>
      <c r="AL73" s="93"/>
    </row>
    <row r="74" spans="1:38" s="92" customFormat="1" x14ac:dyDescent="0.25">
      <c r="A74" s="109" t="s">
        <v>83</v>
      </c>
      <c r="B74" s="131" t="s">
        <v>157</v>
      </c>
      <c r="C74" s="110" t="str">
        <f t="shared" si="7"/>
        <v>SierraAlley Cropping (CPS 311) Replace 20% of Annual Cropland with Woody Plants</v>
      </c>
      <c r="D74" s="111">
        <f t="shared" si="0"/>
        <v>1</v>
      </c>
      <c r="E74" s="111">
        <f t="shared" si="1"/>
        <v>0</v>
      </c>
      <c r="F74" s="111">
        <f t="shared" si="2"/>
        <v>0</v>
      </c>
      <c r="G74" s="111">
        <f t="shared" si="3"/>
        <v>0</v>
      </c>
      <c r="H74" s="111">
        <f t="shared" si="4"/>
        <v>0</v>
      </c>
      <c r="I74" s="111">
        <f t="shared" si="5"/>
        <v>7.1999999999999993</v>
      </c>
      <c r="J74" s="111">
        <f t="shared" si="6"/>
        <v>0</v>
      </c>
      <c r="K74" s="128">
        <v>0.1</v>
      </c>
      <c r="L74" s="112"/>
      <c r="M74" s="128">
        <v>0</v>
      </c>
      <c r="N74" s="128">
        <v>0</v>
      </c>
      <c r="O74" s="112"/>
      <c r="P74" s="128">
        <v>0.72</v>
      </c>
      <c r="Q74" s="129"/>
      <c r="R74" s="93"/>
      <c r="S74" s="113" t="s">
        <v>83</v>
      </c>
      <c r="T74" s="93"/>
      <c r="U74" s="93"/>
      <c r="V74" s="93"/>
      <c r="W74" s="93"/>
      <c r="X74" s="93"/>
      <c r="Y74" s="93"/>
      <c r="Z74" s="93"/>
      <c r="AA74" s="93"/>
      <c r="AB74" s="93"/>
      <c r="AC74" s="93"/>
      <c r="AD74" s="93"/>
      <c r="AE74" s="93"/>
      <c r="AF74" s="93"/>
      <c r="AG74" s="93"/>
      <c r="AH74" s="93"/>
      <c r="AI74" s="93"/>
      <c r="AJ74" s="93"/>
      <c r="AK74" s="93"/>
      <c r="AL74" s="93"/>
    </row>
    <row r="75" spans="1:38" s="92" customFormat="1" x14ac:dyDescent="0.25">
      <c r="A75" s="109" t="s">
        <v>84</v>
      </c>
      <c r="B75" s="131" t="s">
        <v>157</v>
      </c>
      <c r="C75" s="110" t="str">
        <f t="shared" si="7"/>
        <v>SiskiyouAlley Cropping (CPS 311) Replace 20% of Annual Cropland with Woody Plants</v>
      </c>
      <c r="D75" s="111">
        <f t="shared" si="0"/>
        <v>1</v>
      </c>
      <c r="E75" s="111">
        <f t="shared" si="1"/>
        <v>0</v>
      </c>
      <c r="F75" s="111">
        <f t="shared" si="2"/>
        <v>0.2</v>
      </c>
      <c r="G75" s="111">
        <f t="shared" si="3"/>
        <v>0</v>
      </c>
      <c r="H75" s="111">
        <f t="shared" si="4"/>
        <v>0</v>
      </c>
      <c r="I75" s="111">
        <f t="shared" si="5"/>
        <v>15.600000000000001</v>
      </c>
      <c r="J75" s="111">
        <f t="shared" si="6"/>
        <v>0</v>
      </c>
      <c r="K75" s="128">
        <v>0.1</v>
      </c>
      <c r="L75" s="112"/>
      <c r="M75" s="128">
        <v>0.02</v>
      </c>
      <c r="N75" s="128">
        <v>0</v>
      </c>
      <c r="O75" s="112"/>
      <c r="P75" s="128">
        <v>1.56</v>
      </c>
      <c r="Q75" s="129"/>
      <c r="R75" s="93"/>
      <c r="S75" s="113" t="s">
        <v>84</v>
      </c>
      <c r="T75" s="93"/>
      <c r="U75" s="93"/>
      <c r="V75" s="93"/>
      <c r="W75" s="93"/>
      <c r="X75" s="93"/>
      <c r="Y75" s="93"/>
      <c r="Z75" s="93"/>
      <c r="AA75" s="93"/>
      <c r="AB75" s="93"/>
      <c r="AC75" s="93"/>
      <c r="AD75" s="93"/>
      <c r="AE75" s="93"/>
      <c r="AF75" s="93"/>
      <c r="AG75" s="93"/>
      <c r="AH75" s="93"/>
      <c r="AI75" s="93"/>
      <c r="AJ75" s="93"/>
      <c r="AK75" s="93"/>
      <c r="AL75" s="93"/>
    </row>
    <row r="76" spans="1:38" s="92" customFormat="1" x14ac:dyDescent="0.25">
      <c r="A76" s="109" t="s">
        <v>85</v>
      </c>
      <c r="B76" s="131" t="s">
        <v>157</v>
      </c>
      <c r="C76" s="110" t="str">
        <f t="shared" si="7"/>
        <v>SolanoAlley Cropping (CPS 311) Replace 20% of Annual Cropland with Woody Plants</v>
      </c>
      <c r="D76" s="111">
        <f t="shared" si="0"/>
        <v>3.3999999999999995</v>
      </c>
      <c r="E76" s="111">
        <f t="shared" si="1"/>
        <v>0</v>
      </c>
      <c r="F76" s="111">
        <f t="shared" si="2"/>
        <v>1</v>
      </c>
      <c r="G76" s="111">
        <f t="shared" si="3"/>
        <v>3</v>
      </c>
      <c r="H76" s="111">
        <f t="shared" si="4"/>
        <v>0</v>
      </c>
      <c r="I76" s="111">
        <f t="shared" si="5"/>
        <v>37.200000000000003</v>
      </c>
      <c r="J76" s="111">
        <f t="shared" si="6"/>
        <v>0</v>
      </c>
      <c r="K76" s="128">
        <v>0.33999999999999997</v>
      </c>
      <c r="L76" s="112"/>
      <c r="M76" s="128">
        <v>0.1</v>
      </c>
      <c r="N76" s="128">
        <v>0.3</v>
      </c>
      <c r="O76" s="112"/>
      <c r="P76" s="128">
        <v>3.72</v>
      </c>
      <c r="Q76" s="129"/>
      <c r="R76" s="93"/>
      <c r="S76" s="113" t="s">
        <v>85</v>
      </c>
      <c r="T76" s="93"/>
      <c r="U76" s="93"/>
      <c r="V76" s="93"/>
      <c r="W76" s="93"/>
      <c r="X76" s="93"/>
      <c r="Y76" s="93"/>
      <c r="Z76" s="93"/>
      <c r="AA76" s="93"/>
      <c r="AB76" s="93"/>
      <c r="AC76" s="93"/>
      <c r="AD76" s="93"/>
      <c r="AE76" s="93"/>
      <c r="AF76" s="93"/>
      <c r="AG76" s="93"/>
      <c r="AH76" s="93"/>
      <c r="AI76" s="93"/>
      <c r="AJ76" s="93"/>
      <c r="AK76" s="93"/>
      <c r="AL76" s="93"/>
    </row>
    <row r="77" spans="1:38" s="92" customFormat="1" x14ac:dyDescent="0.25">
      <c r="A77" s="109" t="s">
        <v>86</v>
      </c>
      <c r="B77" s="131" t="s">
        <v>157</v>
      </c>
      <c r="C77" s="110" t="str">
        <f t="shared" si="7"/>
        <v>SonomaAlley Cropping (CPS 311) Replace 20% of Annual Cropland with Woody Plants</v>
      </c>
      <c r="D77" s="111">
        <f t="shared" si="0"/>
        <v>1</v>
      </c>
      <c r="E77" s="111">
        <f t="shared" si="1"/>
        <v>0</v>
      </c>
      <c r="F77" s="111">
        <f t="shared" si="2"/>
        <v>0.2</v>
      </c>
      <c r="G77" s="111">
        <f t="shared" si="3"/>
        <v>0.4</v>
      </c>
      <c r="H77" s="111">
        <f t="shared" si="4"/>
        <v>0</v>
      </c>
      <c r="I77" s="111">
        <f t="shared" si="5"/>
        <v>11.6</v>
      </c>
      <c r="J77" s="111">
        <f t="shared" si="6"/>
        <v>0</v>
      </c>
      <c r="K77" s="128">
        <v>0.1</v>
      </c>
      <c r="L77" s="112"/>
      <c r="M77" s="128">
        <v>0.02</v>
      </c>
      <c r="N77" s="128">
        <v>0.04</v>
      </c>
      <c r="O77" s="112"/>
      <c r="P77" s="128">
        <v>1.1599999999999999</v>
      </c>
      <c r="Q77" s="129"/>
      <c r="R77" s="93"/>
      <c r="S77" s="113" t="s">
        <v>86</v>
      </c>
      <c r="T77" s="93"/>
      <c r="U77" s="93"/>
      <c r="V77" s="93"/>
      <c r="W77" s="93"/>
      <c r="X77" s="93"/>
      <c r="Y77" s="93"/>
      <c r="Z77" s="93"/>
      <c r="AA77" s="93"/>
      <c r="AB77" s="93"/>
      <c r="AC77" s="93"/>
      <c r="AD77" s="93"/>
      <c r="AE77" s="93"/>
      <c r="AF77" s="93"/>
      <c r="AG77" s="93"/>
      <c r="AH77" s="93"/>
      <c r="AI77" s="93"/>
      <c r="AJ77" s="93"/>
      <c r="AK77" s="93"/>
      <c r="AL77" s="93"/>
    </row>
    <row r="78" spans="1:38" s="92" customFormat="1" x14ac:dyDescent="0.25">
      <c r="A78" s="109" t="s">
        <v>87</v>
      </c>
      <c r="B78" s="131" t="s">
        <v>157</v>
      </c>
      <c r="C78" s="110" t="str">
        <f t="shared" si="7"/>
        <v>StanislausAlley Cropping (CPS 311) Replace 20% of Annual Cropland with Woody Plants</v>
      </c>
      <c r="D78" s="111">
        <f t="shared" si="0"/>
        <v>5.6</v>
      </c>
      <c r="E78" s="111">
        <f t="shared" si="1"/>
        <v>0</v>
      </c>
      <c r="F78" s="111">
        <f t="shared" si="2"/>
        <v>0.4</v>
      </c>
      <c r="G78" s="111">
        <f t="shared" si="3"/>
        <v>1.4</v>
      </c>
      <c r="H78" s="111">
        <f t="shared" si="4"/>
        <v>0</v>
      </c>
      <c r="I78" s="111">
        <f t="shared" si="5"/>
        <v>40.600000000000009</v>
      </c>
      <c r="J78" s="111">
        <f t="shared" si="6"/>
        <v>0</v>
      </c>
      <c r="K78" s="128">
        <v>0.55999999999999994</v>
      </c>
      <c r="L78" s="112"/>
      <c r="M78" s="128">
        <v>0.04</v>
      </c>
      <c r="N78" s="128">
        <v>0.13999999999999999</v>
      </c>
      <c r="O78" s="112"/>
      <c r="P78" s="128">
        <v>4.0600000000000005</v>
      </c>
      <c r="Q78" s="129"/>
      <c r="R78" s="93"/>
      <c r="S78" s="113" t="s">
        <v>87</v>
      </c>
      <c r="T78" s="93"/>
      <c r="U78" s="93"/>
      <c r="V78" s="93"/>
      <c r="W78" s="93"/>
      <c r="X78" s="93"/>
      <c r="Y78" s="93"/>
      <c r="Z78" s="93"/>
      <c r="AA78" s="93"/>
      <c r="AB78" s="93"/>
      <c r="AC78" s="93"/>
      <c r="AD78" s="93"/>
      <c r="AE78" s="93"/>
      <c r="AF78" s="93"/>
      <c r="AG78" s="93"/>
      <c r="AH78" s="93"/>
      <c r="AI78" s="93"/>
      <c r="AJ78" s="93"/>
      <c r="AK78" s="93"/>
      <c r="AL78" s="93"/>
    </row>
    <row r="79" spans="1:38" s="92" customFormat="1" x14ac:dyDescent="0.25">
      <c r="A79" s="109" t="s">
        <v>88</v>
      </c>
      <c r="B79" s="131" t="s">
        <v>157</v>
      </c>
      <c r="C79" s="110" t="str">
        <f t="shared" si="7"/>
        <v>SutterAlley Cropping (CPS 311) Replace 20% of Annual Cropland with Woody Plants</v>
      </c>
      <c r="D79" s="111">
        <f t="shared" si="0"/>
        <v>3.8</v>
      </c>
      <c r="E79" s="111">
        <f t="shared" si="1"/>
        <v>0</v>
      </c>
      <c r="F79" s="111">
        <f t="shared" si="2"/>
        <v>0.4</v>
      </c>
      <c r="G79" s="111">
        <f t="shared" si="3"/>
        <v>2.4</v>
      </c>
      <c r="H79" s="111">
        <f t="shared" si="4"/>
        <v>0</v>
      </c>
      <c r="I79" s="111">
        <f t="shared" si="5"/>
        <v>53.4</v>
      </c>
      <c r="J79" s="111">
        <f t="shared" si="6"/>
        <v>0</v>
      </c>
      <c r="K79" s="128">
        <v>0.38</v>
      </c>
      <c r="L79" s="112"/>
      <c r="M79" s="128">
        <v>0.04</v>
      </c>
      <c r="N79" s="128">
        <v>0.24</v>
      </c>
      <c r="O79" s="112"/>
      <c r="P79" s="128">
        <v>5.34</v>
      </c>
      <c r="Q79" s="129"/>
      <c r="R79" s="93"/>
      <c r="S79" s="113" t="s">
        <v>88</v>
      </c>
      <c r="T79" s="93"/>
      <c r="U79" s="93"/>
      <c r="V79" s="93"/>
      <c r="W79" s="93"/>
      <c r="X79" s="93"/>
      <c r="Y79" s="93"/>
      <c r="Z79" s="93"/>
      <c r="AA79" s="93"/>
      <c r="AB79" s="93"/>
      <c r="AC79" s="93"/>
      <c r="AD79" s="93"/>
      <c r="AE79" s="93"/>
      <c r="AF79" s="93"/>
      <c r="AG79" s="93"/>
      <c r="AH79" s="93"/>
      <c r="AI79" s="93"/>
      <c r="AJ79" s="93"/>
      <c r="AK79" s="93"/>
      <c r="AL79" s="93"/>
    </row>
    <row r="80" spans="1:38" s="92" customFormat="1" x14ac:dyDescent="0.25">
      <c r="A80" s="109" t="s">
        <v>89</v>
      </c>
      <c r="B80" s="131" t="s">
        <v>157</v>
      </c>
      <c r="C80" s="110" t="str">
        <f t="shared" si="7"/>
        <v>TehamaAlley Cropping (CPS 311) Replace 20% of Annual Cropland with Woody Plants</v>
      </c>
      <c r="D80" s="111">
        <f t="shared" si="0"/>
        <v>3.2</v>
      </c>
      <c r="E80" s="111">
        <f t="shared" si="1"/>
        <v>0</v>
      </c>
      <c r="F80" s="111">
        <f t="shared" si="2"/>
        <v>0.6</v>
      </c>
      <c r="G80" s="111">
        <f t="shared" si="3"/>
        <v>2</v>
      </c>
      <c r="H80" s="111">
        <f t="shared" si="4"/>
        <v>0</v>
      </c>
      <c r="I80" s="111">
        <f t="shared" si="5"/>
        <v>44.6</v>
      </c>
      <c r="J80" s="111">
        <f t="shared" si="6"/>
        <v>0</v>
      </c>
      <c r="K80" s="128">
        <v>0.32</v>
      </c>
      <c r="L80" s="112"/>
      <c r="M80" s="128">
        <v>0.06</v>
      </c>
      <c r="N80" s="128">
        <v>0.2</v>
      </c>
      <c r="O80" s="112"/>
      <c r="P80" s="128">
        <v>4.46</v>
      </c>
      <c r="Q80" s="129"/>
      <c r="R80" s="93"/>
      <c r="S80" s="113" t="s">
        <v>89</v>
      </c>
      <c r="T80" s="93"/>
      <c r="U80" s="93"/>
      <c r="V80" s="93"/>
      <c r="W80" s="93"/>
      <c r="X80" s="93"/>
      <c r="Y80" s="93"/>
      <c r="Z80" s="93"/>
      <c r="AA80" s="93"/>
      <c r="AB80" s="93"/>
      <c r="AC80" s="93"/>
      <c r="AD80" s="93"/>
      <c r="AE80" s="93"/>
      <c r="AF80" s="93"/>
      <c r="AG80" s="93"/>
      <c r="AH80" s="93"/>
      <c r="AI80" s="93"/>
      <c r="AJ80" s="93"/>
      <c r="AK80" s="93"/>
      <c r="AL80" s="93"/>
    </row>
    <row r="81" spans="1:38" s="92" customFormat="1" x14ac:dyDescent="0.25">
      <c r="A81" s="109" t="s">
        <v>90</v>
      </c>
      <c r="B81" s="131" t="s">
        <v>157</v>
      </c>
      <c r="C81" s="110" t="str">
        <f t="shared" si="7"/>
        <v>TrinityAlley Cropping (CPS 311) Replace 20% of Annual Cropland with Woody Plants</v>
      </c>
      <c r="D81" s="111">
        <f t="shared" si="0"/>
        <v>1.2</v>
      </c>
      <c r="E81" s="111">
        <f t="shared" si="1"/>
        <v>0</v>
      </c>
      <c r="F81" s="111">
        <f t="shared" si="2"/>
        <v>0.2</v>
      </c>
      <c r="G81" s="111">
        <f t="shared" si="3"/>
        <v>0</v>
      </c>
      <c r="H81" s="111">
        <f t="shared" si="4"/>
        <v>0</v>
      </c>
      <c r="I81" s="111">
        <f t="shared" si="5"/>
        <v>22.800000000000004</v>
      </c>
      <c r="J81" s="111">
        <f t="shared" si="6"/>
        <v>0</v>
      </c>
      <c r="K81" s="128">
        <v>0.12</v>
      </c>
      <c r="L81" s="112"/>
      <c r="M81" s="128">
        <v>0.02</v>
      </c>
      <c r="N81" s="128">
        <v>0</v>
      </c>
      <c r="O81" s="112"/>
      <c r="P81" s="128">
        <v>2.2800000000000002</v>
      </c>
      <c r="Q81" s="129"/>
      <c r="R81" s="93"/>
      <c r="S81" s="113" t="s">
        <v>90</v>
      </c>
      <c r="T81" s="93"/>
      <c r="U81" s="93"/>
      <c r="V81" s="93"/>
      <c r="W81" s="93"/>
      <c r="X81" s="93"/>
      <c r="Y81" s="93"/>
      <c r="Z81" s="93"/>
      <c r="AA81" s="93"/>
      <c r="AB81" s="93"/>
      <c r="AC81" s="93"/>
      <c r="AD81" s="93"/>
      <c r="AE81" s="93"/>
      <c r="AF81" s="93"/>
      <c r="AG81" s="93"/>
      <c r="AH81" s="93"/>
      <c r="AI81" s="93"/>
      <c r="AJ81" s="93"/>
      <c r="AK81" s="93"/>
      <c r="AL81" s="93"/>
    </row>
    <row r="82" spans="1:38" s="92" customFormat="1" x14ac:dyDescent="0.25">
      <c r="A82" s="109" t="s">
        <v>91</v>
      </c>
      <c r="B82" s="131" t="s">
        <v>157</v>
      </c>
      <c r="C82" s="110" t="str">
        <f t="shared" si="7"/>
        <v>TulareAlley Cropping (CPS 311) Replace 20% of Annual Cropland with Woody Plants</v>
      </c>
      <c r="D82" s="111">
        <f t="shared" si="0"/>
        <v>6</v>
      </c>
      <c r="E82" s="111">
        <f t="shared" si="1"/>
        <v>0</v>
      </c>
      <c r="F82" s="111">
        <f t="shared" si="2"/>
        <v>0.8</v>
      </c>
      <c r="G82" s="111">
        <f t="shared" si="3"/>
        <v>0.8</v>
      </c>
      <c r="H82" s="111">
        <f t="shared" si="4"/>
        <v>0</v>
      </c>
      <c r="I82" s="111">
        <f t="shared" si="5"/>
        <v>46.4</v>
      </c>
      <c r="J82" s="111">
        <f t="shared" si="6"/>
        <v>0</v>
      </c>
      <c r="K82" s="128">
        <v>0.6</v>
      </c>
      <c r="L82" s="112"/>
      <c r="M82" s="128">
        <v>0.08</v>
      </c>
      <c r="N82" s="128">
        <v>0.08</v>
      </c>
      <c r="O82" s="112"/>
      <c r="P82" s="128">
        <v>4.6399999999999997</v>
      </c>
      <c r="Q82" s="129"/>
      <c r="R82" s="93"/>
      <c r="S82" s="113" t="s">
        <v>91</v>
      </c>
      <c r="T82" s="93"/>
      <c r="U82" s="93"/>
      <c r="V82" s="93"/>
      <c r="W82" s="93"/>
      <c r="X82" s="93"/>
      <c r="Y82" s="93"/>
      <c r="Z82" s="93"/>
      <c r="AA82" s="93"/>
      <c r="AB82" s="93"/>
      <c r="AC82" s="93"/>
      <c r="AD82" s="93"/>
      <c r="AE82" s="93"/>
      <c r="AF82" s="93"/>
      <c r="AG82" s="93"/>
      <c r="AH82" s="93"/>
      <c r="AI82" s="93"/>
      <c r="AJ82" s="93"/>
      <c r="AK82" s="93"/>
      <c r="AL82" s="93"/>
    </row>
    <row r="83" spans="1:38" s="92" customFormat="1" x14ac:dyDescent="0.25">
      <c r="A83" s="109" t="s">
        <v>92</v>
      </c>
      <c r="B83" s="131" t="s">
        <v>157</v>
      </c>
      <c r="C83" s="110" t="str">
        <f t="shared" si="7"/>
        <v>TuolumneAlley Cropping (CPS 311) Replace 20% of Annual Cropland with Woody Plants</v>
      </c>
      <c r="D83" s="111">
        <f t="shared" si="0"/>
        <v>1.6</v>
      </c>
      <c r="E83" s="111">
        <f t="shared" si="1"/>
        <v>0</v>
      </c>
      <c r="F83" s="111">
        <f t="shared" si="2"/>
        <v>0.2</v>
      </c>
      <c r="G83" s="111">
        <f t="shared" si="3"/>
        <v>0.6</v>
      </c>
      <c r="H83" s="111">
        <f t="shared" si="4"/>
        <v>0</v>
      </c>
      <c r="I83" s="111">
        <f t="shared" si="5"/>
        <v>23.2</v>
      </c>
      <c r="J83" s="111">
        <f t="shared" si="6"/>
        <v>0</v>
      </c>
      <c r="K83" s="128">
        <v>0.16</v>
      </c>
      <c r="L83" s="112"/>
      <c r="M83" s="128">
        <v>0.02</v>
      </c>
      <c r="N83" s="128">
        <v>0.06</v>
      </c>
      <c r="O83" s="112"/>
      <c r="P83" s="128">
        <v>2.3199999999999998</v>
      </c>
      <c r="Q83" s="129"/>
      <c r="R83" s="93"/>
      <c r="S83" s="113" t="s">
        <v>92</v>
      </c>
      <c r="T83" s="93"/>
      <c r="U83" s="93"/>
      <c r="V83" s="93"/>
      <c r="W83" s="93"/>
      <c r="X83" s="93"/>
      <c r="Y83" s="93"/>
      <c r="Z83" s="93"/>
      <c r="AA83" s="93"/>
      <c r="AB83" s="93"/>
      <c r="AC83" s="93"/>
      <c r="AD83" s="93"/>
      <c r="AE83" s="93"/>
      <c r="AF83" s="93"/>
      <c r="AG83" s="93"/>
      <c r="AH83" s="93"/>
      <c r="AI83" s="93"/>
      <c r="AJ83" s="93"/>
      <c r="AK83" s="93"/>
      <c r="AL83" s="93"/>
    </row>
    <row r="84" spans="1:38" s="92" customFormat="1" x14ac:dyDescent="0.25">
      <c r="A84" s="109" t="s">
        <v>93</v>
      </c>
      <c r="B84" s="131" t="s">
        <v>157</v>
      </c>
      <c r="C84" s="110" t="str">
        <f t="shared" si="7"/>
        <v>VentureAlley Cropping (CPS 311) Replace 20% of Annual Cropland with Woody Plants</v>
      </c>
      <c r="D84" s="111">
        <f t="shared" si="0"/>
        <v>1.6</v>
      </c>
      <c r="E84" s="111">
        <f t="shared" si="1"/>
        <v>0</v>
      </c>
      <c r="F84" s="111">
        <f t="shared" si="2"/>
        <v>0.2</v>
      </c>
      <c r="G84" s="111">
        <f t="shared" si="3"/>
        <v>0</v>
      </c>
      <c r="H84" s="111">
        <f t="shared" si="4"/>
        <v>0</v>
      </c>
      <c r="I84" s="111">
        <f t="shared" si="5"/>
        <v>18.8</v>
      </c>
      <c r="J84" s="111">
        <f t="shared" si="6"/>
        <v>0</v>
      </c>
      <c r="K84" s="128">
        <v>0.16</v>
      </c>
      <c r="L84" s="112"/>
      <c r="M84" s="128">
        <v>0.02</v>
      </c>
      <c r="N84" s="128">
        <v>0</v>
      </c>
      <c r="O84" s="112"/>
      <c r="P84" s="128">
        <v>1.8800000000000001</v>
      </c>
      <c r="Q84" s="129"/>
      <c r="R84" s="93"/>
      <c r="S84" s="113" t="s">
        <v>169</v>
      </c>
      <c r="T84" s="93"/>
      <c r="U84" s="93"/>
      <c r="V84" s="93"/>
      <c r="W84" s="93"/>
      <c r="X84" s="93"/>
      <c r="Y84" s="93"/>
      <c r="Z84" s="93"/>
      <c r="AA84" s="93"/>
      <c r="AB84" s="93"/>
      <c r="AC84" s="93"/>
      <c r="AD84" s="93"/>
      <c r="AE84" s="93"/>
      <c r="AF84" s="93"/>
      <c r="AG84" s="93"/>
      <c r="AH84" s="93"/>
      <c r="AI84" s="93"/>
      <c r="AJ84" s="93"/>
      <c r="AK84" s="93"/>
      <c r="AL84" s="93"/>
    </row>
    <row r="85" spans="1:38" s="92" customFormat="1" x14ac:dyDescent="0.25">
      <c r="A85" s="109" t="s">
        <v>94</v>
      </c>
      <c r="B85" s="131" t="s">
        <v>157</v>
      </c>
      <c r="C85" s="110" t="str">
        <f t="shared" si="7"/>
        <v>YoloAlley Cropping (CPS 311) Replace 20% of Annual Cropland with Woody Plants</v>
      </c>
      <c r="D85" s="111">
        <f t="shared" si="0"/>
        <v>3.2</v>
      </c>
      <c r="E85" s="111">
        <f t="shared" si="1"/>
        <v>0</v>
      </c>
      <c r="F85" s="111">
        <f t="shared" si="2"/>
        <v>0.2</v>
      </c>
      <c r="G85" s="111">
        <f t="shared" si="3"/>
        <v>2.4</v>
      </c>
      <c r="H85" s="111">
        <f t="shared" si="4"/>
        <v>0</v>
      </c>
      <c r="I85" s="111">
        <f t="shared" si="5"/>
        <v>35</v>
      </c>
      <c r="J85" s="111">
        <f t="shared" si="6"/>
        <v>0</v>
      </c>
      <c r="K85" s="128">
        <v>0.32</v>
      </c>
      <c r="L85" s="112"/>
      <c r="M85" s="128">
        <v>0.02</v>
      </c>
      <c r="N85" s="128">
        <v>0.24</v>
      </c>
      <c r="O85" s="112"/>
      <c r="P85" s="128">
        <v>3.5</v>
      </c>
      <c r="Q85" s="129"/>
      <c r="R85" s="93"/>
      <c r="S85" s="113" t="s">
        <v>94</v>
      </c>
      <c r="T85" s="93"/>
      <c r="U85" s="93"/>
      <c r="V85" s="93"/>
      <c r="W85" s="93"/>
      <c r="X85" s="93"/>
      <c r="Y85" s="93"/>
      <c r="Z85" s="93"/>
      <c r="AA85" s="93"/>
      <c r="AB85" s="93"/>
      <c r="AC85" s="93"/>
      <c r="AD85" s="93"/>
      <c r="AE85" s="93"/>
      <c r="AF85" s="93"/>
      <c r="AG85" s="93"/>
      <c r="AH85" s="93"/>
      <c r="AI85" s="93"/>
      <c r="AJ85" s="93"/>
      <c r="AK85" s="93"/>
      <c r="AL85" s="93"/>
    </row>
    <row r="86" spans="1:38" s="92" customFormat="1" ht="16.5" thickBot="1" x14ac:dyDescent="0.3">
      <c r="A86" s="109" t="s">
        <v>95</v>
      </c>
      <c r="B86" s="131" t="s">
        <v>157</v>
      </c>
      <c r="C86" s="110" t="str">
        <f t="shared" si="7"/>
        <v>YubaAlley Cropping (CPS 311) Replace 20% of Annual Cropland with Woody Plants</v>
      </c>
      <c r="D86" s="111">
        <f t="shared" si="0"/>
        <v>3</v>
      </c>
      <c r="E86" s="111">
        <f t="shared" si="1"/>
        <v>0</v>
      </c>
      <c r="F86" s="111">
        <f t="shared" si="2"/>
        <v>0.4</v>
      </c>
      <c r="G86" s="111">
        <f t="shared" si="3"/>
        <v>2</v>
      </c>
      <c r="H86" s="111">
        <f t="shared" si="4"/>
        <v>0</v>
      </c>
      <c r="I86" s="111">
        <f t="shared" si="5"/>
        <v>46.2</v>
      </c>
      <c r="J86" s="111">
        <f t="shared" si="6"/>
        <v>0</v>
      </c>
      <c r="K86" s="128">
        <v>0.3</v>
      </c>
      <c r="L86" s="112"/>
      <c r="M86" s="128">
        <v>0.04</v>
      </c>
      <c r="N86" s="128">
        <v>0.2</v>
      </c>
      <c r="O86" s="112"/>
      <c r="P86" s="128">
        <v>4.62</v>
      </c>
      <c r="Q86" s="129"/>
      <c r="R86" s="93"/>
      <c r="S86" s="118" t="s">
        <v>95</v>
      </c>
      <c r="T86" s="93"/>
      <c r="U86" s="93"/>
      <c r="V86" s="93"/>
      <c r="W86" s="93"/>
      <c r="X86" s="93"/>
      <c r="Y86" s="93"/>
      <c r="Z86" s="93"/>
      <c r="AA86" s="93"/>
      <c r="AB86" s="93"/>
      <c r="AC86" s="93"/>
      <c r="AD86" s="93"/>
      <c r="AE86" s="93"/>
      <c r="AF86" s="93"/>
      <c r="AG86" s="93"/>
      <c r="AH86" s="93"/>
      <c r="AI86" s="93"/>
      <c r="AJ86" s="93"/>
      <c r="AK86" s="93"/>
      <c r="AL86" s="93"/>
    </row>
    <row r="87" spans="1:38" s="92" customFormat="1" ht="16.5" thickBot="1" x14ac:dyDescent="0.3">
      <c r="A87" s="119" t="s">
        <v>38</v>
      </c>
      <c r="B87" s="140" t="s">
        <v>158</v>
      </c>
      <c r="C87" s="110" t="str">
        <f t="shared" si="7"/>
        <v>AlamedaHedgerow Planting (CPS 422) Replace a Strip of Cropland with 1 Row of Woody Plants</v>
      </c>
      <c r="D87" s="111">
        <f t="shared" si="0"/>
        <v>2</v>
      </c>
      <c r="E87" s="111">
        <f t="shared" si="1"/>
        <v>0</v>
      </c>
      <c r="F87" s="111">
        <f t="shared" si="2"/>
        <v>0.4</v>
      </c>
      <c r="G87" s="111">
        <f t="shared" si="3"/>
        <v>0.4</v>
      </c>
      <c r="H87" s="111">
        <f t="shared" si="4"/>
        <v>0</v>
      </c>
      <c r="I87" s="111">
        <f t="shared" si="5"/>
        <v>38.4</v>
      </c>
      <c r="J87" s="111">
        <f t="shared" si="6"/>
        <v>0</v>
      </c>
      <c r="K87" s="128">
        <v>0.2</v>
      </c>
      <c r="L87" s="112"/>
      <c r="M87" s="121">
        <v>0.04</v>
      </c>
      <c r="N87" s="128">
        <v>0.04</v>
      </c>
      <c r="O87" s="112"/>
      <c r="P87" s="128">
        <v>3.84</v>
      </c>
      <c r="Q87" s="129"/>
      <c r="U87" s="93"/>
    </row>
    <row r="88" spans="1:38" ht="16.5" thickBot="1" x14ac:dyDescent="0.3">
      <c r="A88" s="119" t="s">
        <v>39</v>
      </c>
      <c r="B88" s="140" t="s">
        <v>158</v>
      </c>
      <c r="C88" s="110" t="str">
        <f t="shared" si="7"/>
        <v>AlpineHedgerow Planting (CPS 422) Replace a Strip of Cropland with 1 Row of Woody Plants</v>
      </c>
      <c r="D88" s="111">
        <f t="shared" si="0"/>
        <v>0.8</v>
      </c>
      <c r="E88" s="111">
        <f t="shared" si="1"/>
        <v>0</v>
      </c>
      <c r="F88" s="111">
        <f t="shared" si="2"/>
        <v>0</v>
      </c>
      <c r="G88" s="111">
        <f t="shared" si="3"/>
        <v>0</v>
      </c>
      <c r="H88" s="111">
        <f t="shared" si="4"/>
        <v>0</v>
      </c>
      <c r="I88" s="111">
        <f t="shared" si="5"/>
        <v>6.6000000000000005</v>
      </c>
      <c r="J88" s="111">
        <f t="shared" si="6"/>
        <v>0</v>
      </c>
      <c r="K88" s="128">
        <v>0.08</v>
      </c>
      <c r="L88" s="112"/>
      <c r="M88" s="121">
        <v>0</v>
      </c>
      <c r="N88" s="128">
        <v>0</v>
      </c>
      <c r="O88" s="112"/>
      <c r="P88" s="128">
        <v>0.66</v>
      </c>
      <c r="Q88" s="129"/>
      <c r="S88" s="87" t="s">
        <v>112</v>
      </c>
    </row>
    <row r="89" spans="1:38" ht="16.5" thickTop="1" x14ac:dyDescent="0.25">
      <c r="A89" s="119" t="s">
        <v>40</v>
      </c>
      <c r="B89" s="140" t="s">
        <v>158</v>
      </c>
      <c r="C89" s="110" t="str">
        <f t="shared" si="7"/>
        <v>AmadorHedgerow Planting (CPS 422) Replace a Strip of Cropland with 1 Row of Woody Plants</v>
      </c>
      <c r="D89" s="111">
        <f t="shared" si="0"/>
        <v>1.4000000000000001</v>
      </c>
      <c r="E89" s="111">
        <f t="shared" si="1"/>
        <v>0</v>
      </c>
      <c r="F89" s="111">
        <f t="shared" si="2"/>
        <v>0.2</v>
      </c>
      <c r="G89" s="111">
        <f t="shared" si="3"/>
        <v>1.6</v>
      </c>
      <c r="H89" s="111">
        <f t="shared" si="4"/>
        <v>0</v>
      </c>
      <c r="I89" s="111">
        <f t="shared" si="5"/>
        <v>29</v>
      </c>
      <c r="J89" s="111">
        <f t="shared" si="6"/>
        <v>0</v>
      </c>
      <c r="K89" s="128">
        <v>0.14000000000000001</v>
      </c>
      <c r="L89" s="112"/>
      <c r="M89" s="121">
        <v>0.02</v>
      </c>
      <c r="N89" s="128">
        <v>0.16</v>
      </c>
      <c r="O89" s="112"/>
      <c r="P89" s="128">
        <v>2.9</v>
      </c>
      <c r="Q89" s="129"/>
      <c r="S89" s="120">
        <v>3</v>
      </c>
      <c r="U89" s="92"/>
    </row>
    <row r="90" spans="1:38" ht="16.5" thickBot="1" x14ac:dyDescent="0.3">
      <c r="A90" s="119" t="s">
        <v>41</v>
      </c>
      <c r="B90" s="140" t="s">
        <v>158</v>
      </c>
      <c r="C90" s="110" t="str">
        <f t="shared" si="7"/>
        <v>ButteHedgerow Planting (CPS 422) Replace a Strip of Cropland with 1 Row of Woody Plants</v>
      </c>
      <c r="D90" s="111">
        <f t="shared" si="0"/>
        <v>2.8000000000000003</v>
      </c>
      <c r="E90" s="111">
        <f t="shared" si="1"/>
        <v>0</v>
      </c>
      <c r="F90" s="111">
        <f t="shared" si="2"/>
        <v>0.2</v>
      </c>
      <c r="G90" s="111">
        <f t="shared" si="3"/>
        <v>1.7999999999999998</v>
      </c>
      <c r="H90" s="111">
        <f t="shared" si="4"/>
        <v>0</v>
      </c>
      <c r="I90" s="111">
        <f t="shared" si="5"/>
        <v>31.200000000000003</v>
      </c>
      <c r="J90" s="111">
        <f t="shared" si="6"/>
        <v>0</v>
      </c>
      <c r="K90" s="128">
        <v>0.28000000000000003</v>
      </c>
      <c r="L90" s="112"/>
      <c r="M90" s="121">
        <v>0.02</v>
      </c>
      <c r="N90" s="128">
        <v>0.18</v>
      </c>
      <c r="O90" s="112"/>
      <c r="P90" s="128">
        <v>3.12</v>
      </c>
      <c r="Q90" s="129"/>
      <c r="S90" s="134">
        <v>10</v>
      </c>
    </row>
    <row r="91" spans="1:38" x14ac:dyDescent="0.25">
      <c r="A91" s="119" t="s">
        <v>42</v>
      </c>
      <c r="B91" s="140" t="s">
        <v>158</v>
      </c>
      <c r="C91" s="110" t="str">
        <f t="shared" si="7"/>
        <v>CalaverasHedgerow Planting (CPS 422) Replace a Strip of Cropland with 1 Row of Woody Plants</v>
      </c>
      <c r="D91" s="111">
        <f t="shared" si="0"/>
        <v>1.2</v>
      </c>
      <c r="E91" s="111">
        <f t="shared" si="1"/>
        <v>0</v>
      </c>
      <c r="F91" s="111">
        <f t="shared" si="2"/>
        <v>0.2</v>
      </c>
      <c r="G91" s="111">
        <f t="shared" si="3"/>
        <v>1.6</v>
      </c>
      <c r="H91" s="111">
        <f t="shared" si="4"/>
        <v>0</v>
      </c>
      <c r="I91" s="111">
        <f t="shared" si="5"/>
        <v>29.4</v>
      </c>
      <c r="J91" s="111">
        <f t="shared" si="6"/>
        <v>0</v>
      </c>
      <c r="K91" s="128">
        <v>0.12</v>
      </c>
      <c r="L91" s="112"/>
      <c r="M91" s="121">
        <v>0.02</v>
      </c>
      <c r="N91" s="128">
        <v>0.16</v>
      </c>
      <c r="O91" s="112"/>
      <c r="P91" s="128">
        <v>2.94</v>
      </c>
      <c r="Q91" s="129"/>
    </row>
    <row r="92" spans="1:38" x14ac:dyDescent="0.25">
      <c r="A92" s="119" t="s">
        <v>43</v>
      </c>
      <c r="B92" s="140" t="s">
        <v>158</v>
      </c>
      <c r="C92" s="110" t="str">
        <f t="shared" si="7"/>
        <v>ColusaHedgerow Planting (CPS 422) Replace a Strip of Cropland with 1 Row of Woody Plants</v>
      </c>
      <c r="D92" s="111">
        <f t="shared" si="0"/>
        <v>3.2</v>
      </c>
      <c r="E92" s="111">
        <f t="shared" si="1"/>
        <v>0</v>
      </c>
      <c r="F92" s="111">
        <f t="shared" si="2"/>
        <v>0.2</v>
      </c>
      <c r="G92" s="111">
        <f t="shared" si="3"/>
        <v>2</v>
      </c>
      <c r="H92" s="111">
        <f t="shared" si="4"/>
        <v>0</v>
      </c>
      <c r="I92" s="111">
        <f t="shared" si="5"/>
        <v>32</v>
      </c>
      <c r="J92" s="111">
        <f t="shared" si="6"/>
        <v>0</v>
      </c>
      <c r="K92" s="128">
        <v>0.32</v>
      </c>
      <c r="L92" s="112"/>
      <c r="M92" s="121">
        <v>0.02</v>
      </c>
      <c r="N92" s="128">
        <v>0.2</v>
      </c>
      <c r="O92" s="112"/>
      <c r="P92" s="128">
        <v>3.2</v>
      </c>
      <c r="Q92" s="129"/>
    </row>
    <row r="93" spans="1:38" x14ac:dyDescent="0.25">
      <c r="A93" s="119" t="s">
        <v>44</v>
      </c>
      <c r="B93" s="140" t="s">
        <v>158</v>
      </c>
      <c r="C93" s="110" t="str">
        <f t="shared" si="7"/>
        <v>Contra CostaHedgerow Planting (CPS 422) Replace a Strip of Cropland with 1 Row of Woody Plants</v>
      </c>
      <c r="D93" s="111">
        <f t="shared" ref="D93:D156" si="8">K93*TenYears</f>
        <v>4.6000000000000005</v>
      </c>
      <c r="E93" s="111">
        <f t="shared" ref="E93:E156" si="9">L93*TenYears</f>
        <v>0</v>
      </c>
      <c r="F93" s="111">
        <f t="shared" ref="F93:F156" si="10">M93*TenYears</f>
        <v>0.4</v>
      </c>
      <c r="G93" s="111">
        <f t="shared" ref="G93:G156" si="11">N93*TenYears</f>
        <v>0.8</v>
      </c>
      <c r="H93" s="111">
        <f t="shared" ref="H93:H156" si="12">O93*TenYears</f>
        <v>0</v>
      </c>
      <c r="I93" s="111">
        <f t="shared" ref="I93:I156" si="13">P93*TenYears</f>
        <v>39.4</v>
      </c>
      <c r="J93" s="111">
        <f t="shared" ref="J93:J156" si="14">Q93*TenYears</f>
        <v>0</v>
      </c>
      <c r="K93" s="128">
        <v>0.46</v>
      </c>
      <c r="L93" s="112"/>
      <c r="M93" s="121">
        <v>0.04</v>
      </c>
      <c r="N93" s="128">
        <v>0.08</v>
      </c>
      <c r="O93" s="112"/>
      <c r="P93" s="128">
        <v>3.94</v>
      </c>
      <c r="Q93" s="129"/>
    </row>
    <row r="94" spans="1:38" x14ac:dyDescent="0.25">
      <c r="A94" s="119" t="s">
        <v>45</v>
      </c>
      <c r="B94" s="140" t="s">
        <v>158</v>
      </c>
      <c r="C94" s="110" t="str">
        <f t="shared" ref="C94:C157" si="15">A94&amp;B94</f>
        <v>Del NorteHedgerow Planting (CPS 422) Replace a Strip of Cropland with 1 Row of Woody Plants</v>
      </c>
      <c r="D94" s="111">
        <f t="shared" si="8"/>
        <v>4.4000000000000004</v>
      </c>
      <c r="E94" s="111">
        <f t="shared" si="9"/>
        <v>0</v>
      </c>
      <c r="F94" s="111">
        <f t="shared" si="10"/>
        <v>3</v>
      </c>
      <c r="G94" s="111">
        <f t="shared" si="11"/>
        <v>0.4</v>
      </c>
      <c r="H94" s="111">
        <f t="shared" si="12"/>
        <v>0</v>
      </c>
      <c r="I94" s="111">
        <f t="shared" si="13"/>
        <v>52.800000000000004</v>
      </c>
      <c r="J94" s="111">
        <f t="shared" si="14"/>
        <v>0</v>
      </c>
      <c r="K94" s="128">
        <v>0.44</v>
      </c>
      <c r="L94" s="112"/>
      <c r="M94" s="121">
        <v>0.3</v>
      </c>
      <c r="N94" s="128">
        <v>0.04</v>
      </c>
      <c r="O94" s="112"/>
      <c r="P94" s="128">
        <v>5.28</v>
      </c>
      <c r="Q94" s="129"/>
    </row>
    <row r="95" spans="1:38" x14ac:dyDescent="0.25">
      <c r="A95" s="119" t="s">
        <v>46</v>
      </c>
      <c r="B95" s="140" t="s">
        <v>158</v>
      </c>
      <c r="C95" s="110" t="str">
        <f t="shared" si="15"/>
        <v>El DoradoHedgerow Planting (CPS 422) Replace a Strip of Cropland with 1 Row of Woody Plants</v>
      </c>
      <c r="D95" s="111">
        <f t="shared" si="8"/>
        <v>1</v>
      </c>
      <c r="E95" s="111">
        <f t="shared" si="9"/>
        <v>0</v>
      </c>
      <c r="F95" s="111">
        <f t="shared" si="10"/>
        <v>0</v>
      </c>
      <c r="G95" s="111">
        <f t="shared" si="11"/>
        <v>0.2</v>
      </c>
      <c r="H95" s="111">
        <f t="shared" si="12"/>
        <v>0</v>
      </c>
      <c r="I95" s="111">
        <f t="shared" si="13"/>
        <v>25</v>
      </c>
      <c r="J95" s="111">
        <f t="shared" si="14"/>
        <v>0</v>
      </c>
      <c r="K95" s="128">
        <v>0.1</v>
      </c>
      <c r="L95" s="112"/>
      <c r="M95" s="121">
        <v>0</v>
      </c>
      <c r="N95" s="128">
        <v>0.02</v>
      </c>
      <c r="O95" s="112"/>
      <c r="P95" s="128">
        <v>2.5</v>
      </c>
      <c r="Q95" s="129"/>
    </row>
    <row r="96" spans="1:38" x14ac:dyDescent="0.25">
      <c r="A96" s="119" t="s">
        <v>47</v>
      </c>
      <c r="B96" s="140" t="s">
        <v>158</v>
      </c>
      <c r="C96" s="110" t="str">
        <f t="shared" si="15"/>
        <v>FresnoHedgerow Planting (CPS 422) Replace a Strip of Cropland with 1 Row of Woody Plants</v>
      </c>
      <c r="D96" s="111">
        <f t="shared" si="8"/>
        <v>3.2</v>
      </c>
      <c r="E96" s="111">
        <f t="shared" si="9"/>
        <v>0</v>
      </c>
      <c r="F96" s="111">
        <f t="shared" si="10"/>
        <v>0.4</v>
      </c>
      <c r="G96" s="111">
        <f t="shared" si="11"/>
        <v>0.8</v>
      </c>
      <c r="H96" s="111">
        <f t="shared" si="12"/>
        <v>0</v>
      </c>
      <c r="I96" s="111">
        <f t="shared" si="13"/>
        <v>35</v>
      </c>
      <c r="J96" s="111">
        <f t="shared" si="14"/>
        <v>0</v>
      </c>
      <c r="K96" s="128">
        <v>0.32</v>
      </c>
      <c r="L96" s="112"/>
      <c r="M96" s="121">
        <v>0.04</v>
      </c>
      <c r="N96" s="128">
        <v>0.08</v>
      </c>
      <c r="O96" s="112"/>
      <c r="P96" s="128">
        <v>3.5</v>
      </c>
      <c r="Q96" s="129"/>
    </row>
    <row r="97" spans="1:17" x14ac:dyDescent="0.25">
      <c r="A97" s="119" t="s">
        <v>48</v>
      </c>
      <c r="B97" s="140" t="s">
        <v>158</v>
      </c>
      <c r="C97" s="110" t="str">
        <f t="shared" si="15"/>
        <v>GlennHedgerow Planting (CPS 422) Replace a Strip of Cropland with 1 Row of Woody Plants</v>
      </c>
      <c r="D97" s="111">
        <f t="shared" si="8"/>
        <v>3.2</v>
      </c>
      <c r="E97" s="111">
        <f t="shared" si="9"/>
        <v>0</v>
      </c>
      <c r="F97" s="111">
        <f t="shared" si="10"/>
        <v>0.4</v>
      </c>
      <c r="G97" s="111">
        <f t="shared" si="11"/>
        <v>2</v>
      </c>
      <c r="H97" s="111">
        <f t="shared" si="12"/>
        <v>0</v>
      </c>
      <c r="I97" s="111">
        <f t="shared" si="13"/>
        <v>31.400000000000002</v>
      </c>
      <c r="J97" s="111">
        <f t="shared" si="14"/>
        <v>0</v>
      </c>
      <c r="K97" s="128">
        <v>0.32</v>
      </c>
      <c r="L97" s="112"/>
      <c r="M97" s="121">
        <v>0.04</v>
      </c>
      <c r="N97" s="128">
        <v>0.2</v>
      </c>
      <c r="O97" s="112"/>
      <c r="P97" s="128">
        <v>3.14</v>
      </c>
      <c r="Q97" s="129"/>
    </row>
    <row r="98" spans="1:17" x14ac:dyDescent="0.25">
      <c r="A98" s="119" t="s">
        <v>49</v>
      </c>
      <c r="B98" s="140" t="s">
        <v>158</v>
      </c>
      <c r="C98" s="110" t="str">
        <f t="shared" si="15"/>
        <v>HumboldtHedgerow Planting (CPS 422) Replace a Strip of Cropland with 1 Row of Woody Plants</v>
      </c>
      <c r="D98" s="111">
        <f t="shared" si="8"/>
        <v>1</v>
      </c>
      <c r="E98" s="111">
        <f t="shared" si="9"/>
        <v>0</v>
      </c>
      <c r="F98" s="111">
        <f t="shared" si="10"/>
        <v>0.8</v>
      </c>
      <c r="G98" s="111">
        <f t="shared" si="11"/>
        <v>0</v>
      </c>
      <c r="H98" s="111">
        <f t="shared" si="12"/>
        <v>0</v>
      </c>
      <c r="I98" s="111">
        <f t="shared" si="13"/>
        <v>12</v>
      </c>
      <c r="J98" s="111">
        <f t="shared" si="14"/>
        <v>0</v>
      </c>
      <c r="K98" s="128">
        <v>0.1</v>
      </c>
      <c r="L98" s="112"/>
      <c r="M98" s="121">
        <v>0.08</v>
      </c>
      <c r="N98" s="128">
        <v>0</v>
      </c>
      <c r="O98" s="112"/>
      <c r="P98" s="128">
        <v>1.2</v>
      </c>
      <c r="Q98" s="129"/>
    </row>
    <row r="99" spans="1:17" x14ac:dyDescent="0.25">
      <c r="A99" s="119" t="s">
        <v>50</v>
      </c>
      <c r="B99" s="140" t="s">
        <v>158</v>
      </c>
      <c r="C99" s="110" t="str">
        <f t="shared" si="15"/>
        <v>ImperialHedgerow Planting (CPS 422) Replace a Strip of Cropland with 1 Row of Woody Plants</v>
      </c>
      <c r="D99" s="111">
        <f t="shared" si="8"/>
        <v>2.2000000000000002</v>
      </c>
      <c r="E99" s="111">
        <f t="shared" si="9"/>
        <v>0</v>
      </c>
      <c r="F99" s="111">
        <f t="shared" si="10"/>
        <v>0.2</v>
      </c>
      <c r="G99" s="111">
        <f t="shared" si="11"/>
        <v>0.6</v>
      </c>
      <c r="H99" s="111">
        <f t="shared" si="12"/>
        <v>0</v>
      </c>
      <c r="I99" s="111">
        <f t="shared" si="13"/>
        <v>18.400000000000002</v>
      </c>
      <c r="J99" s="111">
        <f t="shared" si="14"/>
        <v>0</v>
      </c>
      <c r="K99" s="128">
        <v>0.22</v>
      </c>
      <c r="L99" s="112"/>
      <c r="M99" s="121">
        <v>0.02</v>
      </c>
      <c r="N99" s="128">
        <v>0.06</v>
      </c>
      <c r="O99" s="112"/>
      <c r="P99" s="128">
        <v>1.84</v>
      </c>
      <c r="Q99" s="129"/>
    </row>
    <row r="100" spans="1:17" x14ac:dyDescent="0.25">
      <c r="A100" s="119" t="s">
        <v>51</v>
      </c>
      <c r="B100" s="140" t="s">
        <v>158</v>
      </c>
      <c r="C100" s="110" t="str">
        <f t="shared" si="15"/>
        <v>InyoHedgerow Planting (CPS 422) Replace a Strip of Cropland with 1 Row of Woody Plants</v>
      </c>
      <c r="D100" s="111">
        <f t="shared" si="8"/>
        <v>2</v>
      </c>
      <c r="E100" s="111">
        <f t="shared" si="9"/>
        <v>0</v>
      </c>
      <c r="F100" s="111">
        <f t="shared" si="10"/>
        <v>0.2</v>
      </c>
      <c r="G100" s="111">
        <f t="shared" si="11"/>
        <v>0</v>
      </c>
      <c r="H100" s="111">
        <f t="shared" si="12"/>
        <v>0</v>
      </c>
      <c r="I100" s="111">
        <f t="shared" si="13"/>
        <v>41.2</v>
      </c>
      <c r="J100" s="111">
        <f t="shared" si="14"/>
        <v>0</v>
      </c>
      <c r="K100" s="128">
        <v>0.2</v>
      </c>
      <c r="L100" s="112"/>
      <c r="M100" s="121">
        <v>0.02</v>
      </c>
      <c r="N100" s="128">
        <v>0</v>
      </c>
      <c r="O100" s="112"/>
      <c r="P100" s="128">
        <v>4.12</v>
      </c>
      <c r="Q100" s="129"/>
    </row>
    <row r="101" spans="1:17" x14ac:dyDescent="0.25">
      <c r="A101" s="119" t="s">
        <v>52</v>
      </c>
      <c r="B101" s="140" t="s">
        <v>158</v>
      </c>
      <c r="C101" s="110" t="str">
        <f t="shared" si="15"/>
        <v>KernHedgerow Planting (CPS 422) Replace a Strip of Cropland with 1 Row of Woody Plants</v>
      </c>
      <c r="D101" s="111">
        <f t="shared" si="8"/>
        <v>4.6000000000000005</v>
      </c>
      <c r="E101" s="111">
        <f t="shared" si="9"/>
        <v>0</v>
      </c>
      <c r="F101" s="111">
        <f t="shared" si="10"/>
        <v>0.4</v>
      </c>
      <c r="G101" s="111">
        <f t="shared" si="11"/>
        <v>0</v>
      </c>
      <c r="H101" s="111">
        <f t="shared" si="12"/>
        <v>0</v>
      </c>
      <c r="I101" s="111">
        <f t="shared" si="13"/>
        <v>46.4</v>
      </c>
      <c r="J101" s="111">
        <f t="shared" si="14"/>
        <v>0</v>
      </c>
      <c r="K101" s="128">
        <v>0.46</v>
      </c>
      <c r="L101" s="112"/>
      <c r="M101" s="121">
        <v>0.04</v>
      </c>
      <c r="N101" s="128">
        <v>0</v>
      </c>
      <c r="O101" s="112"/>
      <c r="P101" s="128">
        <v>4.6399999999999997</v>
      </c>
      <c r="Q101" s="129"/>
    </row>
    <row r="102" spans="1:17" x14ac:dyDescent="0.25">
      <c r="A102" s="119" t="s">
        <v>53</v>
      </c>
      <c r="B102" s="140" t="s">
        <v>158</v>
      </c>
      <c r="C102" s="110" t="str">
        <f t="shared" si="15"/>
        <v>KingsHedgerow Planting (CPS 422) Replace a Strip of Cropland with 1 Row of Woody Plants</v>
      </c>
      <c r="D102" s="111">
        <f t="shared" si="8"/>
        <v>5</v>
      </c>
      <c r="E102" s="111">
        <f t="shared" si="9"/>
        <v>0</v>
      </c>
      <c r="F102" s="111">
        <f t="shared" si="10"/>
        <v>0.8</v>
      </c>
      <c r="G102" s="111">
        <f t="shared" si="11"/>
        <v>0.8</v>
      </c>
      <c r="H102" s="111">
        <f t="shared" si="12"/>
        <v>0</v>
      </c>
      <c r="I102" s="111">
        <f t="shared" si="13"/>
        <v>33.6</v>
      </c>
      <c r="J102" s="111">
        <f t="shared" si="14"/>
        <v>0</v>
      </c>
      <c r="K102" s="128">
        <v>0.5</v>
      </c>
      <c r="L102" s="112"/>
      <c r="M102" s="121">
        <v>0.08</v>
      </c>
      <c r="N102" s="128">
        <v>0.08</v>
      </c>
      <c r="O102" s="112"/>
      <c r="P102" s="128">
        <v>3.36</v>
      </c>
      <c r="Q102" s="129"/>
    </row>
    <row r="103" spans="1:17" x14ac:dyDescent="0.25">
      <c r="A103" s="119" t="s">
        <v>54</v>
      </c>
      <c r="B103" s="140" t="s">
        <v>158</v>
      </c>
      <c r="C103" s="110" t="str">
        <f t="shared" si="15"/>
        <v>LakeHedgerow Planting (CPS 422) Replace a Strip of Cropland with 1 Row of Woody Plants</v>
      </c>
      <c r="D103" s="111">
        <f t="shared" si="8"/>
        <v>1.2</v>
      </c>
      <c r="E103" s="111">
        <f t="shared" si="9"/>
        <v>0</v>
      </c>
      <c r="F103" s="111">
        <f t="shared" si="10"/>
        <v>0.2</v>
      </c>
      <c r="G103" s="111">
        <f t="shared" si="11"/>
        <v>0.4</v>
      </c>
      <c r="H103" s="111">
        <f t="shared" si="12"/>
        <v>0</v>
      </c>
      <c r="I103" s="111">
        <f t="shared" si="13"/>
        <v>22</v>
      </c>
      <c r="J103" s="111">
        <f t="shared" si="14"/>
        <v>0</v>
      </c>
      <c r="K103" s="128">
        <v>0.12</v>
      </c>
      <c r="L103" s="112"/>
      <c r="M103" s="121">
        <v>0.02</v>
      </c>
      <c r="N103" s="128">
        <v>0.04</v>
      </c>
      <c r="O103" s="112"/>
      <c r="P103" s="128">
        <v>2.2000000000000002</v>
      </c>
      <c r="Q103" s="129"/>
    </row>
    <row r="104" spans="1:17" x14ac:dyDescent="0.25">
      <c r="A104" s="119" t="s">
        <v>55</v>
      </c>
      <c r="B104" s="140" t="s">
        <v>158</v>
      </c>
      <c r="C104" s="110" t="str">
        <f t="shared" si="15"/>
        <v>LassenHedgerow Planting (CPS 422) Replace a Strip of Cropland with 1 Row of Woody Plants</v>
      </c>
      <c r="D104" s="111">
        <f t="shared" si="8"/>
        <v>0.8</v>
      </c>
      <c r="E104" s="111">
        <f t="shared" si="9"/>
        <v>0</v>
      </c>
      <c r="F104" s="111">
        <f t="shared" si="10"/>
        <v>0.2</v>
      </c>
      <c r="G104" s="111">
        <f t="shared" si="11"/>
        <v>0</v>
      </c>
      <c r="H104" s="111">
        <f t="shared" si="12"/>
        <v>0</v>
      </c>
      <c r="I104" s="111">
        <f t="shared" si="13"/>
        <v>6.6000000000000005</v>
      </c>
      <c r="J104" s="111">
        <f t="shared" si="14"/>
        <v>0</v>
      </c>
      <c r="K104" s="128">
        <v>0.08</v>
      </c>
      <c r="L104" s="112"/>
      <c r="M104" s="121">
        <v>0.02</v>
      </c>
      <c r="N104" s="128">
        <v>0</v>
      </c>
      <c r="O104" s="112"/>
      <c r="P104" s="128">
        <v>0.66</v>
      </c>
      <c r="Q104" s="129"/>
    </row>
    <row r="105" spans="1:17" x14ac:dyDescent="0.25">
      <c r="A105" s="119" t="s">
        <v>56</v>
      </c>
      <c r="B105" s="140" t="s">
        <v>158</v>
      </c>
      <c r="C105" s="110" t="str">
        <f t="shared" si="15"/>
        <v>Los AngelesHedgerow Planting (CPS 422) Replace a Strip of Cropland with 1 Row of Woody Plants</v>
      </c>
      <c r="D105" s="111">
        <f t="shared" si="8"/>
        <v>4</v>
      </c>
      <c r="E105" s="111">
        <f t="shared" si="9"/>
        <v>0</v>
      </c>
      <c r="F105" s="111">
        <f t="shared" si="10"/>
        <v>0.2</v>
      </c>
      <c r="G105" s="111">
        <f t="shared" si="11"/>
        <v>0.2</v>
      </c>
      <c r="H105" s="111">
        <f t="shared" si="12"/>
        <v>0</v>
      </c>
      <c r="I105" s="111">
        <f t="shared" si="13"/>
        <v>17</v>
      </c>
      <c r="J105" s="111">
        <f t="shared" si="14"/>
        <v>0</v>
      </c>
      <c r="K105" s="128">
        <v>0.4</v>
      </c>
      <c r="L105" s="112"/>
      <c r="M105" s="121">
        <v>0.02</v>
      </c>
      <c r="N105" s="128">
        <v>0.02</v>
      </c>
      <c r="O105" s="112"/>
      <c r="P105" s="128">
        <v>1.7</v>
      </c>
      <c r="Q105" s="129"/>
    </row>
    <row r="106" spans="1:17" x14ac:dyDescent="0.25">
      <c r="A106" s="119" t="s">
        <v>57</v>
      </c>
      <c r="B106" s="140" t="s">
        <v>158</v>
      </c>
      <c r="C106" s="110" t="str">
        <f t="shared" si="15"/>
        <v>MaderaHedgerow Planting (CPS 422) Replace a Strip of Cropland with 1 Row of Woody Plants</v>
      </c>
      <c r="D106" s="111">
        <f t="shared" si="8"/>
        <v>2.6</v>
      </c>
      <c r="E106" s="111">
        <f t="shared" si="9"/>
        <v>0</v>
      </c>
      <c r="F106" s="111">
        <f t="shared" si="10"/>
        <v>0.4</v>
      </c>
      <c r="G106" s="111">
        <f t="shared" si="11"/>
        <v>0.8</v>
      </c>
      <c r="H106" s="111">
        <f t="shared" si="12"/>
        <v>0</v>
      </c>
      <c r="I106" s="111">
        <f t="shared" si="13"/>
        <v>36</v>
      </c>
      <c r="J106" s="111">
        <f t="shared" si="14"/>
        <v>0</v>
      </c>
      <c r="K106" s="128">
        <v>0.26</v>
      </c>
      <c r="L106" s="112"/>
      <c r="M106" s="121">
        <v>0.04</v>
      </c>
      <c r="N106" s="128">
        <v>0.08</v>
      </c>
      <c r="O106" s="112"/>
      <c r="P106" s="128">
        <v>3.6</v>
      </c>
      <c r="Q106" s="129"/>
    </row>
    <row r="107" spans="1:17" x14ac:dyDescent="0.25">
      <c r="A107" s="119" t="s">
        <v>58</v>
      </c>
      <c r="B107" s="140" t="s">
        <v>158</v>
      </c>
      <c r="C107" s="110" t="str">
        <f t="shared" si="15"/>
        <v>MarinHedgerow Planting (CPS 422) Replace a Strip of Cropland with 1 Row of Woody Plants</v>
      </c>
      <c r="D107" s="111">
        <f t="shared" si="8"/>
        <v>2.4</v>
      </c>
      <c r="E107" s="111">
        <f t="shared" si="9"/>
        <v>0</v>
      </c>
      <c r="F107" s="111">
        <f t="shared" si="10"/>
        <v>0.4</v>
      </c>
      <c r="G107" s="111">
        <f t="shared" si="11"/>
        <v>0.2</v>
      </c>
      <c r="H107" s="111">
        <f t="shared" si="12"/>
        <v>0</v>
      </c>
      <c r="I107" s="111">
        <f t="shared" si="13"/>
        <v>10.199999999999999</v>
      </c>
      <c r="J107" s="111">
        <f t="shared" si="14"/>
        <v>0</v>
      </c>
      <c r="K107" s="128">
        <v>0.24</v>
      </c>
      <c r="L107" s="112"/>
      <c r="M107" s="121">
        <v>0.04</v>
      </c>
      <c r="N107" s="128">
        <v>0.02</v>
      </c>
      <c r="O107" s="112"/>
      <c r="P107" s="128">
        <v>1.02</v>
      </c>
      <c r="Q107" s="129"/>
    </row>
    <row r="108" spans="1:17" x14ac:dyDescent="0.25">
      <c r="A108" s="119" t="s">
        <v>59</v>
      </c>
      <c r="B108" s="140" t="s">
        <v>158</v>
      </c>
      <c r="C108" s="110" t="str">
        <f t="shared" si="15"/>
        <v>MariposaHedgerow Planting (CPS 422) Replace a Strip of Cropland with 1 Row of Woody Plants</v>
      </c>
      <c r="D108" s="111">
        <f t="shared" si="8"/>
        <v>2.4</v>
      </c>
      <c r="E108" s="111">
        <f t="shared" si="9"/>
        <v>0</v>
      </c>
      <c r="F108" s="111">
        <f t="shared" si="10"/>
        <v>0.4</v>
      </c>
      <c r="G108" s="111">
        <f t="shared" si="11"/>
        <v>0.6</v>
      </c>
      <c r="H108" s="111">
        <f t="shared" si="12"/>
        <v>0</v>
      </c>
      <c r="I108" s="111">
        <f t="shared" si="13"/>
        <v>35.799999999999997</v>
      </c>
      <c r="J108" s="111">
        <f t="shared" si="14"/>
        <v>0</v>
      </c>
      <c r="K108" s="128">
        <v>0.24</v>
      </c>
      <c r="L108" s="112"/>
      <c r="M108" s="121">
        <v>0.04</v>
      </c>
      <c r="N108" s="128">
        <v>0.06</v>
      </c>
      <c r="O108" s="112"/>
      <c r="P108" s="128">
        <v>3.58</v>
      </c>
      <c r="Q108" s="129"/>
    </row>
    <row r="109" spans="1:17" x14ac:dyDescent="0.25">
      <c r="A109" s="119" t="s">
        <v>60</v>
      </c>
      <c r="B109" s="140" t="s">
        <v>158</v>
      </c>
      <c r="C109" s="110" t="str">
        <f t="shared" si="15"/>
        <v>MendocinoHedgerow Planting (CPS 422) Replace a Strip of Cropland with 1 Row of Woody Plants</v>
      </c>
      <c r="D109" s="111">
        <f t="shared" si="8"/>
        <v>0.8</v>
      </c>
      <c r="E109" s="111">
        <f t="shared" si="9"/>
        <v>0</v>
      </c>
      <c r="F109" s="111">
        <f t="shared" si="10"/>
        <v>0</v>
      </c>
      <c r="G109" s="111">
        <f t="shared" si="11"/>
        <v>0</v>
      </c>
      <c r="H109" s="111">
        <f t="shared" si="12"/>
        <v>0</v>
      </c>
      <c r="I109" s="111">
        <f t="shared" si="13"/>
        <v>12.8</v>
      </c>
      <c r="J109" s="111">
        <f t="shared" si="14"/>
        <v>0</v>
      </c>
      <c r="K109" s="128">
        <v>0.08</v>
      </c>
      <c r="L109" s="112"/>
      <c r="M109" s="121">
        <v>0</v>
      </c>
      <c r="N109" s="128">
        <v>0</v>
      </c>
      <c r="O109" s="112"/>
      <c r="P109" s="128">
        <v>1.28</v>
      </c>
      <c r="Q109" s="129"/>
    </row>
    <row r="110" spans="1:17" x14ac:dyDescent="0.25">
      <c r="A110" s="119" t="s">
        <v>61</v>
      </c>
      <c r="B110" s="140" t="s">
        <v>158</v>
      </c>
      <c r="C110" s="110" t="str">
        <f t="shared" si="15"/>
        <v>MercedHedgerow Planting (CPS 422) Replace a Strip of Cropland with 1 Row of Woody Plants</v>
      </c>
      <c r="D110" s="111">
        <f t="shared" si="8"/>
        <v>3</v>
      </c>
      <c r="E110" s="111">
        <f t="shared" si="9"/>
        <v>0</v>
      </c>
      <c r="F110" s="111">
        <f t="shared" si="10"/>
        <v>0.4</v>
      </c>
      <c r="G110" s="111">
        <f t="shared" si="11"/>
        <v>0.8</v>
      </c>
      <c r="H110" s="111">
        <f t="shared" si="12"/>
        <v>0</v>
      </c>
      <c r="I110" s="111">
        <f t="shared" si="13"/>
        <v>37.200000000000003</v>
      </c>
      <c r="J110" s="111">
        <f t="shared" si="14"/>
        <v>0</v>
      </c>
      <c r="K110" s="128">
        <v>0.3</v>
      </c>
      <c r="L110" s="112"/>
      <c r="M110" s="121">
        <v>0.04</v>
      </c>
      <c r="N110" s="128">
        <v>0.08</v>
      </c>
      <c r="O110" s="112"/>
      <c r="P110" s="128">
        <v>3.72</v>
      </c>
      <c r="Q110" s="129"/>
    </row>
    <row r="111" spans="1:17" x14ac:dyDescent="0.25">
      <c r="A111" s="119" t="s">
        <v>62</v>
      </c>
      <c r="B111" s="140" t="s">
        <v>158</v>
      </c>
      <c r="C111" s="110" t="str">
        <f t="shared" si="15"/>
        <v>ModocHedgerow Planting (CPS 422) Replace a Strip of Cropland with 1 Row of Woody Plants</v>
      </c>
      <c r="D111" s="111">
        <f t="shared" si="8"/>
        <v>0.4</v>
      </c>
      <c r="E111" s="111">
        <f t="shared" si="9"/>
        <v>0</v>
      </c>
      <c r="F111" s="111">
        <f t="shared" si="10"/>
        <v>0.2</v>
      </c>
      <c r="G111" s="111">
        <f t="shared" si="11"/>
        <v>0</v>
      </c>
      <c r="H111" s="111">
        <f t="shared" si="12"/>
        <v>0</v>
      </c>
      <c r="I111" s="111">
        <f t="shared" si="13"/>
        <v>5.2</v>
      </c>
      <c r="J111" s="111">
        <f t="shared" si="14"/>
        <v>0</v>
      </c>
      <c r="K111" s="128">
        <v>0.04</v>
      </c>
      <c r="L111" s="112"/>
      <c r="M111" s="121">
        <v>0.02</v>
      </c>
      <c r="N111" s="128">
        <v>0</v>
      </c>
      <c r="O111" s="112"/>
      <c r="P111" s="128">
        <v>0.52</v>
      </c>
      <c r="Q111" s="129"/>
    </row>
    <row r="112" spans="1:17" x14ac:dyDescent="0.25">
      <c r="A112" s="119" t="s">
        <v>63</v>
      </c>
      <c r="B112" s="140" t="s">
        <v>158</v>
      </c>
      <c r="C112" s="110" t="str">
        <f t="shared" si="15"/>
        <v>MonoHedgerow Planting (CPS 422) Replace a Strip of Cropland with 1 Row of Woody Plants</v>
      </c>
      <c r="D112" s="111">
        <f t="shared" si="8"/>
        <v>0.6</v>
      </c>
      <c r="E112" s="111">
        <f t="shared" si="9"/>
        <v>0</v>
      </c>
      <c r="F112" s="111">
        <f t="shared" si="10"/>
        <v>0.2</v>
      </c>
      <c r="G112" s="111">
        <f t="shared" si="11"/>
        <v>0</v>
      </c>
      <c r="H112" s="111">
        <f t="shared" si="12"/>
        <v>0</v>
      </c>
      <c r="I112" s="111">
        <f t="shared" si="13"/>
        <v>6.4</v>
      </c>
      <c r="J112" s="111">
        <f t="shared" si="14"/>
        <v>0</v>
      </c>
      <c r="K112" s="128">
        <v>0.06</v>
      </c>
      <c r="L112" s="112"/>
      <c r="M112" s="121">
        <v>0.02</v>
      </c>
      <c r="N112" s="128">
        <v>0</v>
      </c>
      <c r="O112" s="112"/>
      <c r="P112" s="128">
        <v>0.64</v>
      </c>
      <c r="Q112" s="129"/>
    </row>
    <row r="113" spans="1:17" x14ac:dyDescent="0.25">
      <c r="A113" s="119" t="s">
        <v>64</v>
      </c>
      <c r="B113" s="140" t="s">
        <v>158</v>
      </c>
      <c r="C113" s="110" t="str">
        <f t="shared" si="15"/>
        <v>MontereyHedgerow Planting (CPS 422) Replace a Strip of Cropland with 1 Row of Woody Plants</v>
      </c>
      <c r="D113" s="111">
        <f t="shared" si="8"/>
        <v>3</v>
      </c>
      <c r="E113" s="111">
        <f t="shared" si="9"/>
        <v>0</v>
      </c>
      <c r="F113" s="111">
        <f t="shared" si="10"/>
        <v>0.4</v>
      </c>
      <c r="G113" s="111">
        <f t="shared" si="11"/>
        <v>0.4</v>
      </c>
      <c r="H113" s="111">
        <f t="shared" si="12"/>
        <v>0</v>
      </c>
      <c r="I113" s="111">
        <f t="shared" si="13"/>
        <v>41.6</v>
      </c>
      <c r="J113" s="111">
        <f t="shared" si="14"/>
        <v>0</v>
      </c>
      <c r="K113" s="128">
        <v>0.3</v>
      </c>
      <c r="L113" s="112"/>
      <c r="M113" s="121">
        <v>0.04</v>
      </c>
      <c r="N113" s="128">
        <v>0.04</v>
      </c>
      <c r="O113" s="112"/>
      <c r="P113" s="128">
        <v>4.16</v>
      </c>
      <c r="Q113" s="129"/>
    </row>
    <row r="114" spans="1:17" x14ac:dyDescent="0.25">
      <c r="A114" s="119" t="s">
        <v>65</v>
      </c>
      <c r="B114" s="140" t="s">
        <v>158</v>
      </c>
      <c r="C114" s="110" t="str">
        <f t="shared" si="15"/>
        <v>NapaHedgerow Planting (CPS 422) Replace a Strip of Cropland with 1 Row of Woody Plants</v>
      </c>
      <c r="D114" s="111">
        <f t="shared" si="8"/>
        <v>3.8</v>
      </c>
      <c r="E114" s="111">
        <f t="shared" si="9"/>
        <v>0</v>
      </c>
      <c r="F114" s="111">
        <f t="shared" si="10"/>
        <v>0.4</v>
      </c>
      <c r="G114" s="111">
        <f t="shared" si="11"/>
        <v>1</v>
      </c>
      <c r="H114" s="111">
        <f t="shared" si="12"/>
        <v>0</v>
      </c>
      <c r="I114" s="111">
        <f t="shared" si="13"/>
        <v>34.6</v>
      </c>
      <c r="J114" s="111">
        <f t="shared" si="14"/>
        <v>0</v>
      </c>
      <c r="K114" s="128">
        <v>0.38</v>
      </c>
      <c r="L114" s="112"/>
      <c r="M114" s="121">
        <v>0.04</v>
      </c>
      <c r="N114" s="128">
        <v>0.1</v>
      </c>
      <c r="O114" s="112"/>
      <c r="P114" s="128">
        <v>3.46</v>
      </c>
      <c r="Q114" s="129"/>
    </row>
    <row r="115" spans="1:17" x14ac:dyDescent="0.25">
      <c r="A115" s="119" t="s">
        <v>66</v>
      </c>
      <c r="B115" s="140" t="s">
        <v>158</v>
      </c>
      <c r="C115" s="110" t="str">
        <f t="shared" si="15"/>
        <v>NevadaHedgerow Planting (CPS 422) Replace a Strip of Cropland with 1 Row of Woody Plants</v>
      </c>
      <c r="D115" s="111">
        <f t="shared" si="8"/>
        <v>2</v>
      </c>
      <c r="E115" s="111">
        <f t="shared" si="9"/>
        <v>0</v>
      </c>
      <c r="F115" s="111">
        <f t="shared" si="10"/>
        <v>0</v>
      </c>
      <c r="G115" s="111">
        <f t="shared" si="11"/>
        <v>1</v>
      </c>
      <c r="H115" s="111">
        <f t="shared" si="12"/>
        <v>0</v>
      </c>
      <c r="I115" s="111">
        <f t="shared" si="13"/>
        <v>22</v>
      </c>
      <c r="J115" s="111">
        <f t="shared" si="14"/>
        <v>0</v>
      </c>
      <c r="K115" s="128">
        <v>0.2</v>
      </c>
      <c r="L115" s="112"/>
      <c r="M115" s="121">
        <v>0</v>
      </c>
      <c r="N115" s="128">
        <v>0.1</v>
      </c>
      <c r="O115" s="112"/>
      <c r="P115" s="128">
        <v>2.2000000000000002</v>
      </c>
      <c r="Q115" s="129"/>
    </row>
    <row r="116" spans="1:17" x14ac:dyDescent="0.25">
      <c r="A116" s="119" t="s">
        <v>67</v>
      </c>
      <c r="B116" s="140" t="s">
        <v>158</v>
      </c>
      <c r="C116" s="110" t="str">
        <f t="shared" si="15"/>
        <v>OrangeHedgerow Planting (CPS 422) Replace a Strip of Cropland with 1 Row of Woody Plants</v>
      </c>
      <c r="D116" s="111">
        <f t="shared" si="8"/>
        <v>4</v>
      </c>
      <c r="E116" s="111">
        <f t="shared" si="9"/>
        <v>0</v>
      </c>
      <c r="F116" s="111">
        <f t="shared" si="10"/>
        <v>0.2</v>
      </c>
      <c r="G116" s="111">
        <f t="shared" si="11"/>
        <v>0</v>
      </c>
      <c r="H116" s="111">
        <f t="shared" si="12"/>
        <v>0</v>
      </c>
      <c r="I116" s="111">
        <f t="shared" si="13"/>
        <v>16</v>
      </c>
      <c r="J116" s="111">
        <f t="shared" si="14"/>
        <v>0</v>
      </c>
      <c r="K116" s="128">
        <v>0.4</v>
      </c>
      <c r="L116" s="112"/>
      <c r="M116" s="121">
        <v>0.02</v>
      </c>
      <c r="N116" s="128">
        <v>0</v>
      </c>
      <c r="O116" s="112"/>
      <c r="P116" s="128">
        <v>1.6</v>
      </c>
      <c r="Q116" s="129"/>
    </row>
    <row r="117" spans="1:17" x14ac:dyDescent="0.25">
      <c r="A117" s="119" t="s">
        <v>68</v>
      </c>
      <c r="B117" s="140" t="s">
        <v>158</v>
      </c>
      <c r="C117" s="110" t="str">
        <f t="shared" si="15"/>
        <v>PlacerHedgerow Planting (CPS 422) Replace a Strip of Cropland with 1 Row of Woody Plants</v>
      </c>
      <c r="D117" s="111">
        <f t="shared" si="8"/>
        <v>1.2</v>
      </c>
      <c r="E117" s="111">
        <f t="shared" si="9"/>
        <v>0</v>
      </c>
      <c r="F117" s="111">
        <f t="shared" si="10"/>
        <v>0.4</v>
      </c>
      <c r="G117" s="111">
        <f t="shared" si="11"/>
        <v>1.6</v>
      </c>
      <c r="H117" s="111">
        <f t="shared" si="12"/>
        <v>0</v>
      </c>
      <c r="I117" s="111">
        <f t="shared" si="13"/>
        <v>29.6</v>
      </c>
      <c r="J117" s="111">
        <f t="shared" si="14"/>
        <v>0</v>
      </c>
      <c r="K117" s="128">
        <v>0.12</v>
      </c>
      <c r="L117" s="112"/>
      <c r="M117" s="121">
        <v>0.04</v>
      </c>
      <c r="N117" s="128">
        <v>0.16</v>
      </c>
      <c r="O117" s="112"/>
      <c r="P117" s="128">
        <v>2.96</v>
      </c>
      <c r="Q117" s="129"/>
    </row>
    <row r="118" spans="1:17" x14ac:dyDescent="0.25">
      <c r="A118" s="119" t="s">
        <v>69</v>
      </c>
      <c r="B118" s="140" t="s">
        <v>158</v>
      </c>
      <c r="C118" s="110" t="str">
        <f t="shared" si="15"/>
        <v>PlumasHedgerow Planting (CPS 422) Replace a Strip of Cropland with 1 Row of Woody Plants</v>
      </c>
      <c r="D118" s="111">
        <f t="shared" si="8"/>
        <v>0.4</v>
      </c>
      <c r="E118" s="111">
        <f t="shared" si="9"/>
        <v>0</v>
      </c>
      <c r="F118" s="111">
        <f t="shared" si="10"/>
        <v>0</v>
      </c>
      <c r="G118" s="111">
        <f t="shared" si="11"/>
        <v>0</v>
      </c>
      <c r="H118" s="111">
        <f t="shared" si="12"/>
        <v>0</v>
      </c>
      <c r="I118" s="111">
        <f t="shared" si="13"/>
        <v>6</v>
      </c>
      <c r="J118" s="111">
        <f t="shared" si="14"/>
        <v>0</v>
      </c>
      <c r="K118" s="128">
        <v>0.04</v>
      </c>
      <c r="L118" s="112"/>
      <c r="M118" s="121">
        <v>0</v>
      </c>
      <c r="N118" s="128">
        <v>0</v>
      </c>
      <c r="O118" s="112"/>
      <c r="P118" s="128">
        <v>0.6</v>
      </c>
      <c r="Q118" s="129"/>
    </row>
    <row r="119" spans="1:17" x14ac:dyDescent="0.25">
      <c r="A119" s="119" t="s">
        <v>70</v>
      </c>
      <c r="B119" s="140" t="s">
        <v>158</v>
      </c>
      <c r="C119" s="110" t="str">
        <f t="shared" si="15"/>
        <v>RiversideHedgerow Planting (CPS 422) Replace a Strip of Cropland with 1 Row of Woody Plants</v>
      </c>
      <c r="D119" s="111">
        <f t="shared" si="8"/>
        <v>1.6</v>
      </c>
      <c r="E119" s="111">
        <f t="shared" si="9"/>
        <v>0</v>
      </c>
      <c r="F119" s="111">
        <f t="shared" si="10"/>
        <v>0.2</v>
      </c>
      <c r="G119" s="111">
        <f t="shared" si="11"/>
        <v>0.6</v>
      </c>
      <c r="H119" s="111">
        <f t="shared" si="12"/>
        <v>0</v>
      </c>
      <c r="I119" s="111">
        <f t="shared" si="13"/>
        <v>24</v>
      </c>
      <c r="J119" s="111">
        <f t="shared" si="14"/>
        <v>0</v>
      </c>
      <c r="K119" s="128">
        <v>0.16</v>
      </c>
      <c r="L119" s="112"/>
      <c r="M119" s="121">
        <v>0.02</v>
      </c>
      <c r="N119" s="128">
        <v>0.06</v>
      </c>
      <c r="O119" s="112"/>
      <c r="P119" s="128">
        <v>2.4</v>
      </c>
      <c r="Q119" s="129"/>
    </row>
    <row r="120" spans="1:17" x14ac:dyDescent="0.25">
      <c r="A120" s="119" t="s">
        <v>71</v>
      </c>
      <c r="B120" s="140" t="s">
        <v>158</v>
      </c>
      <c r="C120" s="110" t="str">
        <f t="shared" si="15"/>
        <v>SacramentoHedgerow Planting (CPS 422) Replace a Strip of Cropland with 1 Row of Woody Plants</v>
      </c>
      <c r="D120" s="111">
        <f t="shared" si="8"/>
        <v>2.8000000000000003</v>
      </c>
      <c r="E120" s="111">
        <f t="shared" si="9"/>
        <v>0</v>
      </c>
      <c r="F120" s="111">
        <f t="shared" si="10"/>
        <v>0.6</v>
      </c>
      <c r="G120" s="111">
        <f t="shared" si="11"/>
        <v>2.6</v>
      </c>
      <c r="H120" s="111">
        <f t="shared" si="12"/>
        <v>0</v>
      </c>
      <c r="I120" s="111">
        <f t="shared" si="13"/>
        <v>38.4</v>
      </c>
      <c r="J120" s="111">
        <f t="shared" si="14"/>
        <v>0</v>
      </c>
      <c r="K120" s="128">
        <v>0.28000000000000003</v>
      </c>
      <c r="L120" s="112"/>
      <c r="M120" s="121">
        <v>0.06</v>
      </c>
      <c r="N120" s="128">
        <v>0.26</v>
      </c>
      <c r="O120" s="112"/>
      <c r="P120" s="128">
        <v>3.84</v>
      </c>
      <c r="Q120" s="129"/>
    </row>
    <row r="121" spans="1:17" x14ac:dyDescent="0.25">
      <c r="A121" s="119" t="s">
        <v>72</v>
      </c>
      <c r="B121" s="140" t="s">
        <v>158</v>
      </c>
      <c r="C121" s="110" t="str">
        <f t="shared" si="15"/>
        <v>San BenitoHedgerow Planting (CPS 422) Replace a Strip of Cropland with 1 Row of Woody Plants</v>
      </c>
      <c r="D121" s="111">
        <f t="shared" si="8"/>
        <v>1.6</v>
      </c>
      <c r="E121" s="111">
        <f t="shared" si="9"/>
        <v>0</v>
      </c>
      <c r="F121" s="111">
        <f t="shared" si="10"/>
        <v>0.2</v>
      </c>
      <c r="G121" s="111">
        <f t="shared" si="11"/>
        <v>0.4</v>
      </c>
      <c r="H121" s="111">
        <f t="shared" si="12"/>
        <v>0</v>
      </c>
      <c r="I121" s="111">
        <f t="shared" si="13"/>
        <v>36.200000000000003</v>
      </c>
      <c r="J121" s="111">
        <f t="shared" si="14"/>
        <v>0</v>
      </c>
      <c r="K121" s="128">
        <v>0.16</v>
      </c>
      <c r="L121" s="112"/>
      <c r="M121" s="121">
        <v>0.02</v>
      </c>
      <c r="N121" s="128">
        <v>0.04</v>
      </c>
      <c r="O121" s="112"/>
      <c r="P121" s="128">
        <v>3.62</v>
      </c>
      <c r="Q121" s="129"/>
    </row>
    <row r="122" spans="1:17" x14ac:dyDescent="0.25">
      <c r="A122" s="119" t="s">
        <v>73</v>
      </c>
      <c r="B122" s="140" t="s">
        <v>158</v>
      </c>
      <c r="C122" s="110" t="str">
        <f t="shared" si="15"/>
        <v>San BernadinoHedgerow Planting (CPS 422) Replace a Strip of Cropland with 1 Row of Woody Plants</v>
      </c>
      <c r="D122" s="111">
        <f t="shared" si="8"/>
        <v>1.2</v>
      </c>
      <c r="E122" s="111">
        <f t="shared" si="9"/>
        <v>0</v>
      </c>
      <c r="F122" s="111">
        <f t="shared" si="10"/>
        <v>0.2</v>
      </c>
      <c r="G122" s="111">
        <f t="shared" si="11"/>
        <v>0.4</v>
      </c>
      <c r="H122" s="111">
        <f t="shared" si="12"/>
        <v>0</v>
      </c>
      <c r="I122" s="111">
        <f t="shared" si="13"/>
        <v>25.8</v>
      </c>
      <c r="J122" s="111">
        <f t="shared" si="14"/>
        <v>0</v>
      </c>
      <c r="K122" s="128">
        <v>0.12</v>
      </c>
      <c r="L122" s="112"/>
      <c r="M122" s="121">
        <v>0.02</v>
      </c>
      <c r="N122" s="128">
        <v>0.04</v>
      </c>
      <c r="O122" s="112"/>
      <c r="P122" s="128">
        <v>2.58</v>
      </c>
      <c r="Q122" s="129"/>
    </row>
    <row r="123" spans="1:17" x14ac:dyDescent="0.25">
      <c r="A123" s="119" t="s">
        <v>74</v>
      </c>
      <c r="B123" s="140" t="s">
        <v>158</v>
      </c>
      <c r="C123" s="110" t="str">
        <f t="shared" si="15"/>
        <v>San DiegoHedgerow Planting (CPS 422) Replace a Strip of Cropland with 1 Row of Woody Plants</v>
      </c>
      <c r="D123" s="111">
        <f t="shared" si="8"/>
        <v>1.4000000000000001</v>
      </c>
      <c r="E123" s="111">
        <f t="shared" si="9"/>
        <v>0</v>
      </c>
      <c r="F123" s="111">
        <f t="shared" si="10"/>
        <v>0.6</v>
      </c>
      <c r="G123" s="111">
        <f t="shared" si="11"/>
        <v>0</v>
      </c>
      <c r="H123" s="111">
        <f t="shared" si="12"/>
        <v>0</v>
      </c>
      <c r="I123" s="111">
        <f t="shared" si="13"/>
        <v>14</v>
      </c>
      <c r="J123" s="111">
        <f t="shared" si="14"/>
        <v>0</v>
      </c>
      <c r="K123" s="128">
        <v>0.14000000000000001</v>
      </c>
      <c r="L123" s="112"/>
      <c r="M123" s="121">
        <v>0.06</v>
      </c>
      <c r="N123" s="128">
        <v>0</v>
      </c>
      <c r="O123" s="112"/>
      <c r="P123" s="128">
        <v>1.4</v>
      </c>
      <c r="Q123" s="129"/>
    </row>
    <row r="124" spans="1:17" x14ac:dyDescent="0.25">
      <c r="A124" s="119" t="s">
        <v>75</v>
      </c>
      <c r="B124" s="140" t="s">
        <v>158</v>
      </c>
      <c r="C124" s="110" t="str">
        <f t="shared" si="15"/>
        <v>San FranciscoHedgerow Planting (CPS 422) Replace a Strip of Cropland with 1 Row of Woody Plants</v>
      </c>
      <c r="D124" s="111">
        <f t="shared" si="8"/>
        <v>3.2</v>
      </c>
      <c r="E124" s="111">
        <f t="shared" si="9"/>
        <v>0</v>
      </c>
      <c r="F124" s="111">
        <f t="shared" si="10"/>
        <v>0.4</v>
      </c>
      <c r="G124" s="111">
        <f t="shared" si="11"/>
        <v>0.6</v>
      </c>
      <c r="H124" s="111">
        <f t="shared" si="12"/>
        <v>0</v>
      </c>
      <c r="I124" s="111">
        <f t="shared" si="13"/>
        <v>13</v>
      </c>
      <c r="J124" s="111">
        <f t="shared" si="14"/>
        <v>0</v>
      </c>
      <c r="K124" s="128">
        <v>0.32</v>
      </c>
      <c r="L124" s="112"/>
      <c r="M124" s="121">
        <v>0.04</v>
      </c>
      <c r="N124" s="128">
        <v>0.06</v>
      </c>
      <c r="O124" s="112"/>
      <c r="P124" s="128">
        <v>1.3</v>
      </c>
      <c r="Q124" s="129"/>
    </row>
    <row r="125" spans="1:17" x14ac:dyDescent="0.25">
      <c r="A125" s="119" t="s">
        <v>76</v>
      </c>
      <c r="B125" s="140" t="s">
        <v>158</v>
      </c>
      <c r="C125" s="110" t="str">
        <f t="shared" si="15"/>
        <v>San JoaquinHedgerow Planting (CPS 422) Replace a Strip of Cropland with 1 Row of Woody Plants</v>
      </c>
      <c r="D125" s="111">
        <f t="shared" si="8"/>
        <v>6.2</v>
      </c>
      <c r="E125" s="111">
        <f t="shared" si="9"/>
        <v>0</v>
      </c>
      <c r="F125" s="111">
        <f t="shared" si="10"/>
        <v>0.4</v>
      </c>
      <c r="G125" s="111">
        <f t="shared" si="11"/>
        <v>1.4000000000000001</v>
      </c>
      <c r="H125" s="111">
        <f t="shared" si="12"/>
        <v>0</v>
      </c>
      <c r="I125" s="111">
        <f t="shared" si="13"/>
        <v>31</v>
      </c>
      <c r="J125" s="111">
        <f t="shared" si="14"/>
        <v>0</v>
      </c>
      <c r="K125" s="128">
        <v>0.62</v>
      </c>
      <c r="L125" s="112"/>
      <c r="M125" s="121">
        <v>0.04</v>
      </c>
      <c r="N125" s="128">
        <v>0.14000000000000001</v>
      </c>
      <c r="O125" s="112"/>
      <c r="P125" s="128">
        <v>3.1</v>
      </c>
      <c r="Q125" s="129"/>
    </row>
    <row r="126" spans="1:17" x14ac:dyDescent="0.25">
      <c r="A126" s="119" t="s">
        <v>77</v>
      </c>
      <c r="B126" s="140" t="s">
        <v>158</v>
      </c>
      <c r="C126" s="110" t="str">
        <f t="shared" si="15"/>
        <v>San Luis ObispoHedgerow Planting (CPS 422) Replace a Strip of Cropland with 1 Row of Woody Plants</v>
      </c>
      <c r="D126" s="111">
        <f t="shared" si="8"/>
        <v>1.4000000000000001</v>
      </c>
      <c r="E126" s="111">
        <f t="shared" si="9"/>
        <v>0</v>
      </c>
      <c r="F126" s="111">
        <f t="shared" si="10"/>
        <v>0.6</v>
      </c>
      <c r="G126" s="111">
        <f t="shared" si="11"/>
        <v>0.2</v>
      </c>
      <c r="H126" s="111">
        <f t="shared" si="12"/>
        <v>0</v>
      </c>
      <c r="I126" s="111">
        <f t="shared" si="13"/>
        <v>36.800000000000004</v>
      </c>
      <c r="J126" s="111">
        <f t="shared" si="14"/>
        <v>0</v>
      </c>
      <c r="K126" s="128">
        <v>0.14000000000000001</v>
      </c>
      <c r="L126" s="112"/>
      <c r="M126" s="121">
        <v>0.06</v>
      </c>
      <c r="N126" s="128">
        <v>0.02</v>
      </c>
      <c r="O126" s="112"/>
      <c r="P126" s="128">
        <v>3.68</v>
      </c>
      <c r="Q126" s="129"/>
    </row>
    <row r="127" spans="1:17" x14ac:dyDescent="0.25">
      <c r="A127" s="119" t="s">
        <v>78</v>
      </c>
      <c r="B127" s="140" t="s">
        <v>158</v>
      </c>
      <c r="C127" s="110" t="str">
        <f t="shared" si="15"/>
        <v>San MateoHedgerow Planting (CPS 422) Replace a Strip of Cropland with 1 Row of Woody Plants</v>
      </c>
      <c r="D127" s="111">
        <f t="shared" si="8"/>
        <v>2.8000000000000003</v>
      </c>
      <c r="E127" s="111">
        <f t="shared" si="9"/>
        <v>0</v>
      </c>
      <c r="F127" s="111">
        <f t="shared" si="10"/>
        <v>0.2</v>
      </c>
      <c r="G127" s="111">
        <f t="shared" si="11"/>
        <v>0.4</v>
      </c>
      <c r="H127" s="111">
        <f t="shared" si="12"/>
        <v>0</v>
      </c>
      <c r="I127" s="111">
        <f t="shared" si="13"/>
        <v>12.4</v>
      </c>
      <c r="J127" s="111">
        <f t="shared" si="14"/>
        <v>0</v>
      </c>
      <c r="K127" s="128">
        <v>0.28000000000000003</v>
      </c>
      <c r="L127" s="112"/>
      <c r="M127" s="121">
        <v>0.02</v>
      </c>
      <c r="N127" s="128">
        <v>0.04</v>
      </c>
      <c r="O127" s="112"/>
      <c r="P127" s="128">
        <v>1.24</v>
      </c>
      <c r="Q127" s="129"/>
    </row>
    <row r="128" spans="1:17" x14ac:dyDescent="0.25">
      <c r="A128" s="119" t="s">
        <v>79</v>
      </c>
      <c r="B128" s="140" t="s">
        <v>158</v>
      </c>
      <c r="C128" s="110" t="str">
        <f t="shared" si="15"/>
        <v>Santa BarbaraHedgerow Planting (CPS 422) Replace a Strip of Cropland with 1 Row of Woody Plants</v>
      </c>
      <c r="D128" s="111">
        <f t="shared" si="8"/>
        <v>0.4</v>
      </c>
      <c r="E128" s="111">
        <f t="shared" si="9"/>
        <v>0</v>
      </c>
      <c r="F128" s="111">
        <f t="shared" si="10"/>
        <v>0.2</v>
      </c>
      <c r="G128" s="111">
        <f t="shared" si="11"/>
        <v>0</v>
      </c>
      <c r="H128" s="111">
        <f t="shared" si="12"/>
        <v>0</v>
      </c>
      <c r="I128" s="111">
        <f t="shared" si="13"/>
        <v>14.2</v>
      </c>
      <c r="J128" s="111">
        <f t="shared" si="14"/>
        <v>0</v>
      </c>
      <c r="K128" s="128">
        <v>0.04</v>
      </c>
      <c r="L128" s="112"/>
      <c r="M128" s="121">
        <v>0.02</v>
      </c>
      <c r="N128" s="128">
        <v>0</v>
      </c>
      <c r="O128" s="112"/>
      <c r="P128" s="128">
        <v>1.42</v>
      </c>
      <c r="Q128" s="129"/>
    </row>
    <row r="129" spans="1:17" x14ac:dyDescent="0.25">
      <c r="A129" s="119" t="s">
        <v>80</v>
      </c>
      <c r="B129" s="140" t="s">
        <v>158</v>
      </c>
      <c r="C129" s="110" t="str">
        <f t="shared" si="15"/>
        <v>Santa ClaraHedgerow Planting (CPS 422) Replace a Strip of Cropland with 1 Row of Woody Plants</v>
      </c>
      <c r="D129" s="111">
        <f t="shared" si="8"/>
        <v>12.2</v>
      </c>
      <c r="E129" s="111">
        <f t="shared" si="9"/>
        <v>0</v>
      </c>
      <c r="F129" s="111">
        <f t="shared" si="10"/>
        <v>0.4</v>
      </c>
      <c r="G129" s="111">
        <f t="shared" si="11"/>
        <v>0.4</v>
      </c>
      <c r="H129" s="111">
        <f t="shared" si="12"/>
        <v>0</v>
      </c>
      <c r="I129" s="111">
        <f t="shared" si="13"/>
        <v>34</v>
      </c>
      <c r="J129" s="111">
        <f t="shared" si="14"/>
        <v>0</v>
      </c>
      <c r="K129" s="128">
        <v>1.22</v>
      </c>
      <c r="L129" s="112"/>
      <c r="M129" s="121">
        <v>0.04</v>
      </c>
      <c r="N129" s="128">
        <v>0.04</v>
      </c>
      <c r="O129" s="112"/>
      <c r="P129" s="128">
        <v>3.4</v>
      </c>
      <c r="Q129" s="129"/>
    </row>
    <row r="130" spans="1:17" x14ac:dyDescent="0.25">
      <c r="A130" s="119" t="s">
        <v>81</v>
      </c>
      <c r="B130" s="140" t="s">
        <v>158</v>
      </c>
      <c r="C130" s="110" t="str">
        <f t="shared" si="15"/>
        <v>Santa CruzHedgerow Planting (CPS 422) Replace a Strip of Cropland with 1 Row of Woody Plants</v>
      </c>
      <c r="D130" s="111">
        <f t="shared" si="8"/>
        <v>3.2</v>
      </c>
      <c r="E130" s="111">
        <f t="shared" si="9"/>
        <v>0</v>
      </c>
      <c r="F130" s="111">
        <f t="shared" si="10"/>
        <v>0.2</v>
      </c>
      <c r="G130" s="111">
        <f t="shared" si="11"/>
        <v>0.2</v>
      </c>
      <c r="H130" s="111">
        <f t="shared" si="12"/>
        <v>0</v>
      </c>
      <c r="I130" s="111">
        <f t="shared" si="13"/>
        <v>12.6</v>
      </c>
      <c r="J130" s="111">
        <f t="shared" si="14"/>
        <v>0</v>
      </c>
      <c r="K130" s="128">
        <v>0.32</v>
      </c>
      <c r="L130" s="112"/>
      <c r="M130" s="121">
        <v>0.02</v>
      </c>
      <c r="N130" s="128">
        <v>0.02</v>
      </c>
      <c r="O130" s="112"/>
      <c r="P130" s="128">
        <v>1.26</v>
      </c>
      <c r="Q130" s="129"/>
    </row>
    <row r="131" spans="1:17" x14ac:dyDescent="0.25">
      <c r="A131" s="119" t="s">
        <v>82</v>
      </c>
      <c r="B131" s="140" t="s">
        <v>158</v>
      </c>
      <c r="C131" s="110" t="str">
        <f t="shared" si="15"/>
        <v>ShastaHedgerow Planting (CPS 422) Replace a Strip of Cropland with 1 Row of Woody Plants</v>
      </c>
      <c r="D131" s="111">
        <f t="shared" si="8"/>
        <v>2.8000000000000003</v>
      </c>
      <c r="E131" s="111">
        <f t="shared" si="9"/>
        <v>0</v>
      </c>
      <c r="F131" s="111">
        <f t="shared" si="10"/>
        <v>0.4</v>
      </c>
      <c r="G131" s="111">
        <f t="shared" si="11"/>
        <v>0.2</v>
      </c>
      <c r="H131" s="111">
        <f t="shared" si="12"/>
        <v>0</v>
      </c>
      <c r="I131" s="111">
        <f t="shared" si="13"/>
        <v>32.799999999999997</v>
      </c>
      <c r="J131" s="111">
        <f t="shared" si="14"/>
        <v>0</v>
      </c>
      <c r="K131" s="128">
        <v>0.28000000000000003</v>
      </c>
      <c r="L131" s="112"/>
      <c r="M131" s="121">
        <v>0.04</v>
      </c>
      <c r="N131" s="128">
        <v>0.02</v>
      </c>
      <c r="O131" s="112"/>
      <c r="P131" s="128">
        <v>3.28</v>
      </c>
      <c r="Q131" s="129"/>
    </row>
    <row r="132" spans="1:17" x14ac:dyDescent="0.25">
      <c r="A132" s="119" t="s">
        <v>83</v>
      </c>
      <c r="B132" s="140" t="s">
        <v>158</v>
      </c>
      <c r="C132" s="110" t="str">
        <f t="shared" si="15"/>
        <v>SierraHedgerow Planting (CPS 422) Replace a Strip of Cropland with 1 Row of Woody Plants</v>
      </c>
      <c r="D132" s="111">
        <f t="shared" si="8"/>
        <v>1</v>
      </c>
      <c r="E132" s="111">
        <f t="shared" si="9"/>
        <v>0</v>
      </c>
      <c r="F132" s="111">
        <f t="shared" si="10"/>
        <v>0</v>
      </c>
      <c r="G132" s="111">
        <f t="shared" si="11"/>
        <v>0</v>
      </c>
      <c r="H132" s="111">
        <f t="shared" si="12"/>
        <v>0</v>
      </c>
      <c r="I132" s="111">
        <f t="shared" si="13"/>
        <v>7.1999999999999993</v>
      </c>
      <c r="J132" s="111">
        <f t="shared" si="14"/>
        <v>0</v>
      </c>
      <c r="K132" s="128">
        <v>0.1</v>
      </c>
      <c r="L132" s="112"/>
      <c r="M132" s="121">
        <v>0</v>
      </c>
      <c r="N132" s="128">
        <v>0</v>
      </c>
      <c r="O132" s="112"/>
      <c r="P132" s="128">
        <v>0.72</v>
      </c>
      <c r="Q132" s="129"/>
    </row>
    <row r="133" spans="1:17" x14ac:dyDescent="0.25">
      <c r="A133" s="119" t="s">
        <v>84</v>
      </c>
      <c r="B133" s="140" t="s">
        <v>158</v>
      </c>
      <c r="C133" s="110" t="str">
        <f t="shared" si="15"/>
        <v>SiskiyouHedgerow Planting (CPS 422) Replace a Strip of Cropland with 1 Row of Woody Plants</v>
      </c>
      <c r="D133" s="111">
        <f t="shared" si="8"/>
        <v>1</v>
      </c>
      <c r="E133" s="111">
        <f t="shared" si="9"/>
        <v>0</v>
      </c>
      <c r="F133" s="111">
        <f t="shared" si="10"/>
        <v>0.2</v>
      </c>
      <c r="G133" s="111">
        <f t="shared" si="11"/>
        <v>0</v>
      </c>
      <c r="H133" s="111">
        <f t="shared" si="12"/>
        <v>0</v>
      </c>
      <c r="I133" s="111">
        <f t="shared" si="13"/>
        <v>15.600000000000001</v>
      </c>
      <c r="J133" s="111">
        <f t="shared" si="14"/>
        <v>0</v>
      </c>
      <c r="K133" s="128">
        <v>0.1</v>
      </c>
      <c r="L133" s="112"/>
      <c r="M133" s="121">
        <v>0.02</v>
      </c>
      <c r="N133" s="128">
        <v>0</v>
      </c>
      <c r="O133" s="112"/>
      <c r="P133" s="128">
        <v>1.56</v>
      </c>
      <c r="Q133" s="129"/>
    </row>
    <row r="134" spans="1:17" x14ac:dyDescent="0.25">
      <c r="A134" s="119" t="s">
        <v>85</v>
      </c>
      <c r="B134" s="140" t="s">
        <v>158</v>
      </c>
      <c r="C134" s="110" t="str">
        <f t="shared" si="15"/>
        <v>SolanoHedgerow Planting (CPS 422) Replace a Strip of Cropland with 1 Row of Woody Plants</v>
      </c>
      <c r="D134" s="111">
        <f t="shared" si="8"/>
        <v>3.4000000000000004</v>
      </c>
      <c r="E134" s="111">
        <f t="shared" si="9"/>
        <v>0</v>
      </c>
      <c r="F134" s="111">
        <f t="shared" si="10"/>
        <v>1</v>
      </c>
      <c r="G134" s="111">
        <f t="shared" si="11"/>
        <v>3</v>
      </c>
      <c r="H134" s="111">
        <f t="shared" si="12"/>
        <v>0</v>
      </c>
      <c r="I134" s="111">
        <f t="shared" si="13"/>
        <v>37.200000000000003</v>
      </c>
      <c r="J134" s="111">
        <f t="shared" si="14"/>
        <v>0</v>
      </c>
      <c r="K134" s="128">
        <v>0.34</v>
      </c>
      <c r="L134" s="112"/>
      <c r="M134" s="121">
        <v>0.1</v>
      </c>
      <c r="N134" s="128">
        <v>0.3</v>
      </c>
      <c r="O134" s="112"/>
      <c r="P134" s="128">
        <v>3.72</v>
      </c>
      <c r="Q134" s="129"/>
    </row>
    <row r="135" spans="1:17" x14ac:dyDescent="0.25">
      <c r="A135" s="119" t="s">
        <v>86</v>
      </c>
      <c r="B135" s="140" t="s">
        <v>158</v>
      </c>
      <c r="C135" s="110" t="str">
        <f t="shared" si="15"/>
        <v>SonomaHedgerow Planting (CPS 422) Replace a Strip of Cropland with 1 Row of Woody Plants</v>
      </c>
      <c r="D135" s="111">
        <f t="shared" si="8"/>
        <v>1</v>
      </c>
      <c r="E135" s="111">
        <f t="shared" si="9"/>
        <v>0</v>
      </c>
      <c r="F135" s="111">
        <f t="shared" si="10"/>
        <v>0.2</v>
      </c>
      <c r="G135" s="111">
        <f t="shared" si="11"/>
        <v>0.4</v>
      </c>
      <c r="H135" s="111">
        <f t="shared" si="12"/>
        <v>0</v>
      </c>
      <c r="I135" s="111">
        <f t="shared" si="13"/>
        <v>11.6</v>
      </c>
      <c r="J135" s="111">
        <f t="shared" si="14"/>
        <v>0</v>
      </c>
      <c r="K135" s="128">
        <v>0.1</v>
      </c>
      <c r="L135" s="112"/>
      <c r="M135" s="121">
        <v>0.02</v>
      </c>
      <c r="N135" s="128">
        <v>0.04</v>
      </c>
      <c r="O135" s="112"/>
      <c r="P135" s="128">
        <v>1.1599999999999999</v>
      </c>
      <c r="Q135" s="129"/>
    </row>
    <row r="136" spans="1:17" x14ac:dyDescent="0.25">
      <c r="A136" s="119" t="s">
        <v>87</v>
      </c>
      <c r="B136" s="140" t="s">
        <v>158</v>
      </c>
      <c r="C136" s="110" t="str">
        <f t="shared" si="15"/>
        <v>StanislausHedgerow Planting (CPS 422) Replace a Strip of Cropland with 1 Row of Woody Plants</v>
      </c>
      <c r="D136" s="111">
        <f t="shared" si="8"/>
        <v>5.6000000000000005</v>
      </c>
      <c r="E136" s="111">
        <f t="shared" si="9"/>
        <v>0</v>
      </c>
      <c r="F136" s="111">
        <f t="shared" si="10"/>
        <v>0.4</v>
      </c>
      <c r="G136" s="111">
        <f t="shared" si="11"/>
        <v>1.4000000000000001</v>
      </c>
      <c r="H136" s="111">
        <f t="shared" si="12"/>
        <v>0</v>
      </c>
      <c r="I136" s="111">
        <f t="shared" si="13"/>
        <v>40.599999999999994</v>
      </c>
      <c r="J136" s="111">
        <f t="shared" si="14"/>
        <v>0</v>
      </c>
      <c r="K136" s="128">
        <v>0.56000000000000005</v>
      </c>
      <c r="L136" s="112"/>
      <c r="M136" s="121">
        <v>0.04</v>
      </c>
      <c r="N136" s="128">
        <v>0.14000000000000001</v>
      </c>
      <c r="O136" s="112"/>
      <c r="P136" s="128">
        <v>4.0599999999999996</v>
      </c>
      <c r="Q136" s="129"/>
    </row>
    <row r="137" spans="1:17" x14ac:dyDescent="0.25">
      <c r="A137" s="119" t="s">
        <v>88</v>
      </c>
      <c r="B137" s="140" t="s">
        <v>158</v>
      </c>
      <c r="C137" s="110" t="str">
        <f t="shared" si="15"/>
        <v>SutterHedgerow Planting (CPS 422) Replace a Strip of Cropland with 1 Row of Woody Plants</v>
      </c>
      <c r="D137" s="111">
        <f t="shared" si="8"/>
        <v>3.8</v>
      </c>
      <c r="E137" s="111">
        <f t="shared" si="9"/>
        <v>0</v>
      </c>
      <c r="F137" s="111">
        <f t="shared" si="10"/>
        <v>0.4</v>
      </c>
      <c r="G137" s="111">
        <f t="shared" si="11"/>
        <v>2.4</v>
      </c>
      <c r="H137" s="111">
        <f t="shared" si="12"/>
        <v>0</v>
      </c>
      <c r="I137" s="111">
        <f t="shared" si="13"/>
        <v>53.4</v>
      </c>
      <c r="J137" s="111">
        <f t="shared" si="14"/>
        <v>0</v>
      </c>
      <c r="K137" s="128">
        <v>0.38</v>
      </c>
      <c r="L137" s="112"/>
      <c r="M137" s="121">
        <v>0.04</v>
      </c>
      <c r="N137" s="128">
        <v>0.24</v>
      </c>
      <c r="O137" s="112"/>
      <c r="P137" s="128">
        <v>5.34</v>
      </c>
      <c r="Q137" s="129"/>
    </row>
    <row r="138" spans="1:17" x14ac:dyDescent="0.25">
      <c r="A138" s="119" t="s">
        <v>89</v>
      </c>
      <c r="B138" s="140" t="s">
        <v>158</v>
      </c>
      <c r="C138" s="110" t="str">
        <f t="shared" si="15"/>
        <v>TehamaHedgerow Planting (CPS 422) Replace a Strip of Cropland with 1 Row of Woody Plants</v>
      </c>
      <c r="D138" s="111">
        <f t="shared" si="8"/>
        <v>3.2</v>
      </c>
      <c r="E138" s="111">
        <f t="shared" si="9"/>
        <v>0</v>
      </c>
      <c r="F138" s="111">
        <f t="shared" si="10"/>
        <v>0.6</v>
      </c>
      <c r="G138" s="111">
        <f t="shared" si="11"/>
        <v>2</v>
      </c>
      <c r="H138" s="111">
        <f t="shared" si="12"/>
        <v>0</v>
      </c>
      <c r="I138" s="111">
        <f t="shared" si="13"/>
        <v>44.6</v>
      </c>
      <c r="J138" s="111">
        <f t="shared" si="14"/>
        <v>0</v>
      </c>
      <c r="K138" s="128">
        <v>0.32</v>
      </c>
      <c r="L138" s="112"/>
      <c r="M138" s="121">
        <v>0.06</v>
      </c>
      <c r="N138" s="128">
        <v>0.2</v>
      </c>
      <c r="O138" s="112"/>
      <c r="P138" s="128">
        <v>4.46</v>
      </c>
      <c r="Q138" s="129"/>
    </row>
    <row r="139" spans="1:17" x14ac:dyDescent="0.25">
      <c r="A139" s="119" t="s">
        <v>90</v>
      </c>
      <c r="B139" s="140" t="s">
        <v>158</v>
      </c>
      <c r="C139" s="110" t="str">
        <f t="shared" si="15"/>
        <v>TrinityHedgerow Planting (CPS 422) Replace a Strip of Cropland with 1 Row of Woody Plants</v>
      </c>
      <c r="D139" s="111">
        <f t="shared" si="8"/>
        <v>1.2</v>
      </c>
      <c r="E139" s="111">
        <f t="shared" si="9"/>
        <v>0</v>
      </c>
      <c r="F139" s="111">
        <f t="shared" si="10"/>
        <v>0.2</v>
      </c>
      <c r="G139" s="111">
        <f t="shared" si="11"/>
        <v>0</v>
      </c>
      <c r="H139" s="111">
        <f t="shared" si="12"/>
        <v>0</v>
      </c>
      <c r="I139" s="111">
        <f t="shared" si="13"/>
        <v>22.799999999999997</v>
      </c>
      <c r="J139" s="111">
        <f t="shared" si="14"/>
        <v>0</v>
      </c>
      <c r="K139" s="128">
        <v>0.12</v>
      </c>
      <c r="L139" s="112"/>
      <c r="M139" s="121">
        <v>0.02</v>
      </c>
      <c r="N139" s="128">
        <v>0</v>
      </c>
      <c r="O139" s="112"/>
      <c r="P139" s="128">
        <v>2.2799999999999998</v>
      </c>
      <c r="Q139" s="129"/>
    </row>
    <row r="140" spans="1:17" x14ac:dyDescent="0.25">
      <c r="A140" s="119" t="s">
        <v>91</v>
      </c>
      <c r="B140" s="140" t="s">
        <v>158</v>
      </c>
      <c r="C140" s="110" t="str">
        <f t="shared" si="15"/>
        <v>TulareHedgerow Planting (CPS 422) Replace a Strip of Cropland with 1 Row of Woody Plants</v>
      </c>
      <c r="D140" s="111">
        <f t="shared" si="8"/>
        <v>6</v>
      </c>
      <c r="E140" s="111">
        <f t="shared" si="9"/>
        <v>0</v>
      </c>
      <c r="F140" s="111">
        <f t="shared" si="10"/>
        <v>0.8</v>
      </c>
      <c r="G140" s="111">
        <f t="shared" si="11"/>
        <v>0.8</v>
      </c>
      <c r="H140" s="111">
        <f t="shared" si="12"/>
        <v>0</v>
      </c>
      <c r="I140" s="111">
        <f t="shared" si="13"/>
        <v>46.4</v>
      </c>
      <c r="J140" s="111">
        <f t="shared" si="14"/>
        <v>0</v>
      </c>
      <c r="K140" s="128">
        <v>0.6</v>
      </c>
      <c r="L140" s="112"/>
      <c r="M140" s="121">
        <v>0.08</v>
      </c>
      <c r="N140" s="128">
        <v>0.08</v>
      </c>
      <c r="O140" s="112"/>
      <c r="P140" s="128">
        <v>4.6399999999999997</v>
      </c>
      <c r="Q140" s="129"/>
    </row>
    <row r="141" spans="1:17" x14ac:dyDescent="0.25">
      <c r="A141" s="119" t="s">
        <v>92</v>
      </c>
      <c r="B141" s="140" t="s">
        <v>158</v>
      </c>
      <c r="C141" s="110" t="str">
        <f t="shared" si="15"/>
        <v>TuolumneHedgerow Planting (CPS 422) Replace a Strip of Cropland with 1 Row of Woody Plants</v>
      </c>
      <c r="D141" s="111">
        <f t="shared" si="8"/>
        <v>1.6</v>
      </c>
      <c r="E141" s="111">
        <f t="shared" si="9"/>
        <v>0</v>
      </c>
      <c r="F141" s="111">
        <f t="shared" si="10"/>
        <v>0.2</v>
      </c>
      <c r="G141" s="111">
        <f t="shared" si="11"/>
        <v>0.6</v>
      </c>
      <c r="H141" s="111">
        <f t="shared" si="12"/>
        <v>0</v>
      </c>
      <c r="I141" s="111">
        <f t="shared" si="13"/>
        <v>23.2</v>
      </c>
      <c r="J141" s="111">
        <f t="shared" si="14"/>
        <v>0</v>
      </c>
      <c r="K141" s="128">
        <v>0.16</v>
      </c>
      <c r="L141" s="112"/>
      <c r="M141" s="121">
        <v>0.02</v>
      </c>
      <c r="N141" s="128">
        <v>0.06</v>
      </c>
      <c r="O141" s="112"/>
      <c r="P141" s="128">
        <v>2.3199999999999998</v>
      </c>
      <c r="Q141" s="129"/>
    </row>
    <row r="142" spans="1:17" x14ac:dyDescent="0.25">
      <c r="A142" s="119" t="s">
        <v>93</v>
      </c>
      <c r="B142" s="140" t="s">
        <v>158</v>
      </c>
      <c r="C142" s="110" t="str">
        <f t="shared" si="15"/>
        <v>VentureHedgerow Planting (CPS 422) Replace a Strip of Cropland with 1 Row of Woody Plants</v>
      </c>
      <c r="D142" s="111">
        <f t="shared" si="8"/>
        <v>1.6</v>
      </c>
      <c r="E142" s="111">
        <f t="shared" si="9"/>
        <v>0</v>
      </c>
      <c r="F142" s="111">
        <f t="shared" si="10"/>
        <v>0.2</v>
      </c>
      <c r="G142" s="111">
        <f t="shared" si="11"/>
        <v>0</v>
      </c>
      <c r="H142" s="111">
        <f t="shared" si="12"/>
        <v>0</v>
      </c>
      <c r="I142" s="111">
        <f t="shared" si="13"/>
        <v>18.799999999999997</v>
      </c>
      <c r="J142" s="111">
        <f t="shared" si="14"/>
        <v>0</v>
      </c>
      <c r="K142" s="128">
        <v>0.16</v>
      </c>
      <c r="L142" s="112"/>
      <c r="M142" s="121">
        <v>0.02</v>
      </c>
      <c r="N142" s="128">
        <v>0</v>
      </c>
      <c r="O142" s="112"/>
      <c r="P142" s="128">
        <v>1.88</v>
      </c>
      <c r="Q142" s="129"/>
    </row>
    <row r="143" spans="1:17" x14ac:dyDescent="0.25">
      <c r="A143" s="119" t="s">
        <v>94</v>
      </c>
      <c r="B143" s="140" t="s">
        <v>158</v>
      </c>
      <c r="C143" s="110" t="str">
        <f t="shared" si="15"/>
        <v>YoloHedgerow Planting (CPS 422) Replace a Strip of Cropland with 1 Row of Woody Plants</v>
      </c>
      <c r="D143" s="111">
        <f t="shared" si="8"/>
        <v>3.2</v>
      </c>
      <c r="E143" s="111">
        <f t="shared" si="9"/>
        <v>0</v>
      </c>
      <c r="F143" s="111">
        <f t="shared" si="10"/>
        <v>0.2</v>
      </c>
      <c r="G143" s="111">
        <f t="shared" si="11"/>
        <v>2.4</v>
      </c>
      <c r="H143" s="111">
        <f t="shared" si="12"/>
        <v>0</v>
      </c>
      <c r="I143" s="111">
        <f t="shared" si="13"/>
        <v>35</v>
      </c>
      <c r="J143" s="111">
        <f t="shared" si="14"/>
        <v>0</v>
      </c>
      <c r="K143" s="128">
        <v>0.32</v>
      </c>
      <c r="L143" s="112"/>
      <c r="M143" s="121">
        <v>0.02</v>
      </c>
      <c r="N143" s="128">
        <v>0.24</v>
      </c>
      <c r="O143" s="112"/>
      <c r="P143" s="128">
        <v>3.5</v>
      </c>
      <c r="Q143" s="129"/>
    </row>
    <row r="144" spans="1:17" x14ac:dyDescent="0.25">
      <c r="A144" s="119" t="s">
        <v>95</v>
      </c>
      <c r="B144" s="140" t="s">
        <v>158</v>
      </c>
      <c r="C144" s="110" t="str">
        <f t="shared" si="15"/>
        <v>YubaHedgerow Planting (CPS 422) Replace a Strip of Cropland with 1 Row of Woody Plants</v>
      </c>
      <c r="D144" s="111">
        <f t="shared" si="8"/>
        <v>3</v>
      </c>
      <c r="E144" s="111">
        <f t="shared" si="9"/>
        <v>0</v>
      </c>
      <c r="F144" s="111">
        <f t="shared" si="10"/>
        <v>0.4</v>
      </c>
      <c r="G144" s="111">
        <f t="shared" si="11"/>
        <v>2</v>
      </c>
      <c r="H144" s="111">
        <f t="shared" si="12"/>
        <v>0</v>
      </c>
      <c r="I144" s="111">
        <f t="shared" si="13"/>
        <v>46.2</v>
      </c>
      <c r="J144" s="111">
        <f t="shared" si="14"/>
        <v>0</v>
      </c>
      <c r="K144" s="128">
        <v>0.3</v>
      </c>
      <c r="L144" s="112"/>
      <c r="M144" s="121">
        <v>0.04</v>
      </c>
      <c r="N144" s="128">
        <v>0.2</v>
      </c>
      <c r="O144" s="112"/>
      <c r="P144" s="128">
        <v>4.62</v>
      </c>
      <c r="Q144" s="129"/>
    </row>
    <row r="145" spans="1:17" x14ac:dyDescent="0.25">
      <c r="A145" s="119" t="s">
        <v>38</v>
      </c>
      <c r="B145" s="140" t="s">
        <v>162</v>
      </c>
      <c r="C145" s="110" t="str">
        <f t="shared" si="15"/>
        <v>AlamedaMulti-story Cropping (CPS 379) Replace 20% of Annual Cropland with Woody Plants</v>
      </c>
      <c r="D145" s="111">
        <f t="shared" si="8"/>
        <v>2</v>
      </c>
      <c r="E145" s="111">
        <f t="shared" si="9"/>
        <v>0</v>
      </c>
      <c r="F145" s="111">
        <f t="shared" si="10"/>
        <v>0.4</v>
      </c>
      <c r="G145" s="111">
        <f t="shared" si="11"/>
        <v>0.4</v>
      </c>
      <c r="H145" s="111">
        <f t="shared" si="12"/>
        <v>0</v>
      </c>
      <c r="I145" s="111">
        <f t="shared" si="13"/>
        <v>38.4</v>
      </c>
      <c r="J145" s="111">
        <f t="shared" si="14"/>
        <v>0</v>
      </c>
      <c r="K145" s="128">
        <v>0.2</v>
      </c>
      <c r="L145" s="112"/>
      <c r="M145" s="121">
        <v>0.04</v>
      </c>
      <c r="N145" s="128">
        <v>0.04</v>
      </c>
      <c r="O145" s="112"/>
      <c r="P145" s="128">
        <v>3.84</v>
      </c>
      <c r="Q145" s="129"/>
    </row>
    <row r="146" spans="1:17" x14ac:dyDescent="0.25">
      <c r="A146" s="119" t="s">
        <v>39</v>
      </c>
      <c r="B146" s="140" t="s">
        <v>162</v>
      </c>
      <c r="C146" s="110" t="str">
        <f t="shared" si="15"/>
        <v>AlpineMulti-story Cropping (CPS 379) Replace 20% of Annual Cropland with Woody Plants</v>
      </c>
      <c r="D146" s="111">
        <f t="shared" si="8"/>
        <v>0.8</v>
      </c>
      <c r="E146" s="111">
        <f t="shared" si="9"/>
        <v>0</v>
      </c>
      <c r="F146" s="111">
        <f t="shared" si="10"/>
        <v>0</v>
      </c>
      <c r="G146" s="111">
        <f t="shared" si="11"/>
        <v>0</v>
      </c>
      <c r="H146" s="111">
        <f t="shared" si="12"/>
        <v>0</v>
      </c>
      <c r="I146" s="111">
        <f t="shared" si="13"/>
        <v>6.6000000000000005</v>
      </c>
      <c r="J146" s="111">
        <f t="shared" si="14"/>
        <v>0</v>
      </c>
      <c r="K146" s="128">
        <v>0.08</v>
      </c>
      <c r="L146" s="112"/>
      <c r="M146" s="121">
        <v>0</v>
      </c>
      <c r="N146" s="128">
        <v>0</v>
      </c>
      <c r="O146" s="112"/>
      <c r="P146" s="128">
        <v>0.66</v>
      </c>
      <c r="Q146" s="129"/>
    </row>
    <row r="147" spans="1:17" x14ac:dyDescent="0.25">
      <c r="A147" s="119" t="s">
        <v>40</v>
      </c>
      <c r="B147" s="140" t="s">
        <v>162</v>
      </c>
      <c r="C147" s="110" t="str">
        <f t="shared" si="15"/>
        <v>AmadorMulti-story Cropping (CPS 379) Replace 20% of Annual Cropland with Woody Plants</v>
      </c>
      <c r="D147" s="111">
        <f t="shared" si="8"/>
        <v>1.4000000000000001</v>
      </c>
      <c r="E147" s="111">
        <f t="shared" si="9"/>
        <v>0</v>
      </c>
      <c r="F147" s="111">
        <f t="shared" si="10"/>
        <v>0.2</v>
      </c>
      <c r="G147" s="111">
        <f t="shared" si="11"/>
        <v>1.6</v>
      </c>
      <c r="H147" s="111">
        <f t="shared" si="12"/>
        <v>0</v>
      </c>
      <c r="I147" s="111">
        <f t="shared" si="13"/>
        <v>29</v>
      </c>
      <c r="J147" s="111">
        <f t="shared" si="14"/>
        <v>0</v>
      </c>
      <c r="K147" s="128">
        <v>0.14000000000000001</v>
      </c>
      <c r="L147" s="112"/>
      <c r="M147" s="121">
        <v>0.02</v>
      </c>
      <c r="N147" s="128">
        <v>0.16</v>
      </c>
      <c r="O147" s="112"/>
      <c r="P147" s="128">
        <v>2.9</v>
      </c>
      <c r="Q147" s="129"/>
    </row>
    <row r="148" spans="1:17" x14ac:dyDescent="0.25">
      <c r="A148" s="119" t="s">
        <v>41</v>
      </c>
      <c r="B148" s="140" t="s">
        <v>162</v>
      </c>
      <c r="C148" s="110" t="str">
        <f t="shared" si="15"/>
        <v>ButteMulti-story Cropping (CPS 379) Replace 20% of Annual Cropland with Woody Plants</v>
      </c>
      <c r="D148" s="111">
        <f t="shared" si="8"/>
        <v>2.8000000000000003</v>
      </c>
      <c r="E148" s="111">
        <f t="shared" si="9"/>
        <v>0</v>
      </c>
      <c r="F148" s="111">
        <f t="shared" si="10"/>
        <v>0.2</v>
      </c>
      <c r="G148" s="111">
        <f t="shared" si="11"/>
        <v>1.7999999999999998</v>
      </c>
      <c r="H148" s="111">
        <f t="shared" si="12"/>
        <v>0</v>
      </c>
      <c r="I148" s="111">
        <f t="shared" si="13"/>
        <v>31.200000000000003</v>
      </c>
      <c r="J148" s="111">
        <f t="shared" si="14"/>
        <v>0</v>
      </c>
      <c r="K148" s="128">
        <v>0.28000000000000003</v>
      </c>
      <c r="L148" s="112"/>
      <c r="M148" s="121">
        <v>0.02</v>
      </c>
      <c r="N148" s="128">
        <v>0.18</v>
      </c>
      <c r="O148" s="112"/>
      <c r="P148" s="128">
        <v>3.12</v>
      </c>
      <c r="Q148" s="129"/>
    </row>
    <row r="149" spans="1:17" x14ac:dyDescent="0.25">
      <c r="A149" s="119" t="s">
        <v>42</v>
      </c>
      <c r="B149" s="140" t="s">
        <v>162</v>
      </c>
      <c r="C149" s="110" t="str">
        <f t="shared" si="15"/>
        <v>CalaverasMulti-story Cropping (CPS 379) Replace 20% of Annual Cropland with Woody Plants</v>
      </c>
      <c r="D149" s="111">
        <f t="shared" si="8"/>
        <v>1.2</v>
      </c>
      <c r="E149" s="111">
        <f t="shared" si="9"/>
        <v>0</v>
      </c>
      <c r="F149" s="111">
        <f t="shared" si="10"/>
        <v>0.2</v>
      </c>
      <c r="G149" s="111">
        <f t="shared" si="11"/>
        <v>1.6</v>
      </c>
      <c r="H149" s="111">
        <f t="shared" si="12"/>
        <v>0</v>
      </c>
      <c r="I149" s="111">
        <f t="shared" si="13"/>
        <v>29.4</v>
      </c>
      <c r="J149" s="111">
        <f t="shared" si="14"/>
        <v>0</v>
      </c>
      <c r="K149" s="128">
        <v>0.12</v>
      </c>
      <c r="L149" s="112"/>
      <c r="M149" s="121">
        <v>0.02</v>
      </c>
      <c r="N149" s="128">
        <v>0.16</v>
      </c>
      <c r="O149" s="112"/>
      <c r="P149" s="128">
        <v>2.94</v>
      </c>
      <c r="Q149" s="129"/>
    </row>
    <row r="150" spans="1:17" x14ac:dyDescent="0.25">
      <c r="A150" s="119" t="s">
        <v>43</v>
      </c>
      <c r="B150" s="140" t="s">
        <v>162</v>
      </c>
      <c r="C150" s="110" t="str">
        <f t="shared" si="15"/>
        <v>ColusaMulti-story Cropping (CPS 379) Replace 20% of Annual Cropland with Woody Plants</v>
      </c>
      <c r="D150" s="111">
        <f t="shared" si="8"/>
        <v>3.2</v>
      </c>
      <c r="E150" s="111">
        <f t="shared" si="9"/>
        <v>0</v>
      </c>
      <c r="F150" s="111">
        <f t="shared" si="10"/>
        <v>0.2</v>
      </c>
      <c r="G150" s="111">
        <f t="shared" si="11"/>
        <v>2</v>
      </c>
      <c r="H150" s="111">
        <f t="shared" si="12"/>
        <v>0</v>
      </c>
      <c r="I150" s="111">
        <f t="shared" si="13"/>
        <v>32</v>
      </c>
      <c r="J150" s="111">
        <f t="shared" si="14"/>
        <v>0</v>
      </c>
      <c r="K150" s="128">
        <v>0.32</v>
      </c>
      <c r="L150" s="112"/>
      <c r="M150" s="121">
        <v>0.02</v>
      </c>
      <c r="N150" s="128">
        <v>0.2</v>
      </c>
      <c r="O150" s="112"/>
      <c r="P150" s="128">
        <v>3.2</v>
      </c>
      <c r="Q150" s="129"/>
    </row>
    <row r="151" spans="1:17" x14ac:dyDescent="0.25">
      <c r="A151" s="119" t="s">
        <v>44</v>
      </c>
      <c r="B151" s="140" t="s">
        <v>162</v>
      </c>
      <c r="C151" s="110" t="str">
        <f t="shared" si="15"/>
        <v>Contra CostaMulti-story Cropping (CPS 379) Replace 20% of Annual Cropland with Woody Plants</v>
      </c>
      <c r="D151" s="111">
        <f t="shared" si="8"/>
        <v>4.6000000000000005</v>
      </c>
      <c r="E151" s="111">
        <f t="shared" si="9"/>
        <v>0</v>
      </c>
      <c r="F151" s="111">
        <f t="shared" si="10"/>
        <v>0.4</v>
      </c>
      <c r="G151" s="111">
        <f t="shared" si="11"/>
        <v>0.8</v>
      </c>
      <c r="H151" s="111">
        <f t="shared" si="12"/>
        <v>0</v>
      </c>
      <c r="I151" s="111">
        <f t="shared" si="13"/>
        <v>39.4</v>
      </c>
      <c r="J151" s="111">
        <f t="shared" si="14"/>
        <v>0</v>
      </c>
      <c r="K151" s="128">
        <v>0.46</v>
      </c>
      <c r="L151" s="112"/>
      <c r="M151" s="121">
        <v>0.04</v>
      </c>
      <c r="N151" s="128">
        <v>0.08</v>
      </c>
      <c r="O151" s="112"/>
      <c r="P151" s="128">
        <v>3.94</v>
      </c>
      <c r="Q151" s="129"/>
    </row>
    <row r="152" spans="1:17" x14ac:dyDescent="0.25">
      <c r="A152" s="119" t="s">
        <v>45</v>
      </c>
      <c r="B152" s="140" t="s">
        <v>162</v>
      </c>
      <c r="C152" s="110" t="str">
        <f t="shared" si="15"/>
        <v>Del NorteMulti-story Cropping (CPS 379) Replace 20% of Annual Cropland with Woody Plants</v>
      </c>
      <c r="D152" s="111">
        <f t="shared" si="8"/>
        <v>4.4000000000000004</v>
      </c>
      <c r="E152" s="111">
        <f t="shared" si="9"/>
        <v>0</v>
      </c>
      <c r="F152" s="111">
        <f t="shared" si="10"/>
        <v>3</v>
      </c>
      <c r="G152" s="111">
        <f t="shared" si="11"/>
        <v>0.4</v>
      </c>
      <c r="H152" s="111">
        <f t="shared" si="12"/>
        <v>0</v>
      </c>
      <c r="I152" s="111">
        <f t="shared" si="13"/>
        <v>52.800000000000004</v>
      </c>
      <c r="J152" s="111">
        <f t="shared" si="14"/>
        <v>0</v>
      </c>
      <c r="K152" s="128">
        <v>0.44</v>
      </c>
      <c r="L152" s="112"/>
      <c r="M152" s="121">
        <v>0.3</v>
      </c>
      <c r="N152" s="128">
        <v>0.04</v>
      </c>
      <c r="O152" s="112"/>
      <c r="P152" s="128">
        <v>5.28</v>
      </c>
      <c r="Q152" s="129"/>
    </row>
    <row r="153" spans="1:17" x14ac:dyDescent="0.25">
      <c r="A153" s="119" t="s">
        <v>46</v>
      </c>
      <c r="B153" s="140" t="s">
        <v>162</v>
      </c>
      <c r="C153" s="110" t="str">
        <f t="shared" si="15"/>
        <v>El DoradoMulti-story Cropping (CPS 379) Replace 20% of Annual Cropland with Woody Plants</v>
      </c>
      <c r="D153" s="111">
        <f t="shared" si="8"/>
        <v>1</v>
      </c>
      <c r="E153" s="111">
        <f t="shared" si="9"/>
        <v>0</v>
      </c>
      <c r="F153" s="111">
        <f t="shared" si="10"/>
        <v>0</v>
      </c>
      <c r="G153" s="111">
        <f t="shared" si="11"/>
        <v>0.2</v>
      </c>
      <c r="H153" s="111">
        <f t="shared" si="12"/>
        <v>0</v>
      </c>
      <c r="I153" s="111">
        <f t="shared" si="13"/>
        <v>25</v>
      </c>
      <c r="J153" s="111">
        <f t="shared" si="14"/>
        <v>0</v>
      </c>
      <c r="K153" s="128">
        <v>0.1</v>
      </c>
      <c r="L153" s="112"/>
      <c r="M153" s="121">
        <v>0</v>
      </c>
      <c r="N153" s="128">
        <v>0.02</v>
      </c>
      <c r="O153" s="112"/>
      <c r="P153" s="128">
        <v>2.5</v>
      </c>
      <c r="Q153" s="129"/>
    </row>
    <row r="154" spans="1:17" x14ac:dyDescent="0.25">
      <c r="A154" s="119" t="s">
        <v>47</v>
      </c>
      <c r="B154" s="140" t="s">
        <v>162</v>
      </c>
      <c r="C154" s="110" t="str">
        <f t="shared" si="15"/>
        <v>FresnoMulti-story Cropping (CPS 379) Replace 20% of Annual Cropland with Woody Plants</v>
      </c>
      <c r="D154" s="111">
        <f t="shared" si="8"/>
        <v>3.2</v>
      </c>
      <c r="E154" s="111">
        <f t="shared" si="9"/>
        <v>0</v>
      </c>
      <c r="F154" s="111">
        <f t="shared" si="10"/>
        <v>0.4</v>
      </c>
      <c r="G154" s="111">
        <f t="shared" si="11"/>
        <v>0.8</v>
      </c>
      <c r="H154" s="111">
        <f t="shared" si="12"/>
        <v>0</v>
      </c>
      <c r="I154" s="111">
        <f t="shared" si="13"/>
        <v>35</v>
      </c>
      <c r="J154" s="111">
        <f t="shared" si="14"/>
        <v>0</v>
      </c>
      <c r="K154" s="128">
        <v>0.32</v>
      </c>
      <c r="L154" s="112"/>
      <c r="M154" s="121">
        <v>0.04</v>
      </c>
      <c r="N154" s="128">
        <v>0.08</v>
      </c>
      <c r="O154" s="112"/>
      <c r="P154" s="128">
        <v>3.5</v>
      </c>
      <c r="Q154" s="129"/>
    </row>
    <row r="155" spans="1:17" x14ac:dyDescent="0.25">
      <c r="A155" s="119" t="s">
        <v>48</v>
      </c>
      <c r="B155" s="140" t="s">
        <v>162</v>
      </c>
      <c r="C155" s="110" t="str">
        <f t="shared" si="15"/>
        <v>GlennMulti-story Cropping (CPS 379) Replace 20% of Annual Cropland with Woody Plants</v>
      </c>
      <c r="D155" s="111">
        <f t="shared" si="8"/>
        <v>3.2</v>
      </c>
      <c r="E155" s="111">
        <f t="shared" si="9"/>
        <v>0</v>
      </c>
      <c r="F155" s="111">
        <f t="shared" si="10"/>
        <v>0.4</v>
      </c>
      <c r="G155" s="111">
        <f t="shared" si="11"/>
        <v>2</v>
      </c>
      <c r="H155" s="111">
        <f t="shared" si="12"/>
        <v>0</v>
      </c>
      <c r="I155" s="111">
        <f t="shared" si="13"/>
        <v>31.400000000000002</v>
      </c>
      <c r="J155" s="111">
        <f t="shared" si="14"/>
        <v>0</v>
      </c>
      <c r="K155" s="128">
        <v>0.32</v>
      </c>
      <c r="L155" s="112"/>
      <c r="M155" s="121">
        <v>0.04</v>
      </c>
      <c r="N155" s="128">
        <v>0.2</v>
      </c>
      <c r="O155" s="112"/>
      <c r="P155" s="128">
        <v>3.14</v>
      </c>
      <c r="Q155" s="129"/>
    </row>
    <row r="156" spans="1:17" x14ac:dyDescent="0.25">
      <c r="A156" s="119" t="s">
        <v>49</v>
      </c>
      <c r="B156" s="140" t="s">
        <v>162</v>
      </c>
      <c r="C156" s="110" t="str">
        <f t="shared" si="15"/>
        <v>HumboldtMulti-story Cropping (CPS 379) Replace 20% of Annual Cropland with Woody Plants</v>
      </c>
      <c r="D156" s="111">
        <f t="shared" si="8"/>
        <v>1</v>
      </c>
      <c r="E156" s="111">
        <f t="shared" si="9"/>
        <v>0</v>
      </c>
      <c r="F156" s="111">
        <f t="shared" si="10"/>
        <v>0.8</v>
      </c>
      <c r="G156" s="111">
        <f t="shared" si="11"/>
        <v>0</v>
      </c>
      <c r="H156" s="111">
        <f t="shared" si="12"/>
        <v>0</v>
      </c>
      <c r="I156" s="111">
        <f t="shared" si="13"/>
        <v>12</v>
      </c>
      <c r="J156" s="111">
        <f t="shared" si="14"/>
        <v>0</v>
      </c>
      <c r="K156" s="128">
        <v>0.1</v>
      </c>
      <c r="L156" s="112"/>
      <c r="M156" s="121">
        <v>0.08</v>
      </c>
      <c r="N156" s="128">
        <v>0</v>
      </c>
      <c r="O156" s="112"/>
      <c r="P156" s="128">
        <v>1.2</v>
      </c>
      <c r="Q156" s="129"/>
    </row>
    <row r="157" spans="1:17" x14ac:dyDescent="0.25">
      <c r="A157" s="119" t="s">
        <v>50</v>
      </c>
      <c r="B157" s="140" t="s">
        <v>162</v>
      </c>
      <c r="C157" s="110" t="str">
        <f t="shared" si="15"/>
        <v>ImperialMulti-story Cropping (CPS 379) Replace 20% of Annual Cropland with Woody Plants</v>
      </c>
      <c r="D157" s="111">
        <f t="shared" ref="D157:D220" si="16">K157*TenYears</f>
        <v>2.2000000000000002</v>
      </c>
      <c r="E157" s="111">
        <f t="shared" ref="E157:E220" si="17">L157*TenYears</f>
        <v>0</v>
      </c>
      <c r="F157" s="111">
        <f t="shared" ref="F157:F220" si="18">M157*TenYears</f>
        <v>0.2</v>
      </c>
      <c r="G157" s="111">
        <f t="shared" ref="G157:G220" si="19">N157*TenYears</f>
        <v>0.6</v>
      </c>
      <c r="H157" s="111">
        <f t="shared" ref="H157:H220" si="20">O157*TenYears</f>
        <v>0</v>
      </c>
      <c r="I157" s="111">
        <f t="shared" ref="I157:I220" si="21">P157*TenYears</f>
        <v>18.400000000000002</v>
      </c>
      <c r="J157" s="111">
        <f t="shared" ref="J157:J220" si="22">Q157*TenYears</f>
        <v>0</v>
      </c>
      <c r="K157" s="128">
        <v>0.22</v>
      </c>
      <c r="L157" s="112"/>
      <c r="M157" s="121">
        <v>0.02</v>
      </c>
      <c r="N157" s="128">
        <v>0.06</v>
      </c>
      <c r="O157" s="112"/>
      <c r="P157" s="128">
        <v>1.84</v>
      </c>
      <c r="Q157" s="129"/>
    </row>
    <row r="158" spans="1:17" x14ac:dyDescent="0.25">
      <c r="A158" s="119" t="s">
        <v>51</v>
      </c>
      <c r="B158" s="140" t="s">
        <v>162</v>
      </c>
      <c r="C158" s="110" t="str">
        <f t="shared" ref="C158:C221" si="23">A158&amp;B158</f>
        <v>InyoMulti-story Cropping (CPS 379) Replace 20% of Annual Cropland with Woody Plants</v>
      </c>
      <c r="D158" s="111">
        <f t="shared" si="16"/>
        <v>2</v>
      </c>
      <c r="E158" s="111">
        <f t="shared" si="17"/>
        <v>0</v>
      </c>
      <c r="F158" s="111">
        <f t="shared" si="18"/>
        <v>0.2</v>
      </c>
      <c r="G158" s="111">
        <f t="shared" si="19"/>
        <v>0</v>
      </c>
      <c r="H158" s="111">
        <f t="shared" si="20"/>
        <v>0</v>
      </c>
      <c r="I158" s="111">
        <f t="shared" si="21"/>
        <v>41.2</v>
      </c>
      <c r="J158" s="111">
        <f t="shared" si="22"/>
        <v>0</v>
      </c>
      <c r="K158" s="128">
        <v>0.2</v>
      </c>
      <c r="L158" s="112"/>
      <c r="M158" s="121">
        <v>0.02</v>
      </c>
      <c r="N158" s="128">
        <v>0</v>
      </c>
      <c r="O158" s="112"/>
      <c r="P158" s="128">
        <v>4.12</v>
      </c>
      <c r="Q158" s="129"/>
    </row>
    <row r="159" spans="1:17" x14ac:dyDescent="0.25">
      <c r="A159" s="119" t="s">
        <v>52</v>
      </c>
      <c r="B159" s="140" t="s">
        <v>162</v>
      </c>
      <c r="C159" s="110" t="str">
        <f t="shared" si="23"/>
        <v>KernMulti-story Cropping (CPS 379) Replace 20% of Annual Cropland with Woody Plants</v>
      </c>
      <c r="D159" s="111">
        <f t="shared" si="16"/>
        <v>4.6000000000000005</v>
      </c>
      <c r="E159" s="111">
        <f t="shared" si="17"/>
        <v>0</v>
      </c>
      <c r="F159" s="111">
        <f t="shared" si="18"/>
        <v>0.4</v>
      </c>
      <c r="G159" s="111">
        <f t="shared" si="19"/>
        <v>0</v>
      </c>
      <c r="H159" s="111">
        <f t="shared" si="20"/>
        <v>0</v>
      </c>
      <c r="I159" s="111">
        <f t="shared" si="21"/>
        <v>46.4</v>
      </c>
      <c r="J159" s="111">
        <f t="shared" si="22"/>
        <v>0</v>
      </c>
      <c r="K159" s="128">
        <v>0.46</v>
      </c>
      <c r="L159" s="112"/>
      <c r="M159" s="121">
        <v>0.04</v>
      </c>
      <c r="N159" s="128">
        <v>0</v>
      </c>
      <c r="O159" s="112"/>
      <c r="P159" s="128">
        <v>4.6399999999999997</v>
      </c>
      <c r="Q159" s="129"/>
    </row>
    <row r="160" spans="1:17" x14ac:dyDescent="0.25">
      <c r="A160" s="119" t="s">
        <v>53</v>
      </c>
      <c r="B160" s="140" t="s">
        <v>162</v>
      </c>
      <c r="C160" s="110" t="str">
        <f t="shared" si="23"/>
        <v>KingsMulti-story Cropping (CPS 379) Replace 20% of Annual Cropland with Woody Plants</v>
      </c>
      <c r="D160" s="111">
        <f t="shared" si="16"/>
        <v>5</v>
      </c>
      <c r="E160" s="111">
        <f t="shared" si="17"/>
        <v>0</v>
      </c>
      <c r="F160" s="111">
        <f t="shared" si="18"/>
        <v>0.8</v>
      </c>
      <c r="G160" s="111">
        <f t="shared" si="19"/>
        <v>0.8</v>
      </c>
      <c r="H160" s="111">
        <f t="shared" si="20"/>
        <v>0</v>
      </c>
      <c r="I160" s="111">
        <f t="shared" si="21"/>
        <v>33.6</v>
      </c>
      <c r="J160" s="111">
        <f t="shared" si="22"/>
        <v>0</v>
      </c>
      <c r="K160" s="128">
        <v>0.5</v>
      </c>
      <c r="L160" s="112"/>
      <c r="M160" s="121">
        <v>0.08</v>
      </c>
      <c r="N160" s="128">
        <v>0.08</v>
      </c>
      <c r="O160" s="112"/>
      <c r="P160" s="128">
        <v>3.36</v>
      </c>
      <c r="Q160" s="129"/>
    </row>
    <row r="161" spans="1:17" x14ac:dyDescent="0.25">
      <c r="A161" s="119" t="s">
        <v>54</v>
      </c>
      <c r="B161" s="140" t="s">
        <v>162</v>
      </c>
      <c r="C161" s="110" t="str">
        <f t="shared" si="23"/>
        <v>LakeMulti-story Cropping (CPS 379) Replace 20% of Annual Cropland with Woody Plants</v>
      </c>
      <c r="D161" s="111">
        <f t="shared" si="16"/>
        <v>1.2</v>
      </c>
      <c r="E161" s="111">
        <f t="shared" si="17"/>
        <v>0</v>
      </c>
      <c r="F161" s="111">
        <f t="shared" si="18"/>
        <v>0.2</v>
      </c>
      <c r="G161" s="111">
        <f t="shared" si="19"/>
        <v>0.4</v>
      </c>
      <c r="H161" s="111">
        <f t="shared" si="20"/>
        <v>0</v>
      </c>
      <c r="I161" s="111">
        <f t="shared" si="21"/>
        <v>22</v>
      </c>
      <c r="J161" s="111">
        <f t="shared" si="22"/>
        <v>0</v>
      </c>
      <c r="K161" s="128">
        <v>0.12</v>
      </c>
      <c r="L161" s="112"/>
      <c r="M161" s="121">
        <v>0.02</v>
      </c>
      <c r="N161" s="128">
        <v>0.04</v>
      </c>
      <c r="O161" s="112"/>
      <c r="P161" s="128">
        <v>2.2000000000000002</v>
      </c>
      <c r="Q161" s="129"/>
    </row>
    <row r="162" spans="1:17" x14ac:dyDescent="0.25">
      <c r="A162" s="119" t="s">
        <v>55</v>
      </c>
      <c r="B162" s="140" t="s">
        <v>162</v>
      </c>
      <c r="C162" s="110" t="str">
        <f t="shared" si="23"/>
        <v>LassenMulti-story Cropping (CPS 379) Replace 20% of Annual Cropland with Woody Plants</v>
      </c>
      <c r="D162" s="111">
        <f t="shared" si="16"/>
        <v>0.8</v>
      </c>
      <c r="E162" s="111">
        <f t="shared" si="17"/>
        <v>0</v>
      </c>
      <c r="F162" s="111">
        <f t="shared" si="18"/>
        <v>0.2</v>
      </c>
      <c r="G162" s="111">
        <f t="shared" si="19"/>
        <v>0</v>
      </c>
      <c r="H162" s="111">
        <f t="shared" si="20"/>
        <v>0</v>
      </c>
      <c r="I162" s="111">
        <f t="shared" si="21"/>
        <v>6.6000000000000005</v>
      </c>
      <c r="J162" s="111">
        <f t="shared" si="22"/>
        <v>0</v>
      </c>
      <c r="K162" s="128">
        <v>0.08</v>
      </c>
      <c r="L162" s="112"/>
      <c r="M162" s="121">
        <v>0.02</v>
      </c>
      <c r="N162" s="128">
        <v>0</v>
      </c>
      <c r="O162" s="112"/>
      <c r="P162" s="128">
        <v>0.66</v>
      </c>
      <c r="Q162" s="129"/>
    </row>
    <row r="163" spans="1:17" x14ac:dyDescent="0.25">
      <c r="A163" s="119" t="s">
        <v>56</v>
      </c>
      <c r="B163" s="140" t="s">
        <v>162</v>
      </c>
      <c r="C163" s="110" t="str">
        <f t="shared" si="23"/>
        <v>Los AngelesMulti-story Cropping (CPS 379) Replace 20% of Annual Cropland with Woody Plants</v>
      </c>
      <c r="D163" s="111">
        <f t="shared" si="16"/>
        <v>4</v>
      </c>
      <c r="E163" s="111">
        <f t="shared" si="17"/>
        <v>0</v>
      </c>
      <c r="F163" s="111">
        <f t="shared" si="18"/>
        <v>0.2</v>
      </c>
      <c r="G163" s="111">
        <f t="shared" si="19"/>
        <v>0.2</v>
      </c>
      <c r="H163" s="111">
        <f t="shared" si="20"/>
        <v>0</v>
      </c>
      <c r="I163" s="111">
        <f t="shared" si="21"/>
        <v>17</v>
      </c>
      <c r="J163" s="111">
        <f t="shared" si="22"/>
        <v>0</v>
      </c>
      <c r="K163" s="128">
        <v>0.4</v>
      </c>
      <c r="L163" s="112"/>
      <c r="M163" s="121">
        <v>0.02</v>
      </c>
      <c r="N163" s="128">
        <v>0.02</v>
      </c>
      <c r="O163" s="112"/>
      <c r="P163" s="128">
        <v>1.7</v>
      </c>
      <c r="Q163" s="129"/>
    </row>
    <row r="164" spans="1:17" x14ac:dyDescent="0.25">
      <c r="A164" s="119" t="s">
        <v>57</v>
      </c>
      <c r="B164" s="140" t="s">
        <v>162</v>
      </c>
      <c r="C164" s="110" t="str">
        <f t="shared" si="23"/>
        <v>MaderaMulti-story Cropping (CPS 379) Replace 20% of Annual Cropland with Woody Plants</v>
      </c>
      <c r="D164" s="111">
        <f t="shared" si="16"/>
        <v>2.6</v>
      </c>
      <c r="E164" s="111">
        <f t="shared" si="17"/>
        <v>0</v>
      </c>
      <c r="F164" s="111">
        <f t="shared" si="18"/>
        <v>0.4</v>
      </c>
      <c r="G164" s="111">
        <f t="shared" si="19"/>
        <v>0.8</v>
      </c>
      <c r="H164" s="111">
        <f t="shared" si="20"/>
        <v>0</v>
      </c>
      <c r="I164" s="111">
        <f t="shared" si="21"/>
        <v>36</v>
      </c>
      <c r="J164" s="111">
        <f t="shared" si="22"/>
        <v>0</v>
      </c>
      <c r="K164" s="128">
        <v>0.26</v>
      </c>
      <c r="L164" s="112"/>
      <c r="M164" s="121">
        <v>0.04</v>
      </c>
      <c r="N164" s="128">
        <v>0.08</v>
      </c>
      <c r="O164" s="112"/>
      <c r="P164" s="128">
        <v>3.6</v>
      </c>
      <c r="Q164" s="129"/>
    </row>
    <row r="165" spans="1:17" x14ac:dyDescent="0.25">
      <c r="A165" s="119" t="s">
        <v>58</v>
      </c>
      <c r="B165" s="140" t="s">
        <v>162</v>
      </c>
      <c r="C165" s="110" t="str">
        <f t="shared" si="23"/>
        <v>MarinMulti-story Cropping (CPS 379) Replace 20% of Annual Cropland with Woody Plants</v>
      </c>
      <c r="D165" s="111">
        <f t="shared" si="16"/>
        <v>2.4</v>
      </c>
      <c r="E165" s="111">
        <f t="shared" si="17"/>
        <v>0</v>
      </c>
      <c r="F165" s="111">
        <f t="shared" si="18"/>
        <v>0.4</v>
      </c>
      <c r="G165" s="111">
        <f t="shared" si="19"/>
        <v>0.2</v>
      </c>
      <c r="H165" s="111">
        <f t="shared" si="20"/>
        <v>0</v>
      </c>
      <c r="I165" s="111">
        <f t="shared" si="21"/>
        <v>10.199999999999999</v>
      </c>
      <c r="J165" s="111">
        <f t="shared" si="22"/>
        <v>0</v>
      </c>
      <c r="K165" s="128">
        <v>0.24</v>
      </c>
      <c r="L165" s="112"/>
      <c r="M165" s="121">
        <v>0.04</v>
      </c>
      <c r="N165" s="128">
        <v>0.02</v>
      </c>
      <c r="O165" s="112"/>
      <c r="P165" s="128">
        <v>1.02</v>
      </c>
      <c r="Q165" s="129"/>
    </row>
    <row r="166" spans="1:17" x14ac:dyDescent="0.25">
      <c r="A166" s="119" t="s">
        <v>59</v>
      </c>
      <c r="B166" s="140" t="s">
        <v>162</v>
      </c>
      <c r="C166" s="110" t="str">
        <f t="shared" si="23"/>
        <v>MariposaMulti-story Cropping (CPS 379) Replace 20% of Annual Cropland with Woody Plants</v>
      </c>
      <c r="D166" s="111">
        <f t="shared" si="16"/>
        <v>2.4</v>
      </c>
      <c r="E166" s="111">
        <f t="shared" si="17"/>
        <v>0</v>
      </c>
      <c r="F166" s="111">
        <f t="shared" si="18"/>
        <v>0.4</v>
      </c>
      <c r="G166" s="111">
        <f t="shared" si="19"/>
        <v>0.6</v>
      </c>
      <c r="H166" s="111">
        <f t="shared" si="20"/>
        <v>0</v>
      </c>
      <c r="I166" s="111">
        <f t="shared" si="21"/>
        <v>35.799999999999997</v>
      </c>
      <c r="J166" s="111">
        <f t="shared" si="22"/>
        <v>0</v>
      </c>
      <c r="K166" s="128">
        <v>0.24</v>
      </c>
      <c r="L166" s="112"/>
      <c r="M166" s="121">
        <v>0.04</v>
      </c>
      <c r="N166" s="128">
        <v>0.06</v>
      </c>
      <c r="O166" s="112"/>
      <c r="P166" s="128">
        <v>3.58</v>
      </c>
      <c r="Q166" s="129"/>
    </row>
    <row r="167" spans="1:17" x14ac:dyDescent="0.25">
      <c r="A167" s="119" t="s">
        <v>60</v>
      </c>
      <c r="B167" s="140" t="s">
        <v>162</v>
      </c>
      <c r="C167" s="110" t="str">
        <f t="shared" si="23"/>
        <v>MendocinoMulti-story Cropping (CPS 379) Replace 20% of Annual Cropland with Woody Plants</v>
      </c>
      <c r="D167" s="111">
        <f t="shared" si="16"/>
        <v>0.8</v>
      </c>
      <c r="E167" s="111">
        <f t="shared" si="17"/>
        <v>0</v>
      </c>
      <c r="F167" s="111">
        <f t="shared" si="18"/>
        <v>0</v>
      </c>
      <c r="G167" s="111">
        <f t="shared" si="19"/>
        <v>0</v>
      </c>
      <c r="H167" s="111">
        <f t="shared" si="20"/>
        <v>0</v>
      </c>
      <c r="I167" s="111">
        <f t="shared" si="21"/>
        <v>12.8</v>
      </c>
      <c r="J167" s="111">
        <f t="shared" si="22"/>
        <v>0</v>
      </c>
      <c r="K167" s="128">
        <v>0.08</v>
      </c>
      <c r="L167" s="112"/>
      <c r="M167" s="121">
        <v>0</v>
      </c>
      <c r="N167" s="128">
        <v>0</v>
      </c>
      <c r="O167" s="112"/>
      <c r="P167" s="128">
        <v>1.28</v>
      </c>
      <c r="Q167" s="129"/>
    </row>
    <row r="168" spans="1:17" x14ac:dyDescent="0.25">
      <c r="A168" s="119" t="s">
        <v>61</v>
      </c>
      <c r="B168" s="140" t="s">
        <v>162</v>
      </c>
      <c r="C168" s="110" t="str">
        <f t="shared" si="23"/>
        <v>MercedMulti-story Cropping (CPS 379) Replace 20% of Annual Cropland with Woody Plants</v>
      </c>
      <c r="D168" s="111">
        <f t="shared" si="16"/>
        <v>3</v>
      </c>
      <c r="E168" s="111">
        <f t="shared" si="17"/>
        <v>0</v>
      </c>
      <c r="F168" s="111">
        <f t="shared" si="18"/>
        <v>0.4</v>
      </c>
      <c r="G168" s="111">
        <f t="shared" si="19"/>
        <v>0.8</v>
      </c>
      <c r="H168" s="111">
        <f t="shared" si="20"/>
        <v>0</v>
      </c>
      <c r="I168" s="111">
        <f t="shared" si="21"/>
        <v>37.200000000000003</v>
      </c>
      <c r="J168" s="111">
        <f t="shared" si="22"/>
        <v>0</v>
      </c>
      <c r="K168" s="128">
        <v>0.3</v>
      </c>
      <c r="L168" s="112"/>
      <c r="M168" s="121">
        <v>0.04</v>
      </c>
      <c r="N168" s="128">
        <v>0.08</v>
      </c>
      <c r="O168" s="112"/>
      <c r="P168" s="128">
        <v>3.72</v>
      </c>
      <c r="Q168" s="129"/>
    </row>
    <row r="169" spans="1:17" x14ac:dyDescent="0.25">
      <c r="A169" s="119" t="s">
        <v>62</v>
      </c>
      <c r="B169" s="140" t="s">
        <v>162</v>
      </c>
      <c r="C169" s="110" t="str">
        <f t="shared" si="23"/>
        <v>ModocMulti-story Cropping (CPS 379) Replace 20% of Annual Cropland with Woody Plants</v>
      </c>
      <c r="D169" s="111">
        <f t="shared" si="16"/>
        <v>0.4</v>
      </c>
      <c r="E169" s="111">
        <f t="shared" si="17"/>
        <v>0</v>
      </c>
      <c r="F169" s="111">
        <f t="shared" si="18"/>
        <v>0.2</v>
      </c>
      <c r="G169" s="111">
        <f t="shared" si="19"/>
        <v>0</v>
      </c>
      <c r="H169" s="111">
        <f t="shared" si="20"/>
        <v>0</v>
      </c>
      <c r="I169" s="111">
        <f t="shared" si="21"/>
        <v>5.2</v>
      </c>
      <c r="J169" s="111">
        <f t="shared" si="22"/>
        <v>0</v>
      </c>
      <c r="K169" s="128">
        <v>0.04</v>
      </c>
      <c r="L169" s="112"/>
      <c r="M169" s="121">
        <v>0.02</v>
      </c>
      <c r="N169" s="128">
        <v>0</v>
      </c>
      <c r="O169" s="112"/>
      <c r="P169" s="128">
        <v>0.52</v>
      </c>
      <c r="Q169" s="129"/>
    </row>
    <row r="170" spans="1:17" x14ac:dyDescent="0.25">
      <c r="A170" s="119" t="s">
        <v>63</v>
      </c>
      <c r="B170" s="140" t="s">
        <v>162</v>
      </c>
      <c r="C170" s="110" t="str">
        <f t="shared" si="23"/>
        <v>MonoMulti-story Cropping (CPS 379) Replace 20% of Annual Cropland with Woody Plants</v>
      </c>
      <c r="D170" s="111">
        <f t="shared" si="16"/>
        <v>0.6</v>
      </c>
      <c r="E170" s="111">
        <f t="shared" si="17"/>
        <v>0</v>
      </c>
      <c r="F170" s="111">
        <f t="shared" si="18"/>
        <v>0.2</v>
      </c>
      <c r="G170" s="111">
        <f t="shared" si="19"/>
        <v>0</v>
      </c>
      <c r="H170" s="111">
        <f t="shared" si="20"/>
        <v>0</v>
      </c>
      <c r="I170" s="111">
        <f t="shared" si="21"/>
        <v>6.4</v>
      </c>
      <c r="J170" s="111">
        <f t="shared" si="22"/>
        <v>0</v>
      </c>
      <c r="K170" s="128">
        <v>0.06</v>
      </c>
      <c r="L170" s="112"/>
      <c r="M170" s="121">
        <v>0.02</v>
      </c>
      <c r="N170" s="128">
        <v>0</v>
      </c>
      <c r="O170" s="112"/>
      <c r="P170" s="128">
        <v>0.64</v>
      </c>
      <c r="Q170" s="129"/>
    </row>
    <row r="171" spans="1:17" x14ac:dyDescent="0.25">
      <c r="A171" s="119" t="s">
        <v>64</v>
      </c>
      <c r="B171" s="140" t="s">
        <v>162</v>
      </c>
      <c r="C171" s="110" t="str">
        <f t="shared" si="23"/>
        <v>MontereyMulti-story Cropping (CPS 379) Replace 20% of Annual Cropland with Woody Plants</v>
      </c>
      <c r="D171" s="111">
        <f t="shared" si="16"/>
        <v>3</v>
      </c>
      <c r="E171" s="111">
        <f t="shared" si="17"/>
        <v>0</v>
      </c>
      <c r="F171" s="111">
        <f t="shared" si="18"/>
        <v>0.4</v>
      </c>
      <c r="G171" s="111">
        <f t="shared" si="19"/>
        <v>0.4</v>
      </c>
      <c r="H171" s="111">
        <f t="shared" si="20"/>
        <v>0</v>
      </c>
      <c r="I171" s="111">
        <f t="shared" si="21"/>
        <v>41.6</v>
      </c>
      <c r="J171" s="111">
        <f t="shared" si="22"/>
        <v>0</v>
      </c>
      <c r="K171" s="128">
        <v>0.3</v>
      </c>
      <c r="L171" s="112"/>
      <c r="M171" s="121">
        <v>0.04</v>
      </c>
      <c r="N171" s="128">
        <v>0.04</v>
      </c>
      <c r="O171" s="112"/>
      <c r="P171" s="128">
        <v>4.16</v>
      </c>
      <c r="Q171" s="129"/>
    </row>
    <row r="172" spans="1:17" x14ac:dyDescent="0.25">
      <c r="A172" s="119" t="s">
        <v>65</v>
      </c>
      <c r="B172" s="140" t="s">
        <v>162</v>
      </c>
      <c r="C172" s="110" t="str">
        <f t="shared" si="23"/>
        <v>NapaMulti-story Cropping (CPS 379) Replace 20% of Annual Cropland with Woody Plants</v>
      </c>
      <c r="D172" s="111">
        <f t="shared" si="16"/>
        <v>3.8</v>
      </c>
      <c r="E172" s="111">
        <f t="shared" si="17"/>
        <v>0</v>
      </c>
      <c r="F172" s="111">
        <f t="shared" si="18"/>
        <v>0.4</v>
      </c>
      <c r="G172" s="111">
        <f t="shared" si="19"/>
        <v>1</v>
      </c>
      <c r="H172" s="111">
        <f t="shared" si="20"/>
        <v>0</v>
      </c>
      <c r="I172" s="111">
        <f t="shared" si="21"/>
        <v>34.6</v>
      </c>
      <c r="J172" s="111">
        <f t="shared" si="22"/>
        <v>0</v>
      </c>
      <c r="K172" s="128">
        <v>0.38</v>
      </c>
      <c r="L172" s="112"/>
      <c r="M172" s="121">
        <v>0.04</v>
      </c>
      <c r="N172" s="128">
        <v>0.1</v>
      </c>
      <c r="O172" s="112"/>
      <c r="P172" s="128">
        <v>3.46</v>
      </c>
      <c r="Q172" s="129"/>
    </row>
    <row r="173" spans="1:17" x14ac:dyDescent="0.25">
      <c r="A173" s="119" t="s">
        <v>66</v>
      </c>
      <c r="B173" s="140" t="s">
        <v>162</v>
      </c>
      <c r="C173" s="110" t="str">
        <f t="shared" si="23"/>
        <v>NevadaMulti-story Cropping (CPS 379) Replace 20% of Annual Cropland with Woody Plants</v>
      </c>
      <c r="D173" s="111">
        <f t="shared" si="16"/>
        <v>2</v>
      </c>
      <c r="E173" s="111">
        <f t="shared" si="17"/>
        <v>0</v>
      </c>
      <c r="F173" s="111">
        <f t="shared" si="18"/>
        <v>0</v>
      </c>
      <c r="G173" s="111">
        <f t="shared" si="19"/>
        <v>1</v>
      </c>
      <c r="H173" s="111">
        <f t="shared" si="20"/>
        <v>0</v>
      </c>
      <c r="I173" s="111">
        <f t="shared" si="21"/>
        <v>22</v>
      </c>
      <c r="J173" s="111">
        <f t="shared" si="22"/>
        <v>0</v>
      </c>
      <c r="K173" s="128">
        <v>0.2</v>
      </c>
      <c r="L173" s="112"/>
      <c r="M173" s="121">
        <v>0</v>
      </c>
      <c r="N173" s="128">
        <v>0.1</v>
      </c>
      <c r="O173" s="112"/>
      <c r="P173" s="128">
        <v>2.2000000000000002</v>
      </c>
      <c r="Q173" s="129"/>
    </row>
    <row r="174" spans="1:17" x14ac:dyDescent="0.25">
      <c r="A174" s="119" t="s">
        <v>67</v>
      </c>
      <c r="B174" s="140" t="s">
        <v>162</v>
      </c>
      <c r="C174" s="110" t="str">
        <f t="shared" si="23"/>
        <v>OrangeMulti-story Cropping (CPS 379) Replace 20% of Annual Cropland with Woody Plants</v>
      </c>
      <c r="D174" s="111">
        <f t="shared" si="16"/>
        <v>4</v>
      </c>
      <c r="E174" s="111">
        <f t="shared" si="17"/>
        <v>0</v>
      </c>
      <c r="F174" s="111">
        <f t="shared" si="18"/>
        <v>0.2</v>
      </c>
      <c r="G174" s="111">
        <f t="shared" si="19"/>
        <v>0</v>
      </c>
      <c r="H174" s="111">
        <f t="shared" si="20"/>
        <v>0</v>
      </c>
      <c r="I174" s="111">
        <f t="shared" si="21"/>
        <v>16</v>
      </c>
      <c r="J174" s="111">
        <f t="shared" si="22"/>
        <v>0</v>
      </c>
      <c r="K174" s="128">
        <v>0.4</v>
      </c>
      <c r="L174" s="112"/>
      <c r="M174" s="121">
        <v>0.02</v>
      </c>
      <c r="N174" s="128">
        <v>0</v>
      </c>
      <c r="O174" s="112"/>
      <c r="P174" s="128">
        <v>1.6</v>
      </c>
      <c r="Q174" s="129"/>
    </row>
    <row r="175" spans="1:17" x14ac:dyDescent="0.25">
      <c r="A175" s="119" t="s">
        <v>68</v>
      </c>
      <c r="B175" s="140" t="s">
        <v>162</v>
      </c>
      <c r="C175" s="110" t="str">
        <f t="shared" si="23"/>
        <v>PlacerMulti-story Cropping (CPS 379) Replace 20% of Annual Cropland with Woody Plants</v>
      </c>
      <c r="D175" s="111">
        <f t="shared" si="16"/>
        <v>1.2</v>
      </c>
      <c r="E175" s="111">
        <f t="shared" si="17"/>
        <v>0</v>
      </c>
      <c r="F175" s="111">
        <f t="shared" si="18"/>
        <v>0.4</v>
      </c>
      <c r="G175" s="111">
        <f t="shared" si="19"/>
        <v>1.6</v>
      </c>
      <c r="H175" s="111">
        <f t="shared" si="20"/>
        <v>0</v>
      </c>
      <c r="I175" s="111">
        <f t="shared" si="21"/>
        <v>29.6</v>
      </c>
      <c r="J175" s="111">
        <f t="shared" si="22"/>
        <v>0</v>
      </c>
      <c r="K175" s="128">
        <v>0.12</v>
      </c>
      <c r="L175" s="112"/>
      <c r="M175" s="121">
        <v>0.04</v>
      </c>
      <c r="N175" s="128">
        <v>0.16</v>
      </c>
      <c r="O175" s="112"/>
      <c r="P175" s="128">
        <v>2.96</v>
      </c>
      <c r="Q175" s="129"/>
    </row>
    <row r="176" spans="1:17" x14ac:dyDescent="0.25">
      <c r="A176" s="119" t="s">
        <v>69</v>
      </c>
      <c r="B176" s="140" t="s">
        <v>162</v>
      </c>
      <c r="C176" s="110" t="str">
        <f t="shared" si="23"/>
        <v>PlumasMulti-story Cropping (CPS 379) Replace 20% of Annual Cropland with Woody Plants</v>
      </c>
      <c r="D176" s="111">
        <f t="shared" si="16"/>
        <v>0.4</v>
      </c>
      <c r="E176" s="111">
        <f t="shared" si="17"/>
        <v>0</v>
      </c>
      <c r="F176" s="111">
        <f t="shared" si="18"/>
        <v>0</v>
      </c>
      <c r="G176" s="111">
        <f t="shared" si="19"/>
        <v>0</v>
      </c>
      <c r="H176" s="111">
        <f t="shared" si="20"/>
        <v>0</v>
      </c>
      <c r="I176" s="111">
        <f t="shared" si="21"/>
        <v>6</v>
      </c>
      <c r="J176" s="111">
        <f t="shared" si="22"/>
        <v>0</v>
      </c>
      <c r="K176" s="128">
        <v>0.04</v>
      </c>
      <c r="L176" s="112"/>
      <c r="M176" s="121">
        <v>0</v>
      </c>
      <c r="N176" s="128">
        <v>0</v>
      </c>
      <c r="O176" s="112"/>
      <c r="P176" s="128">
        <v>0.6</v>
      </c>
      <c r="Q176" s="129"/>
    </row>
    <row r="177" spans="1:17" x14ac:dyDescent="0.25">
      <c r="A177" s="119" t="s">
        <v>70</v>
      </c>
      <c r="B177" s="140" t="s">
        <v>162</v>
      </c>
      <c r="C177" s="110" t="str">
        <f t="shared" si="23"/>
        <v>RiversideMulti-story Cropping (CPS 379) Replace 20% of Annual Cropland with Woody Plants</v>
      </c>
      <c r="D177" s="111">
        <f t="shared" si="16"/>
        <v>1.6</v>
      </c>
      <c r="E177" s="111">
        <f t="shared" si="17"/>
        <v>0</v>
      </c>
      <c r="F177" s="111">
        <f t="shared" si="18"/>
        <v>0.2</v>
      </c>
      <c r="G177" s="111">
        <f t="shared" si="19"/>
        <v>0.6</v>
      </c>
      <c r="H177" s="111">
        <f t="shared" si="20"/>
        <v>0</v>
      </c>
      <c r="I177" s="111">
        <f t="shared" si="21"/>
        <v>24</v>
      </c>
      <c r="J177" s="111">
        <f t="shared" si="22"/>
        <v>0</v>
      </c>
      <c r="K177" s="128">
        <v>0.16</v>
      </c>
      <c r="L177" s="112"/>
      <c r="M177" s="121">
        <v>0.02</v>
      </c>
      <c r="N177" s="128">
        <v>0.06</v>
      </c>
      <c r="O177" s="112"/>
      <c r="P177" s="128">
        <v>2.4</v>
      </c>
      <c r="Q177" s="129"/>
    </row>
    <row r="178" spans="1:17" x14ac:dyDescent="0.25">
      <c r="A178" s="119" t="s">
        <v>71</v>
      </c>
      <c r="B178" s="140" t="s">
        <v>162</v>
      </c>
      <c r="C178" s="110" t="str">
        <f t="shared" si="23"/>
        <v>SacramentoMulti-story Cropping (CPS 379) Replace 20% of Annual Cropland with Woody Plants</v>
      </c>
      <c r="D178" s="111">
        <f t="shared" si="16"/>
        <v>2.8000000000000003</v>
      </c>
      <c r="E178" s="111">
        <f t="shared" si="17"/>
        <v>0</v>
      </c>
      <c r="F178" s="111">
        <f t="shared" si="18"/>
        <v>0.6</v>
      </c>
      <c r="G178" s="111">
        <f t="shared" si="19"/>
        <v>2.6</v>
      </c>
      <c r="H178" s="111">
        <f t="shared" si="20"/>
        <v>0</v>
      </c>
      <c r="I178" s="111">
        <f t="shared" si="21"/>
        <v>38.4</v>
      </c>
      <c r="J178" s="111">
        <f t="shared" si="22"/>
        <v>0</v>
      </c>
      <c r="K178" s="128">
        <v>0.28000000000000003</v>
      </c>
      <c r="L178" s="112"/>
      <c r="M178" s="121">
        <v>0.06</v>
      </c>
      <c r="N178" s="128">
        <v>0.26</v>
      </c>
      <c r="O178" s="112"/>
      <c r="P178" s="128">
        <v>3.84</v>
      </c>
      <c r="Q178" s="129"/>
    </row>
    <row r="179" spans="1:17" x14ac:dyDescent="0.25">
      <c r="A179" s="119" t="s">
        <v>72</v>
      </c>
      <c r="B179" s="140" t="s">
        <v>162</v>
      </c>
      <c r="C179" s="110" t="str">
        <f t="shared" si="23"/>
        <v>San BenitoMulti-story Cropping (CPS 379) Replace 20% of Annual Cropland with Woody Plants</v>
      </c>
      <c r="D179" s="111">
        <f t="shared" si="16"/>
        <v>1.6</v>
      </c>
      <c r="E179" s="111">
        <f t="shared" si="17"/>
        <v>0</v>
      </c>
      <c r="F179" s="111">
        <f t="shared" si="18"/>
        <v>0.2</v>
      </c>
      <c r="G179" s="111">
        <f t="shared" si="19"/>
        <v>0.4</v>
      </c>
      <c r="H179" s="111">
        <f t="shared" si="20"/>
        <v>0</v>
      </c>
      <c r="I179" s="111">
        <f t="shared" si="21"/>
        <v>36.200000000000003</v>
      </c>
      <c r="J179" s="111">
        <f t="shared" si="22"/>
        <v>0</v>
      </c>
      <c r="K179" s="128">
        <v>0.16</v>
      </c>
      <c r="L179" s="112"/>
      <c r="M179" s="121">
        <v>0.02</v>
      </c>
      <c r="N179" s="128">
        <v>0.04</v>
      </c>
      <c r="O179" s="112"/>
      <c r="P179" s="128">
        <v>3.62</v>
      </c>
      <c r="Q179" s="129"/>
    </row>
    <row r="180" spans="1:17" x14ac:dyDescent="0.25">
      <c r="A180" s="119" t="s">
        <v>73</v>
      </c>
      <c r="B180" s="140" t="s">
        <v>162</v>
      </c>
      <c r="C180" s="110" t="str">
        <f t="shared" si="23"/>
        <v>San BernadinoMulti-story Cropping (CPS 379) Replace 20% of Annual Cropland with Woody Plants</v>
      </c>
      <c r="D180" s="111">
        <f t="shared" si="16"/>
        <v>1.2</v>
      </c>
      <c r="E180" s="111">
        <f t="shared" si="17"/>
        <v>0</v>
      </c>
      <c r="F180" s="111">
        <f t="shared" si="18"/>
        <v>0.2</v>
      </c>
      <c r="G180" s="111">
        <f t="shared" si="19"/>
        <v>0.4</v>
      </c>
      <c r="H180" s="111">
        <f t="shared" si="20"/>
        <v>0</v>
      </c>
      <c r="I180" s="111">
        <f t="shared" si="21"/>
        <v>25.8</v>
      </c>
      <c r="J180" s="111">
        <f t="shared" si="22"/>
        <v>0</v>
      </c>
      <c r="K180" s="128">
        <v>0.12</v>
      </c>
      <c r="L180" s="112"/>
      <c r="M180" s="121">
        <v>0.02</v>
      </c>
      <c r="N180" s="128">
        <v>0.04</v>
      </c>
      <c r="O180" s="112"/>
      <c r="P180" s="128">
        <v>2.58</v>
      </c>
      <c r="Q180" s="129"/>
    </row>
    <row r="181" spans="1:17" x14ac:dyDescent="0.25">
      <c r="A181" s="119" t="s">
        <v>74</v>
      </c>
      <c r="B181" s="140" t="s">
        <v>162</v>
      </c>
      <c r="C181" s="110" t="str">
        <f t="shared" si="23"/>
        <v>San DiegoMulti-story Cropping (CPS 379) Replace 20% of Annual Cropland with Woody Plants</v>
      </c>
      <c r="D181" s="111">
        <f t="shared" si="16"/>
        <v>1.4000000000000001</v>
      </c>
      <c r="E181" s="111">
        <f t="shared" si="17"/>
        <v>0</v>
      </c>
      <c r="F181" s="111">
        <f t="shared" si="18"/>
        <v>0.6</v>
      </c>
      <c r="G181" s="111">
        <f t="shared" si="19"/>
        <v>0</v>
      </c>
      <c r="H181" s="111">
        <f t="shared" si="20"/>
        <v>0</v>
      </c>
      <c r="I181" s="111">
        <f t="shared" si="21"/>
        <v>14</v>
      </c>
      <c r="J181" s="111">
        <f t="shared" si="22"/>
        <v>0</v>
      </c>
      <c r="K181" s="128">
        <v>0.14000000000000001</v>
      </c>
      <c r="L181" s="112"/>
      <c r="M181" s="121">
        <v>0.06</v>
      </c>
      <c r="N181" s="128">
        <v>0</v>
      </c>
      <c r="O181" s="112"/>
      <c r="P181" s="128">
        <v>1.4</v>
      </c>
      <c r="Q181" s="129"/>
    </row>
    <row r="182" spans="1:17" x14ac:dyDescent="0.25">
      <c r="A182" s="119" t="s">
        <v>75</v>
      </c>
      <c r="B182" s="140" t="s">
        <v>162</v>
      </c>
      <c r="C182" s="110" t="str">
        <f t="shared" si="23"/>
        <v>San FranciscoMulti-story Cropping (CPS 379) Replace 20% of Annual Cropland with Woody Plants</v>
      </c>
      <c r="D182" s="111">
        <f t="shared" si="16"/>
        <v>3.2</v>
      </c>
      <c r="E182" s="111">
        <f t="shared" si="17"/>
        <v>0</v>
      </c>
      <c r="F182" s="111">
        <f t="shared" si="18"/>
        <v>0.4</v>
      </c>
      <c r="G182" s="111">
        <f t="shared" si="19"/>
        <v>0.6</v>
      </c>
      <c r="H182" s="111">
        <f t="shared" si="20"/>
        <v>0</v>
      </c>
      <c r="I182" s="111">
        <f t="shared" si="21"/>
        <v>13</v>
      </c>
      <c r="J182" s="111">
        <f t="shared" si="22"/>
        <v>0</v>
      </c>
      <c r="K182" s="128">
        <v>0.32</v>
      </c>
      <c r="L182" s="112"/>
      <c r="M182" s="121">
        <v>0.04</v>
      </c>
      <c r="N182" s="128">
        <v>0.06</v>
      </c>
      <c r="O182" s="112"/>
      <c r="P182" s="128">
        <v>1.3</v>
      </c>
      <c r="Q182" s="129"/>
    </row>
    <row r="183" spans="1:17" x14ac:dyDescent="0.25">
      <c r="A183" s="119" t="s">
        <v>76</v>
      </c>
      <c r="B183" s="140" t="s">
        <v>162</v>
      </c>
      <c r="C183" s="110" t="str">
        <f t="shared" si="23"/>
        <v>San JoaquinMulti-story Cropping (CPS 379) Replace 20% of Annual Cropland with Woody Plants</v>
      </c>
      <c r="D183" s="111">
        <f t="shared" si="16"/>
        <v>6.2</v>
      </c>
      <c r="E183" s="111">
        <f t="shared" si="17"/>
        <v>0</v>
      </c>
      <c r="F183" s="111">
        <f t="shared" si="18"/>
        <v>0.4</v>
      </c>
      <c r="G183" s="111">
        <f t="shared" si="19"/>
        <v>1.4000000000000001</v>
      </c>
      <c r="H183" s="111">
        <f t="shared" si="20"/>
        <v>0</v>
      </c>
      <c r="I183" s="111">
        <f t="shared" si="21"/>
        <v>31</v>
      </c>
      <c r="J183" s="111">
        <f t="shared" si="22"/>
        <v>0</v>
      </c>
      <c r="K183" s="128">
        <v>0.62</v>
      </c>
      <c r="L183" s="112"/>
      <c r="M183" s="121">
        <v>0.04</v>
      </c>
      <c r="N183" s="128">
        <v>0.14000000000000001</v>
      </c>
      <c r="O183" s="112"/>
      <c r="P183" s="128">
        <v>3.1</v>
      </c>
      <c r="Q183" s="129"/>
    </row>
    <row r="184" spans="1:17" x14ac:dyDescent="0.25">
      <c r="A184" s="119" t="s">
        <v>77</v>
      </c>
      <c r="B184" s="140" t="s">
        <v>162</v>
      </c>
      <c r="C184" s="110" t="str">
        <f t="shared" si="23"/>
        <v>San Luis ObispoMulti-story Cropping (CPS 379) Replace 20% of Annual Cropland with Woody Plants</v>
      </c>
      <c r="D184" s="111">
        <f t="shared" si="16"/>
        <v>1.4000000000000001</v>
      </c>
      <c r="E184" s="111">
        <f t="shared" si="17"/>
        <v>0</v>
      </c>
      <c r="F184" s="111">
        <f t="shared" si="18"/>
        <v>0.6</v>
      </c>
      <c r="G184" s="111">
        <f t="shared" si="19"/>
        <v>0.2</v>
      </c>
      <c r="H184" s="111">
        <f t="shared" si="20"/>
        <v>0</v>
      </c>
      <c r="I184" s="111">
        <f t="shared" si="21"/>
        <v>36.800000000000004</v>
      </c>
      <c r="J184" s="111">
        <f t="shared" si="22"/>
        <v>0</v>
      </c>
      <c r="K184" s="128">
        <v>0.14000000000000001</v>
      </c>
      <c r="L184" s="112"/>
      <c r="M184" s="121">
        <v>0.06</v>
      </c>
      <c r="N184" s="128">
        <v>0.02</v>
      </c>
      <c r="O184" s="112"/>
      <c r="P184" s="128">
        <v>3.68</v>
      </c>
      <c r="Q184" s="129"/>
    </row>
    <row r="185" spans="1:17" x14ac:dyDescent="0.25">
      <c r="A185" s="119" t="s">
        <v>78</v>
      </c>
      <c r="B185" s="140" t="s">
        <v>162</v>
      </c>
      <c r="C185" s="110" t="str">
        <f t="shared" si="23"/>
        <v>San MateoMulti-story Cropping (CPS 379) Replace 20% of Annual Cropland with Woody Plants</v>
      </c>
      <c r="D185" s="111">
        <f t="shared" si="16"/>
        <v>2.8000000000000003</v>
      </c>
      <c r="E185" s="111">
        <f t="shared" si="17"/>
        <v>0</v>
      </c>
      <c r="F185" s="111">
        <f t="shared" si="18"/>
        <v>0.2</v>
      </c>
      <c r="G185" s="111">
        <f t="shared" si="19"/>
        <v>0.4</v>
      </c>
      <c r="H185" s="111">
        <f t="shared" si="20"/>
        <v>0</v>
      </c>
      <c r="I185" s="111">
        <f t="shared" si="21"/>
        <v>12.4</v>
      </c>
      <c r="J185" s="111">
        <f t="shared" si="22"/>
        <v>0</v>
      </c>
      <c r="K185" s="128">
        <v>0.28000000000000003</v>
      </c>
      <c r="L185" s="112"/>
      <c r="M185" s="121">
        <v>0.02</v>
      </c>
      <c r="N185" s="128">
        <v>0.04</v>
      </c>
      <c r="O185" s="112"/>
      <c r="P185" s="128">
        <v>1.24</v>
      </c>
      <c r="Q185" s="129"/>
    </row>
    <row r="186" spans="1:17" x14ac:dyDescent="0.25">
      <c r="A186" s="119" t="s">
        <v>79</v>
      </c>
      <c r="B186" s="140" t="s">
        <v>162</v>
      </c>
      <c r="C186" s="110" t="str">
        <f t="shared" si="23"/>
        <v>Santa BarbaraMulti-story Cropping (CPS 379) Replace 20% of Annual Cropland with Woody Plants</v>
      </c>
      <c r="D186" s="111">
        <f t="shared" si="16"/>
        <v>0.4</v>
      </c>
      <c r="E186" s="111">
        <f t="shared" si="17"/>
        <v>0</v>
      </c>
      <c r="F186" s="111">
        <f t="shared" si="18"/>
        <v>0.2</v>
      </c>
      <c r="G186" s="111">
        <f t="shared" si="19"/>
        <v>0</v>
      </c>
      <c r="H186" s="111">
        <f t="shared" si="20"/>
        <v>0</v>
      </c>
      <c r="I186" s="111">
        <f t="shared" si="21"/>
        <v>14.2</v>
      </c>
      <c r="J186" s="111">
        <f t="shared" si="22"/>
        <v>0</v>
      </c>
      <c r="K186" s="128">
        <v>0.04</v>
      </c>
      <c r="L186" s="112"/>
      <c r="M186" s="121">
        <v>0.02</v>
      </c>
      <c r="N186" s="128">
        <v>0</v>
      </c>
      <c r="O186" s="112"/>
      <c r="P186" s="128">
        <v>1.42</v>
      </c>
      <c r="Q186" s="129"/>
    </row>
    <row r="187" spans="1:17" x14ac:dyDescent="0.25">
      <c r="A187" s="119" t="s">
        <v>80</v>
      </c>
      <c r="B187" s="140" t="s">
        <v>162</v>
      </c>
      <c r="C187" s="110" t="str">
        <f t="shared" si="23"/>
        <v>Santa ClaraMulti-story Cropping (CPS 379) Replace 20% of Annual Cropland with Woody Plants</v>
      </c>
      <c r="D187" s="111">
        <f t="shared" si="16"/>
        <v>12.2</v>
      </c>
      <c r="E187" s="111">
        <f t="shared" si="17"/>
        <v>0</v>
      </c>
      <c r="F187" s="111">
        <f t="shared" si="18"/>
        <v>0.4</v>
      </c>
      <c r="G187" s="111">
        <f t="shared" si="19"/>
        <v>0.4</v>
      </c>
      <c r="H187" s="111">
        <f t="shared" si="20"/>
        <v>0</v>
      </c>
      <c r="I187" s="111">
        <f t="shared" si="21"/>
        <v>34</v>
      </c>
      <c r="J187" s="111">
        <f t="shared" si="22"/>
        <v>0</v>
      </c>
      <c r="K187" s="128">
        <v>1.22</v>
      </c>
      <c r="L187" s="112"/>
      <c r="M187" s="121">
        <v>0.04</v>
      </c>
      <c r="N187" s="128">
        <v>0.04</v>
      </c>
      <c r="O187" s="112"/>
      <c r="P187" s="128">
        <v>3.4</v>
      </c>
      <c r="Q187" s="129"/>
    </row>
    <row r="188" spans="1:17" x14ac:dyDescent="0.25">
      <c r="A188" s="119" t="s">
        <v>81</v>
      </c>
      <c r="B188" s="140" t="s">
        <v>162</v>
      </c>
      <c r="C188" s="110" t="str">
        <f t="shared" si="23"/>
        <v>Santa CruzMulti-story Cropping (CPS 379) Replace 20% of Annual Cropland with Woody Plants</v>
      </c>
      <c r="D188" s="111">
        <f t="shared" si="16"/>
        <v>3.2</v>
      </c>
      <c r="E188" s="111">
        <f t="shared" si="17"/>
        <v>0</v>
      </c>
      <c r="F188" s="111">
        <f t="shared" si="18"/>
        <v>0.2</v>
      </c>
      <c r="G188" s="111">
        <f t="shared" si="19"/>
        <v>0.2</v>
      </c>
      <c r="H188" s="111">
        <f t="shared" si="20"/>
        <v>0</v>
      </c>
      <c r="I188" s="111">
        <f t="shared" si="21"/>
        <v>12.6</v>
      </c>
      <c r="J188" s="111">
        <f t="shared" si="22"/>
        <v>0</v>
      </c>
      <c r="K188" s="128">
        <v>0.32</v>
      </c>
      <c r="L188" s="112"/>
      <c r="M188" s="121">
        <v>0.02</v>
      </c>
      <c r="N188" s="128">
        <v>0.02</v>
      </c>
      <c r="O188" s="112"/>
      <c r="P188" s="128">
        <v>1.26</v>
      </c>
      <c r="Q188" s="129"/>
    </row>
    <row r="189" spans="1:17" x14ac:dyDescent="0.25">
      <c r="A189" s="119" t="s">
        <v>82</v>
      </c>
      <c r="B189" s="140" t="s">
        <v>162</v>
      </c>
      <c r="C189" s="110" t="str">
        <f t="shared" si="23"/>
        <v>ShastaMulti-story Cropping (CPS 379) Replace 20% of Annual Cropland with Woody Plants</v>
      </c>
      <c r="D189" s="111">
        <f t="shared" si="16"/>
        <v>2.8000000000000003</v>
      </c>
      <c r="E189" s="111">
        <f t="shared" si="17"/>
        <v>0</v>
      </c>
      <c r="F189" s="111">
        <f t="shared" si="18"/>
        <v>0.4</v>
      </c>
      <c r="G189" s="111">
        <f t="shared" si="19"/>
        <v>0.2</v>
      </c>
      <c r="H189" s="111">
        <f t="shared" si="20"/>
        <v>0</v>
      </c>
      <c r="I189" s="111">
        <f t="shared" si="21"/>
        <v>32.799999999999997</v>
      </c>
      <c r="J189" s="111">
        <f t="shared" si="22"/>
        <v>0</v>
      </c>
      <c r="K189" s="128">
        <v>0.28000000000000003</v>
      </c>
      <c r="L189" s="112"/>
      <c r="M189" s="121">
        <v>0.04</v>
      </c>
      <c r="N189" s="128">
        <v>0.02</v>
      </c>
      <c r="O189" s="112"/>
      <c r="P189" s="128">
        <v>3.28</v>
      </c>
      <c r="Q189" s="129"/>
    </row>
    <row r="190" spans="1:17" x14ac:dyDescent="0.25">
      <c r="A190" s="119" t="s">
        <v>83</v>
      </c>
      <c r="B190" s="140" t="s">
        <v>162</v>
      </c>
      <c r="C190" s="110" t="str">
        <f t="shared" si="23"/>
        <v>SierraMulti-story Cropping (CPS 379) Replace 20% of Annual Cropland with Woody Plants</v>
      </c>
      <c r="D190" s="111">
        <f t="shared" si="16"/>
        <v>1</v>
      </c>
      <c r="E190" s="111">
        <f t="shared" si="17"/>
        <v>0</v>
      </c>
      <c r="F190" s="111">
        <f t="shared" si="18"/>
        <v>0</v>
      </c>
      <c r="G190" s="111">
        <f t="shared" si="19"/>
        <v>0</v>
      </c>
      <c r="H190" s="111">
        <f t="shared" si="20"/>
        <v>0</v>
      </c>
      <c r="I190" s="111">
        <f t="shared" si="21"/>
        <v>7.1999999999999993</v>
      </c>
      <c r="J190" s="111">
        <f t="shared" si="22"/>
        <v>0</v>
      </c>
      <c r="K190" s="128">
        <v>0.1</v>
      </c>
      <c r="L190" s="112"/>
      <c r="M190" s="121">
        <v>0</v>
      </c>
      <c r="N190" s="128">
        <v>0</v>
      </c>
      <c r="O190" s="112"/>
      <c r="P190" s="128">
        <v>0.72</v>
      </c>
      <c r="Q190" s="129"/>
    </row>
    <row r="191" spans="1:17" x14ac:dyDescent="0.25">
      <c r="A191" s="119" t="s">
        <v>84</v>
      </c>
      <c r="B191" s="140" t="s">
        <v>162</v>
      </c>
      <c r="C191" s="110" t="str">
        <f t="shared" si="23"/>
        <v>SiskiyouMulti-story Cropping (CPS 379) Replace 20% of Annual Cropland with Woody Plants</v>
      </c>
      <c r="D191" s="111">
        <f t="shared" si="16"/>
        <v>1</v>
      </c>
      <c r="E191" s="111">
        <f t="shared" si="17"/>
        <v>0</v>
      </c>
      <c r="F191" s="111">
        <f t="shared" si="18"/>
        <v>0.2</v>
      </c>
      <c r="G191" s="111">
        <f t="shared" si="19"/>
        <v>0</v>
      </c>
      <c r="H191" s="111">
        <f t="shared" si="20"/>
        <v>0</v>
      </c>
      <c r="I191" s="111">
        <f t="shared" si="21"/>
        <v>15.600000000000001</v>
      </c>
      <c r="J191" s="111">
        <f t="shared" si="22"/>
        <v>0</v>
      </c>
      <c r="K191" s="128">
        <v>0.1</v>
      </c>
      <c r="L191" s="112"/>
      <c r="M191" s="121">
        <v>0.02</v>
      </c>
      <c r="N191" s="128">
        <v>0</v>
      </c>
      <c r="O191" s="112"/>
      <c r="P191" s="128">
        <v>1.56</v>
      </c>
      <c r="Q191" s="129"/>
    </row>
    <row r="192" spans="1:17" x14ac:dyDescent="0.25">
      <c r="A192" s="119" t="s">
        <v>85</v>
      </c>
      <c r="B192" s="140" t="s">
        <v>162</v>
      </c>
      <c r="C192" s="110" t="str">
        <f t="shared" si="23"/>
        <v>SolanoMulti-story Cropping (CPS 379) Replace 20% of Annual Cropland with Woody Plants</v>
      </c>
      <c r="D192" s="111">
        <f t="shared" si="16"/>
        <v>3.4000000000000004</v>
      </c>
      <c r="E192" s="111">
        <f t="shared" si="17"/>
        <v>0</v>
      </c>
      <c r="F192" s="111">
        <f t="shared" si="18"/>
        <v>1</v>
      </c>
      <c r="G192" s="111">
        <f t="shared" si="19"/>
        <v>3</v>
      </c>
      <c r="H192" s="111">
        <f t="shared" si="20"/>
        <v>0</v>
      </c>
      <c r="I192" s="111">
        <f t="shared" si="21"/>
        <v>37.200000000000003</v>
      </c>
      <c r="J192" s="111">
        <f t="shared" si="22"/>
        <v>0</v>
      </c>
      <c r="K192" s="128">
        <v>0.34</v>
      </c>
      <c r="L192" s="112"/>
      <c r="M192" s="121">
        <v>0.1</v>
      </c>
      <c r="N192" s="128">
        <v>0.3</v>
      </c>
      <c r="O192" s="112"/>
      <c r="P192" s="128">
        <v>3.72</v>
      </c>
      <c r="Q192" s="129"/>
    </row>
    <row r="193" spans="1:17" x14ac:dyDescent="0.25">
      <c r="A193" s="119" t="s">
        <v>86</v>
      </c>
      <c r="B193" s="140" t="s">
        <v>162</v>
      </c>
      <c r="C193" s="110" t="str">
        <f t="shared" si="23"/>
        <v>SonomaMulti-story Cropping (CPS 379) Replace 20% of Annual Cropland with Woody Plants</v>
      </c>
      <c r="D193" s="111">
        <f t="shared" si="16"/>
        <v>1</v>
      </c>
      <c r="E193" s="111">
        <f t="shared" si="17"/>
        <v>0</v>
      </c>
      <c r="F193" s="111">
        <f t="shared" si="18"/>
        <v>0.2</v>
      </c>
      <c r="G193" s="111">
        <f t="shared" si="19"/>
        <v>0.4</v>
      </c>
      <c r="H193" s="111">
        <f t="shared" si="20"/>
        <v>0</v>
      </c>
      <c r="I193" s="111">
        <f t="shared" si="21"/>
        <v>11.6</v>
      </c>
      <c r="J193" s="111">
        <f t="shared" si="22"/>
        <v>0</v>
      </c>
      <c r="K193" s="128">
        <v>0.1</v>
      </c>
      <c r="L193" s="112"/>
      <c r="M193" s="121">
        <v>0.02</v>
      </c>
      <c r="N193" s="128">
        <v>0.04</v>
      </c>
      <c r="O193" s="112"/>
      <c r="P193" s="128">
        <v>1.1599999999999999</v>
      </c>
      <c r="Q193" s="129"/>
    </row>
    <row r="194" spans="1:17" x14ac:dyDescent="0.25">
      <c r="A194" s="119" t="s">
        <v>87</v>
      </c>
      <c r="B194" s="140" t="s">
        <v>162</v>
      </c>
      <c r="C194" s="110" t="str">
        <f t="shared" si="23"/>
        <v>StanislausMulti-story Cropping (CPS 379) Replace 20% of Annual Cropland with Woody Plants</v>
      </c>
      <c r="D194" s="111">
        <f t="shared" si="16"/>
        <v>5.6000000000000005</v>
      </c>
      <c r="E194" s="111">
        <f t="shared" si="17"/>
        <v>0</v>
      </c>
      <c r="F194" s="111">
        <f t="shared" si="18"/>
        <v>0.4</v>
      </c>
      <c r="G194" s="111">
        <f t="shared" si="19"/>
        <v>1.4000000000000001</v>
      </c>
      <c r="H194" s="111">
        <f t="shared" si="20"/>
        <v>0</v>
      </c>
      <c r="I194" s="111">
        <f t="shared" si="21"/>
        <v>40.599999999999994</v>
      </c>
      <c r="J194" s="111">
        <f t="shared" si="22"/>
        <v>0</v>
      </c>
      <c r="K194" s="128">
        <v>0.56000000000000005</v>
      </c>
      <c r="L194" s="112"/>
      <c r="M194" s="121">
        <v>0.04</v>
      </c>
      <c r="N194" s="128">
        <v>0.14000000000000001</v>
      </c>
      <c r="O194" s="112"/>
      <c r="P194" s="128">
        <v>4.0599999999999996</v>
      </c>
      <c r="Q194" s="129"/>
    </row>
    <row r="195" spans="1:17" x14ac:dyDescent="0.25">
      <c r="A195" s="119" t="s">
        <v>88</v>
      </c>
      <c r="B195" s="140" t="s">
        <v>162</v>
      </c>
      <c r="C195" s="110" t="str">
        <f t="shared" si="23"/>
        <v>SutterMulti-story Cropping (CPS 379) Replace 20% of Annual Cropland with Woody Plants</v>
      </c>
      <c r="D195" s="111">
        <f t="shared" si="16"/>
        <v>3.8</v>
      </c>
      <c r="E195" s="111">
        <f t="shared" si="17"/>
        <v>0</v>
      </c>
      <c r="F195" s="111">
        <f t="shared" si="18"/>
        <v>0.4</v>
      </c>
      <c r="G195" s="111">
        <f t="shared" si="19"/>
        <v>2.4</v>
      </c>
      <c r="H195" s="111">
        <f t="shared" si="20"/>
        <v>0</v>
      </c>
      <c r="I195" s="111">
        <f t="shared" si="21"/>
        <v>53.4</v>
      </c>
      <c r="J195" s="111">
        <f t="shared" si="22"/>
        <v>0</v>
      </c>
      <c r="K195" s="128">
        <v>0.38</v>
      </c>
      <c r="L195" s="112"/>
      <c r="M195" s="121">
        <v>0.04</v>
      </c>
      <c r="N195" s="128">
        <v>0.24</v>
      </c>
      <c r="O195" s="112"/>
      <c r="P195" s="128">
        <v>5.34</v>
      </c>
      <c r="Q195" s="129"/>
    </row>
    <row r="196" spans="1:17" x14ac:dyDescent="0.25">
      <c r="A196" s="119" t="s">
        <v>89</v>
      </c>
      <c r="B196" s="140" t="s">
        <v>162</v>
      </c>
      <c r="C196" s="110" t="str">
        <f t="shared" si="23"/>
        <v>TehamaMulti-story Cropping (CPS 379) Replace 20% of Annual Cropland with Woody Plants</v>
      </c>
      <c r="D196" s="111">
        <f t="shared" si="16"/>
        <v>3.2</v>
      </c>
      <c r="E196" s="111">
        <f t="shared" si="17"/>
        <v>0</v>
      </c>
      <c r="F196" s="111">
        <f t="shared" si="18"/>
        <v>0.6</v>
      </c>
      <c r="G196" s="111">
        <f t="shared" si="19"/>
        <v>2</v>
      </c>
      <c r="H196" s="111">
        <f t="shared" si="20"/>
        <v>0</v>
      </c>
      <c r="I196" s="111">
        <f t="shared" si="21"/>
        <v>44.6</v>
      </c>
      <c r="J196" s="111">
        <f t="shared" si="22"/>
        <v>0</v>
      </c>
      <c r="K196" s="128">
        <v>0.32</v>
      </c>
      <c r="L196" s="112"/>
      <c r="M196" s="121">
        <v>0.06</v>
      </c>
      <c r="N196" s="128">
        <v>0.2</v>
      </c>
      <c r="O196" s="112"/>
      <c r="P196" s="128">
        <v>4.46</v>
      </c>
      <c r="Q196" s="129"/>
    </row>
    <row r="197" spans="1:17" x14ac:dyDescent="0.25">
      <c r="A197" s="119" t="s">
        <v>90</v>
      </c>
      <c r="B197" s="140" t="s">
        <v>162</v>
      </c>
      <c r="C197" s="110" t="str">
        <f t="shared" si="23"/>
        <v>TrinityMulti-story Cropping (CPS 379) Replace 20% of Annual Cropland with Woody Plants</v>
      </c>
      <c r="D197" s="111">
        <f t="shared" si="16"/>
        <v>1.2</v>
      </c>
      <c r="E197" s="111">
        <f t="shared" si="17"/>
        <v>0</v>
      </c>
      <c r="F197" s="111">
        <f t="shared" si="18"/>
        <v>0.2</v>
      </c>
      <c r="G197" s="111">
        <f t="shared" si="19"/>
        <v>0</v>
      </c>
      <c r="H197" s="111">
        <f t="shared" si="20"/>
        <v>0</v>
      </c>
      <c r="I197" s="111">
        <f t="shared" si="21"/>
        <v>22.799999999999997</v>
      </c>
      <c r="J197" s="111">
        <f t="shared" si="22"/>
        <v>0</v>
      </c>
      <c r="K197" s="128">
        <v>0.12</v>
      </c>
      <c r="L197" s="112"/>
      <c r="M197" s="121">
        <v>0.02</v>
      </c>
      <c r="N197" s="128">
        <v>0</v>
      </c>
      <c r="O197" s="112"/>
      <c r="P197" s="128">
        <v>2.2799999999999998</v>
      </c>
      <c r="Q197" s="129"/>
    </row>
    <row r="198" spans="1:17" x14ac:dyDescent="0.25">
      <c r="A198" s="119" t="s">
        <v>91</v>
      </c>
      <c r="B198" s="140" t="s">
        <v>162</v>
      </c>
      <c r="C198" s="110" t="str">
        <f t="shared" si="23"/>
        <v>TulareMulti-story Cropping (CPS 379) Replace 20% of Annual Cropland with Woody Plants</v>
      </c>
      <c r="D198" s="111">
        <f t="shared" si="16"/>
        <v>6</v>
      </c>
      <c r="E198" s="111">
        <f t="shared" si="17"/>
        <v>0</v>
      </c>
      <c r="F198" s="111">
        <f t="shared" si="18"/>
        <v>0.8</v>
      </c>
      <c r="G198" s="111">
        <f t="shared" si="19"/>
        <v>0.8</v>
      </c>
      <c r="H198" s="111">
        <f t="shared" si="20"/>
        <v>0</v>
      </c>
      <c r="I198" s="111">
        <f t="shared" si="21"/>
        <v>46.4</v>
      </c>
      <c r="J198" s="111">
        <f t="shared" si="22"/>
        <v>0</v>
      </c>
      <c r="K198" s="128">
        <v>0.6</v>
      </c>
      <c r="L198" s="112"/>
      <c r="M198" s="121">
        <v>0.08</v>
      </c>
      <c r="N198" s="128">
        <v>0.08</v>
      </c>
      <c r="O198" s="112"/>
      <c r="P198" s="128">
        <v>4.6399999999999997</v>
      </c>
      <c r="Q198" s="129"/>
    </row>
    <row r="199" spans="1:17" x14ac:dyDescent="0.25">
      <c r="A199" s="119" t="s">
        <v>92</v>
      </c>
      <c r="B199" s="140" t="s">
        <v>162</v>
      </c>
      <c r="C199" s="110" t="str">
        <f t="shared" si="23"/>
        <v>TuolumneMulti-story Cropping (CPS 379) Replace 20% of Annual Cropland with Woody Plants</v>
      </c>
      <c r="D199" s="111">
        <f t="shared" si="16"/>
        <v>1.6</v>
      </c>
      <c r="E199" s="111">
        <f t="shared" si="17"/>
        <v>0</v>
      </c>
      <c r="F199" s="111">
        <f t="shared" si="18"/>
        <v>0.2</v>
      </c>
      <c r="G199" s="111">
        <f t="shared" si="19"/>
        <v>0.6</v>
      </c>
      <c r="H199" s="111">
        <f t="shared" si="20"/>
        <v>0</v>
      </c>
      <c r="I199" s="111">
        <f t="shared" si="21"/>
        <v>23.2</v>
      </c>
      <c r="J199" s="111">
        <f t="shared" si="22"/>
        <v>0</v>
      </c>
      <c r="K199" s="128">
        <v>0.16</v>
      </c>
      <c r="L199" s="112"/>
      <c r="M199" s="121">
        <v>0.02</v>
      </c>
      <c r="N199" s="128">
        <v>0.06</v>
      </c>
      <c r="O199" s="112"/>
      <c r="P199" s="128">
        <v>2.3199999999999998</v>
      </c>
      <c r="Q199" s="129"/>
    </row>
    <row r="200" spans="1:17" x14ac:dyDescent="0.25">
      <c r="A200" s="119" t="s">
        <v>93</v>
      </c>
      <c r="B200" s="140" t="s">
        <v>162</v>
      </c>
      <c r="C200" s="110" t="str">
        <f t="shared" si="23"/>
        <v>VentureMulti-story Cropping (CPS 379) Replace 20% of Annual Cropland with Woody Plants</v>
      </c>
      <c r="D200" s="111">
        <f t="shared" si="16"/>
        <v>1.6</v>
      </c>
      <c r="E200" s="111">
        <f t="shared" si="17"/>
        <v>0</v>
      </c>
      <c r="F200" s="111">
        <f t="shared" si="18"/>
        <v>0.2</v>
      </c>
      <c r="G200" s="111">
        <f t="shared" si="19"/>
        <v>0</v>
      </c>
      <c r="H200" s="111">
        <f t="shared" si="20"/>
        <v>0</v>
      </c>
      <c r="I200" s="111">
        <f t="shared" si="21"/>
        <v>18.799999999999997</v>
      </c>
      <c r="J200" s="111">
        <f t="shared" si="22"/>
        <v>0</v>
      </c>
      <c r="K200" s="128">
        <v>0.16</v>
      </c>
      <c r="L200" s="112"/>
      <c r="M200" s="121">
        <v>0.02</v>
      </c>
      <c r="N200" s="128">
        <v>0</v>
      </c>
      <c r="O200" s="112"/>
      <c r="P200" s="128">
        <v>1.88</v>
      </c>
      <c r="Q200" s="129"/>
    </row>
    <row r="201" spans="1:17" x14ac:dyDescent="0.25">
      <c r="A201" s="119" t="s">
        <v>94</v>
      </c>
      <c r="B201" s="140" t="s">
        <v>162</v>
      </c>
      <c r="C201" s="110" t="str">
        <f t="shared" si="23"/>
        <v>YoloMulti-story Cropping (CPS 379) Replace 20% of Annual Cropland with Woody Plants</v>
      </c>
      <c r="D201" s="111">
        <f t="shared" si="16"/>
        <v>3.2</v>
      </c>
      <c r="E201" s="111">
        <f t="shared" si="17"/>
        <v>0</v>
      </c>
      <c r="F201" s="111">
        <f t="shared" si="18"/>
        <v>0.2</v>
      </c>
      <c r="G201" s="111">
        <f t="shared" si="19"/>
        <v>2.4</v>
      </c>
      <c r="H201" s="111">
        <f t="shared" si="20"/>
        <v>0</v>
      </c>
      <c r="I201" s="111">
        <f t="shared" si="21"/>
        <v>35</v>
      </c>
      <c r="J201" s="111">
        <f t="shared" si="22"/>
        <v>0</v>
      </c>
      <c r="K201" s="128">
        <v>0.32</v>
      </c>
      <c r="L201" s="112"/>
      <c r="M201" s="121">
        <v>0.02</v>
      </c>
      <c r="N201" s="128">
        <v>0.24</v>
      </c>
      <c r="O201" s="112"/>
      <c r="P201" s="128">
        <v>3.5</v>
      </c>
      <c r="Q201" s="129"/>
    </row>
    <row r="202" spans="1:17" x14ac:dyDescent="0.25">
      <c r="A202" s="119" t="s">
        <v>95</v>
      </c>
      <c r="B202" s="140" t="s">
        <v>162</v>
      </c>
      <c r="C202" s="110" t="str">
        <f t="shared" si="23"/>
        <v>YubaMulti-story Cropping (CPS 379) Replace 20% of Annual Cropland with Woody Plants</v>
      </c>
      <c r="D202" s="111">
        <f t="shared" si="16"/>
        <v>3</v>
      </c>
      <c r="E202" s="111">
        <f t="shared" si="17"/>
        <v>0</v>
      </c>
      <c r="F202" s="111">
        <f t="shared" si="18"/>
        <v>0.4</v>
      </c>
      <c r="G202" s="111">
        <f t="shared" si="19"/>
        <v>2</v>
      </c>
      <c r="H202" s="111">
        <f t="shared" si="20"/>
        <v>0</v>
      </c>
      <c r="I202" s="111">
        <f t="shared" si="21"/>
        <v>46.2</v>
      </c>
      <c r="J202" s="111">
        <f t="shared" si="22"/>
        <v>0</v>
      </c>
      <c r="K202" s="128">
        <v>0.3</v>
      </c>
      <c r="L202" s="112"/>
      <c r="M202" s="121">
        <v>0.04</v>
      </c>
      <c r="N202" s="128">
        <v>0.2</v>
      </c>
      <c r="O202" s="112"/>
      <c r="P202" s="128">
        <v>4.62</v>
      </c>
      <c r="Q202" s="129"/>
    </row>
    <row r="203" spans="1:17" x14ac:dyDescent="0.25">
      <c r="A203" s="119" t="s">
        <v>38</v>
      </c>
      <c r="B203" s="140" t="s">
        <v>159</v>
      </c>
      <c r="C203" s="110" t="str">
        <f t="shared" si="23"/>
        <v>AlamedaRiparian Forest Buffer (CPS 390) Replace a Strip of Cropland with Woody Plants</v>
      </c>
      <c r="D203" s="111">
        <f t="shared" si="16"/>
        <v>0.35000000000000003</v>
      </c>
      <c r="E203" s="111">
        <f t="shared" si="17"/>
        <v>0</v>
      </c>
      <c r="F203" s="111">
        <f t="shared" si="18"/>
        <v>7.0000000000000007E-2</v>
      </c>
      <c r="G203" s="111">
        <f t="shared" si="19"/>
        <v>7.0000000000000007E-2</v>
      </c>
      <c r="H203" s="111">
        <f t="shared" si="20"/>
        <v>0</v>
      </c>
      <c r="I203" s="111">
        <f t="shared" si="21"/>
        <v>6.7200000000000006</v>
      </c>
      <c r="J203" s="111">
        <f t="shared" si="22"/>
        <v>0</v>
      </c>
      <c r="K203" s="128">
        <v>3.5000000000000003E-2</v>
      </c>
      <c r="L203" s="112"/>
      <c r="M203" s="121">
        <v>7.0000000000000001E-3</v>
      </c>
      <c r="N203" s="128">
        <v>7.0000000000000001E-3</v>
      </c>
      <c r="O203" s="112"/>
      <c r="P203" s="128">
        <v>0.67200000000000004</v>
      </c>
      <c r="Q203" s="129"/>
    </row>
    <row r="204" spans="1:17" x14ac:dyDescent="0.25">
      <c r="A204" s="119" t="s">
        <v>39</v>
      </c>
      <c r="B204" s="140" t="s">
        <v>159</v>
      </c>
      <c r="C204" s="110" t="str">
        <f t="shared" si="23"/>
        <v>AlpineRiparian Forest Buffer (CPS 390) Replace a Strip of Cropland with Woody Plants</v>
      </c>
      <c r="D204" s="111">
        <f t="shared" si="16"/>
        <v>0.14000000000000001</v>
      </c>
      <c r="E204" s="111">
        <f t="shared" si="17"/>
        <v>0</v>
      </c>
      <c r="F204" s="111">
        <f t="shared" si="18"/>
        <v>0</v>
      </c>
      <c r="G204" s="111">
        <f t="shared" si="19"/>
        <v>0</v>
      </c>
      <c r="H204" s="111">
        <f t="shared" si="20"/>
        <v>0</v>
      </c>
      <c r="I204" s="111">
        <f t="shared" si="21"/>
        <v>1.1600000000000001</v>
      </c>
      <c r="J204" s="111">
        <f t="shared" si="22"/>
        <v>0</v>
      </c>
      <c r="K204" s="128">
        <v>1.4E-2</v>
      </c>
      <c r="L204" s="112"/>
      <c r="M204" s="121">
        <v>0</v>
      </c>
      <c r="N204" s="128">
        <v>0</v>
      </c>
      <c r="O204" s="112"/>
      <c r="P204" s="128">
        <v>0.11600000000000001</v>
      </c>
      <c r="Q204" s="129"/>
    </row>
    <row r="205" spans="1:17" x14ac:dyDescent="0.25">
      <c r="A205" s="119" t="s">
        <v>40</v>
      </c>
      <c r="B205" s="140" t="s">
        <v>159</v>
      </c>
      <c r="C205" s="110" t="str">
        <f t="shared" si="23"/>
        <v>AmadorRiparian Forest Buffer (CPS 390) Replace a Strip of Cropland with Woody Plants</v>
      </c>
      <c r="D205" s="111">
        <f t="shared" si="16"/>
        <v>0.25</v>
      </c>
      <c r="E205" s="111">
        <f t="shared" si="17"/>
        <v>0</v>
      </c>
      <c r="F205" s="111">
        <f t="shared" si="18"/>
        <v>0.04</v>
      </c>
      <c r="G205" s="111">
        <f t="shared" si="19"/>
        <v>0.28000000000000003</v>
      </c>
      <c r="H205" s="111">
        <f t="shared" si="20"/>
        <v>0</v>
      </c>
      <c r="I205" s="111">
        <f t="shared" si="21"/>
        <v>5.08</v>
      </c>
      <c r="J205" s="111">
        <f t="shared" si="22"/>
        <v>0</v>
      </c>
      <c r="K205" s="128">
        <v>2.5000000000000001E-2</v>
      </c>
      <c r="L205" s="112"/>
      <c r="M205" s="121">
        <v>4.0000000000000001E-3</v>
      </c>
      <c r="N205" s="128">
        <v>2.8000000000000001E-2</v>
      </c>
      <c r="O205" s="112"/>
      <c r="P205" s="128">
        <v>0.50800000000000001</v>
      </c>
      <c r="Q205" s="129"/>
    </row>
    <row r="206" spans="1:17" x14ac:dyDescent="0.25">
      <c r="A206" s="119" t="s">
        <v>41</v>
      </c>
      <c r="B206" s="140" t="s">
        <v>159</v>
      </c>
      <c r="C206" s="110" t="str">
        <f t="shared" si="23"/>
        <v>ButteRiparian Forest Buffer (CPS 390) Replace a Strip of Cropland with Woody Plants</v>
      </c>
      <c r="D206" s="111">
        <f t="shared" si="16"/>
        <v>0.49</v>
      </c>
      <c r="E206" s="111">
        <f t="shared" si="17"/>
        <v>0</v>
      </c>
      <c r="F206" s="111">
        <f t="shared" si="18"/>
        <v>0.04</v>
      </c>
      <c r="G206" s="111">
        <f t="shared" si="19"/>
        <v>0.32</v>
      </c>
      <c r="H206" s="111">
        <f t="shared" si="20"/>
        <v>0</v>
      </c>
      <c r="I206" s="111">
        <f t="shared" si="21"/>
        <v>5.4600000000000009</v>
      </c>
      <c r="J206" s="111">
        <f t="shared" si="22"/>
        <v>0</v>
      </c>
      <c r="K206" s="128">
        <v>4.9000000000000002E-2</v>
      </c>
      <c r="L206" s="112"/>
      <c r="M206" s="121">
        <v>4.0000000000000001E-3</v>
      </c>
      <c r="N206" s="128">
        <v>3.2000000000000001E-2</v>
      </c>
      <c r="O206" s="112"/>
      <c r="P206" s="128">
        <v>0.54600000000000004</v>
      </c>
      <c r="Q206" s="129"/>
    </row>
    <row r="207" spans="1:17" x14ac:dyDescent="0.25">
      <c r="A207" s="119" t="s">
        <v>42</v>
      </c>
      <c r="B207" s="140" t="s">
        <v>159</v>
      </c>
      <c r="C207" s="110" t="str">
        <f t="shared" si="23"/>
        <v>CalaverasRiparian Forest Buffer (CPS 390) Replace a Strip of Cropland with Woody Plants</v>
      </c>
      <c r="D207" s="111">
        <f t="shared" si="16"/>
        <v>0.21000000000000002</v>
      </c>
      <c r="E207" s="111">
        <f t="shared" si="17"/>
        <v>0</v>
      </c>
      <c r="F207" s="111">
        <f t="shared" si="18"/>
        <v>0.04</v>
      </c>
      <c r="G207" s="111">
        <f t="shared" si="19"/>
        <v>0.28000000000000003</v>
      </c>
      <c r="H207" s="111">
        <f t="shared" si="20"/>
        <v>0</v>
      </c>
      <c r="I207" s="111">
        <f t="shared" si="21"/>
        <v>5.15</v>
      </c>
      <c r="J207" s="111">
        <f t="shared" si="22"/>
        <v>0</v>
      </c>
      <c r="K207" s="128">
        <v>2.1000000000000001E-2</v>
      </c>
      <c r="L207" s="112"/>
      <c r="M207" s="121">
        <v>4.0000000000000001E-3</v>
      </c>
      <c r="N207" s="128">
        <v>2.8000000000000001E-2</v>
      </c>
      <c r="O207" s="112"/>
      <c r="P207" s="128">
        <v>0.51500000000000001</v>
      </c>
      <c r="Q207" s="129"/>
    </row>
    <row r="208" spans="1:17" x14ac:dyDescent="0.25">
      <c r="A208" s="119" t="s">
        <v>43</v>
      </c>
      <c r="B208" s="140" t="s">
        <v>159</v>
      </c>
      <c r="C208" s="110" t="str">
        <f t="shared" si="23"/>
        <v>ColusaRiparian Forest Buffer (CPS 390) Replace a Strip of Cropland with Woody Plants</v>
      </c>
      <c r="D208" s="111">
        <f t="shared" si="16"/>
        <v>0.56000000000000005</v>
      </c>
      <c r="E208" s="111">
        <f t="shared" si="17"/>
        <v>0</v>
      </c>
      <c r="F208" s="111">
        <f t="shared" si="18"/>
        <v>0.04</v>
      </c>
      <c r="G208" s="111">
        <f t="shared" si="19"/>
        <v>0.35000000000000003</v>
      </c>
      <c r="H208" s="111">
        <f t="shared" si="20"/>
        <v>0</v>
      </c>
      <c r="I208" s="111">
        <f t="shared" si="21"/>
        <v>5.6000000000000005</v>
      </c>
      <c r="J208" s="111">
        <f t="shared" si="22"/>
        <v>0</v>
      </c>
      <c r="K208" s="128">
        <v>5.6000000000000001E-2</v>
      </c>
      <c r="L208" s="112"/>
      <c r="M208" s="121">
        <v>4.0000000000000001E-3</v>
      </c>
      <c r="N208" s="128">
        <v>3.5000000000000003E-2</v>
      </c>
      <c r="O208" s="112"/>
      <c r="P208" s="128">
        <v>0.56000000000000005</v>
      </c>
      <c r="Q208" s="129"/>
    </row>
    <row r="209" spans="1:17" x14ac:dyDescent="0.25">
      <c r="A209" s="119" t="s">
        <v>44</v>
      </c>
      <c r="B209" s="140" t="s">
        <v>159</v>
      </c>
      <c r="C209" s="110" t="str">
        <f t="shared" si="23"/>
        <v>Contra CostaRiparian Forest Buffer (CPS 390) Replace a Strip of Cropland with Woody Plants</v>
      </c>
      <c r="D209" s="111">
        <f t="shared" si="16"/>
        <v>0.81</v>
      </c>
      <c r="E209" s="111">
        <f t="shared" si="17"/>
        <v>0</v>
      </c>
      <c r="F209" s="111">
        <f t="shared" si="18"/>
        <v>7.0000000000000007E-2</v>
      </c>
      <c r="G209" s="111">
        <f t="shared" si="19"/>
        <v>0.14000000000000001</v>
      </c>
      <c r="H209" s="111">
        <f t="shared" si="20"/>
        <v>0</v>
      </c>
      <c r="I209" s="111">
        <f t="shared" si="21"/>
        <v>6.8999999999999995</v>
      </c>
      <c r="J209" s="111">
        <f t="shared" si="22"/>
        <v>0</v>
      </c>
      <c r="K209" s="128">
        <v>8.1000000000000003E-2</v>
      </c>
      <c r="L209" s="112"/>
      <c r="M209" s="121">
        <v>7.0000000000000001E-3</v>
      </c>
      <c r="N209" s="128">
        <v>1.4E-2</v>
      </c>
      <c r="O209" s="112"/>
      <c r="P209" s="128">
        <v>0.69</v>
      </c>
      <c r="Q209" s="129"/>
    </row>
    <row r="210" spans="1:17" x14ac:dyDescent="0.25">
      <c r="A210" s="119" t="s">
        <v>45</v>
      </c>
      <c r="B210" s="140" t="s">
        <v>159</v>
      </c>
      <c r="C210" s="110" t="str">
        <f t="shared" si="23"/>
        <v>Del NorteRiparian Forest Buffer (CPS 390) Replace a Strip of Cropland with Woody Plants</v>
      </c>
      <c r="D210" s="111">
        <f t="shared" si="16"/>
        <v>0.77</v>
      </c>
      <c r="E210" s="111">
        <f t="shared" si="17"/>
        <v>0</v>
      </c>
      <c r="F210" s="111">
        <f t="shared" si="18"/>
        <v>0.53</v>
      </c>
      <c r="G210" s="111">
        <f t="shared" si="19"/>
        <v>7.0000000000000007E-2</v>
      </c>
      <c r="H210" s="111">
        <f t="shared" si="20"/>
        <v>0</v>
      </c>
      <c r="I210" s="111">
        <f t="shared" si="21"/>
        <v>9.24</v>
      </c>
      <c r="J210" s="111">
        <f t="shared" si="22"/>
        <v>0</v>
      </c>
      <c r="K210" s="128">
        <v>7.6999999999999999E-2</v>
      </c>
      <c r="L210" s="112"/>
      <c r="M210" s="121">
        <v>5.2999999999999999E-2</v>
      </c>
      <c r="N210" s="128">
        <v>7.0000000000000001E-3</v>
      </c>
      <c r="O210" s="112"/>
      <c r="P210" s="128">
        <v>0.92400000000000004</v>
      </c>
      <c r="Q210" s="129"/>
    </row>
    <row r="211" spans="1:17" x14ac:dyDescent="0.25">
      <c r="A211" s="119" t="s">
        <v>46</v>
      </c>
      <c r="B211" s="140" t="s">
        <v>159</v>
      </c>
      <c r="C211" s="110" t="str">
        <f t="shared" si="23"/>
        <v>El DoradoRiparian Forest Buffer (CPS 390) Replace a Strip of Cropland with Woody Plants</v>
      </c>
      <c r="D211" s="111">
        <f t="shared" si="16"/>
        <v>0.18</v>
      </c>
      <c r="E211" s="111">
        <f t="shared" si="17"/>
        <v>0</v>
      </c>
      <c r="F211" s="111">
        <f t="shared" si="18"/>
        <v>0</v>
      </c>
      <c r="G211" s="111">
        <f t="shared" si="19"/>
        <v>0.04</v>
      </c>
      <c r="H211" s="111">
        <f t="shared" si="20"/>
        <v>0</v>
      </c>
      <c r="I211" s="111">
        <f t="shared" si="21"/>
        <v>4.38</v>
      </c>
      <c r="J211" s="111">
        <f t="shared" si="22"/>
        <v>0</v>
      </c>
      <c r="K211" s="128">
        <v>1.7999999999999999E-2</v>
      </c>
      <c r="L211" s="112"/>
      <c r="M211" s="121">
        <v>0</v>
      </c>
      <c r="N211" s="128">
        <v>4.0000000000000001E-3</v>
      </c>
      <c r="O211" s="112"/>
      <c r="P211" s="128">
        <v>0.438</v>
      </c>
      <c r="Q211" s="129"/>
    </row>
    <row r="212" spans="1:17" x14ac:dyDescent="0.25">
      <c r="A212" s="119" t="s">
        <v>47</v>
      </c>
      <c r="B212" s="140" t="s">
        <v>159</v>
      </c>
      <c r="C212" s="110" t="str">
        <f t="shared" si="23"/>
        <v>FresnoRiparian Forest Buffer (CPS 390) Replace a Strip of Cropland with Woody Plants</v>
      </c>
      <c r="D212" s="111">
        <f t="shared" si="16"/>
        <v>0.56000000000000005</v>
      </c>
      <c r="E212" s="111">
        <f t="shared" si="17"/>
        <v>0</v>
      </c>
      <c r="F212" s="111">
        <f t="shared" si="18"/>
        <v>7.0000000000000007E-2</v>
      </c>
      <c r="G212" s="111">
        <f t="shared" si="19"/>
        <v>0.14000000000000001</v>
      </c>
      <c r="H212" s="111">
        <f t="shared" si="20"/>
        <v>0</v>
      </c>
      <c r="I212" s="111">
        <f t="shared" si="21"/>
        <v>6.13</v>
      </c>
      <c r="J212" s="111">
        <f t="shared" si="22"/>
        <v>0</v>
      </c>
      <c r="K212" s="128">
        <v>5.6000000000000001E-2</v>
      </c>
      <c r="L212" s="112"/>
      <c r="M212" s="121">
        <v>7.0000000000000001E-3</v>
      </c>
      <c r="N212" s="128">
        <v>1.4E-2</v>
      </c>
      <c r="O212" s="112"/>
      <c r="P212" s="128">
        <v>0.61299999999999999</v>
      </c>
      <c r="Q212" s="129"/>
    </row>
    <row r="213" spans="1:17" x14ac:dyDescent="0.25">
      <c r="A213" s="119" t="s">
        <v>48</v>
      </c>
      <c r="B213" s="140" t="s">
        <v>159</v>
      </c>
      <c r="C213" s="110" t="str">
        <f t="shared" si="23"/>
        <v>GlennRiparian Forest Buffer (CPS 390) Replace a Strip of Cropland with Woody Plants</v>
      </c>
      <c r="D213" s="111">
        <f t="shared" si="16"/>
        <v>0.56000000000000005</v>
      </c>
      <c r="E213" s="111">
        <f t="shared" si="17"/>
        <v>0</v>
      </c>
      <c r="F213" s="111">
        <f t="shared" si="18"/>
        <v>7.0000000000000007E-2</v>
      </c>
      <c r="G213" s="111">
        <f t="shared" si="19"/>
        <v>0.35000000000000003</v>
      </c>
      <c r="H213" s="111">
        <f t="shared" si="20"/>
        <v>0</v>
      </c>
      <c r="I213" s="111">
        <f t="shared" si="21"/>
        <v>5.5</v>
      </c>
      <c r="J213" s="111">
        <f t="shared" si="22"/>
        <v>0</v>
      </c>
      <c r="K213" s="128">
        <v>5.6000000000000001E-2</v>
      </c>
      <c r="L213" s="112"/>
      <c r="M213" s="121">
        <v>7.0000000000000001E-3</v>
      </c>
      <c r="N213" s="128">
        <v>3.5000000000000003E-2</v>
      </c>
      <c r="O213" s="112"/>
      <c r="P213" s="128">
        <v>0.55000000000000004</v>
      </c>
      <c r="Q213" s="129"/>
    </row>
    <row r="214" spans="1:17" x14ac:dyDescent="0.25">
      <c r="A214" s="119" t="s">
        <v>49</v>
      </c>
      <c r="B214" s="140" t="s">
        <v>159</v>
      </c>
      <c r="C214" s="110" t="str">
        <f t="shared" si="23"/>
        <v>HumboldtRiparian Forest Buffer (CPS 390) Replace a Strip of Cropland with Woody Plants</v>
      </c>
      <c r="D214" s="111">
        <f t="shared" si="16"/>
        <v>0.18</v>
      </c>
      <c r="E214" s="111">
        <f t="shared" si="17"/>
        <v>0</v>
      </c>
      <c r="F214" s="111">
        <f t="shared" si="18"/>
        <v>0.14000000000000001</v>
      </c>
      <c r="G214" s="111">
        <f t="shared" si="19"/>
        <v>0</v>
      </c>
      <c r="H214" s="111">
        <f t="shared" si="20"/>
        <v>0</v>
      </c>
      <c r="I214" s="111">
        <f t="shared" si="21"/>
        <v>2.1</v>
      </c>
      <c r="J214" s="111">
        <f t="shared" si="22"/>
        <v>0</v>
      </c>
      <c r="K214" s="128">
        <v>1.7999999999999999E-2</v>
      </c>
      <c r="L214" s="112"/>
      <c r="M214" s="121">
        <v>1.4E-2</v>
      </c>
      <c r="N214" s="128">
        <v>0</v>
      </c>
      <c r="O214" s="112"/>
      <c r="P214" s="128">
        <v>0.21</v>
      </c>
      <c r="Q214" s="129"/>
    </row>
    <row r="215" spans="1:17" x14ac:dyDescent="0.25">
      <c r="A215" s="119" t="s">
        <v>50</v>
      </c>
      <c r="B215" s="140" t="s">
        <v>159</v>
      </c>
      <c r="C215" s="110" t="str">
        <f t="shared" si="23"/>
        <v>ImperialRiparian Forest Buffer (CPS 390) Replace a Strip of Cropland with Woody Plants</v>
      </c>
      <c r="D215" s="111">
        <f t="shared" si="16"/>
        <v>0.39</v>
      </c>
      <c r="E215" s="111">
        <f t="shared" si="17"/>
        <v>0</v>
      </c>
      <c r="F215" s="111">
        <f t="shared" si="18"/>
        <v>0.04</v>
      </c>
      <c r="G215" s="111">
        <f t="shared" si="19"/>
        <v>0.10999999999999999</v>
      </c>
      <c r="H215" s="111">
        <f t="shared" si="20"/>
        <v>0</v>
      </c>
      <c r="I215" s="111">
        <f t="shared" si="21"/>
        <v>3.22</v>
      </c>
      <c r="J215" s="111">
        <f t="shared" si="22"/>
        <v>0</v>
      </c>
      <c r="K215" s="128">
        <v>3.9E-2</v>
      </c>
      <c r="L215" s="112"/>
      <c r="M215" s="121">
        <v>4.0000000000000001E-3</v>
      </c>
      <c r="N215" s="128">
        <v>1.0999999999999999E-2</v>
      </c>
      <c r="O215" s="112"/>
      <c r="P215" s="128">
        <v>0.32200000000000001</v>
      </c>
      <c r="Q215" s="129"/>
    </row>
    <row r="216" spans="1:17" x14ac:dyDescent="0.25">
      <c r="A216" s="119" t="s">
        <v>51</v>
      </c>
      <c r="B216" s="140" t="s">
        <v>159</v>
      </c>
      <c r="C216" s="110" t="str">
        <f t="shared" si="23"/>
        <v>InyoRiparian Forest Buffer (CPS 390) Replace a Strip of Cropland with Woody Plants</v>
      </c>
      <c r="D216" s="111">
        <f t="shared" si="16"/>
        <v>0.35000000000000003</v>
      </c>
      <c r="E216" s="111">
        <f t="shared" si="17"/>
        <v>0</v>
      </c>
      <c r="F216" s="111">
        <f t="shared" si="18"/>
        <v>0.04</v>
      </c>
      <c r="G216" s="111">
        <f t="shared" si="19"/>
        <v>0</v>
      </c>
      <c r="H216" s="111">
        <f t="shared" si="20"/>
        <v>0</v>
      </c>
      <c r="I216" s="111">
        <f t="shared" si="21"/>
        <v>7.21</v>
      </c>
      <c r="J216" s="111">
        <f t="shared" si="22"/>
        <v>0</v>
      </c>
      <c r="K216" s="128">
        <v>3.5000000000000003E-2</v>
      </c>
      <c r="L216" s="112"/>
      <c r="M216" s="121">
        <v>4.0000000000000001E-3</v>
      </c>
      <c r="N216" s="128">
        <v>0</v>
      </c>
      <c r="O216" s="112"/>
      <c r="P216" s="128">
        <v>0.72099999999999997</v>
      </c>
      <c r="Q216" s="129"/>
    </row>
    <row r="217" spans="1:17" x14ac:dyDescent="0.25">
      <c r="A217" s="119" t="s">
        <v>52</v>
      </c>
      <c r="B217" s="140" t="s">
        <v>159</v>
      </c>
      <c r="C217" s="110" t="str">
        <f t="shared" si="23"/>
        <v>KernRiparian Forest Buffer (CPS 390) Replace a Strip of Cropland with Woody Plants</v>
      </c>
      <c r="D217" s="111">
        <f t="shared" si="16"/>
        <v>0.81</v>
      </c>
      <c r="E217" s="111">
        <f t="shared" si="17"/>
        <v>0</v>
      </c>
      <c r="F217" s="111">
        <f t="shared" si="18"/>
        <v>7.0000000000000007E-2</v>
      </c>
      <c r="G217" s="111">
        <f t="shared" si="19"/>
        <v>0</v>
      </c>
      <c r="H217" s="111">
        <f t="shared" si="20"/>
        <v>0</v>
      </c>
      <c r="I217" s="111">
        <f t="shared" si="21"/>
        <v>8.120000000000001</v>
      </c>
      <c r="J217" s="111">
        <f t="shared" si="22"/>
        <v>0</v>
      </c>
      <c r="K217" s="128">
        <v>8.1000000000000003E-2</v>
      </c>
      <c r="L217" s="112"/>
      <c r="M217" s="121">
        <v>7.0000000000000001E-3</v>
      </c>
      <c r="N217" s="128">
        <v>0</v>
      </c>
      <c r="O217" s="112"/>
      <c r="P217" s="128">
        <v>0.81200000000000006</v>
      </c>
      <c r="Q217" s="129"/>
    </row>
    <row r="218" spans="1:17" x14ac:dyDescent="0.25">
      <c r="A218" s="119" t="s">
        <v>53</v>
      </c>
      <c r="B218" s="140" t="s">
        <v>159</v>
      </c>
      <c r="C218" s="110" t="str">
        <f t="shared" si="23"/>
        <v>KingsRiparian Forest Buffer (CPS 390) Replace a Strip of Cropland with Woody Plants</v>
      </c>
      <c r="D218" s="111">
        <f t="shared" si="16"/>
        <v>0.87999999999999989</v>
      </c>
      <c r="E218" s="111">
        <f t="shared" si="17"/>
        <v>0</v>
      </c>
      <c r="F218" s="111">
        <f t="shared" si="18"/>
        <v>0.14000000000000001</v>
      </c>
      <c r="G218" s="111">
        <f t="shared" si="19"/>
        <v>0.14000000000000001</v>
      </c>
      <c r="H218" s="111">
        <f t="shared" si="20"/>
        <v>0</v>
      </c>
      <c r="I218" s="111">
        <f t="shared" si="21"/>
        <v>5.88</v>
      </c>
      <c r="J218" s="111">
        <f t="shared" si="22"/>
        <v>0</v>
      </c>
      <c r="K218" s="128">
        <v>8.7999999999999995E-2</v>
      </c>
      <c r="L218" s="112"/>
      <c r="M218" s="121">
        <v>1.4E-2</v>
      </c>
      <c r="N218" s="128">
        <v>1.4E-2</v>
      </c>
      <c r="O218" s="112"/>
      <c r="P218" s="128">
        <v>0.58799999999999997</v>
      </c>
      <c r="Q218" s="129"/>
    </row>
    <row r="219" spans="1:17" x14ac:dyDescent="0.25">
      <c r="A219" s="119" t="s">
        <v>54</v>
      </c>
      <c r="B219" s="140" t="s">
        <v>159</v>
      </c>
      <c r="C219" s="110" t="str">
        <f t="shared" si="23"/>
        <v>LakeRiparian Forest Buffer (CPS 390) Replace a Strip of Cropland with Woody Plants</v>
      </c>
      <c r="D219" s="111">
        <f t="shared" si="16"/>
        <v>0.21000000000000002</v>
      </c>
      <c r="E219" s="111">
        <f t="shared" si="17"/>
        <v>0</v>
      </c>
      <c r="F219" s="111">
        <f t="shared" si="18"/>
        <v>0.04</v>
      </c>
      <c r="G219" s="111">
        <f t="shared" si="19"/>
        <v>7.0000000000000007E-2</v>
      </c>
      <c r="H219" s="111">
        <f t="shared" si="20"/>
        <v>0</v>
      </c>
      <c r="I219" s="111">
        <f t="shared" si="21"/>
        <v>3.85</v>
      </c>
      <c r="J219" s="111">
        <f t="shared" si="22"/>
        <v>0</v>
      </c>
      <c r="K219" s="128">
        <v>2.1000000000000001E-2</v>
      </c>
      <c r="L219" s="112"/>
      <c r="M219" s="121">
        <v>4.0000000000000001E-3</v>
      </c>
      <c r="N219" s="128">
        <v>7.0000000000000001E-3</v>
      </c>
      <c r="O219" s="112"/>
      <c r="P219" s="128">
        <v>0.38500000000000001</v>
      </c>
      <c r="Q219" s="129"/>
    </row>
    <row r="220" spans="1:17" x14ac:dyDescent="0.25">
      <c r="A220" s="119" t="s">
        <v>55</v>
      </c>
      <c r="B220" s="140" t="s">
        <v>159</v>
      </c>
      <c r="C220" s="110" t="str">
        <f t="shared" si="23"/>
        <v>LassenRiparian Forest Buffer (CPS 390) Replace a Strip of Cropland with Woody Plants</v>
      </c>
      <c r="D220" s="111">
        <f t="shared" si="16"/>
        <v>0.14000000000000001</v>
      </c>
      <c r="E220" s="111">
        <f t="shared" si="17"/>
        <v>0</v>
      </c>
      <c r="F220" s="111">
        <f t="shared" si="18"/>
        <v>0.04</v>
      </c>
      <c r="G220" s="111">
        <f t="shared" si="19"/>
        <v>0</v>
      </c>
      <c r="H220" s="111">
        <f t="shared" si="20"/>
        <v>0</v>
      </c>
      <c r="I220" s="111">
        <f t="shared" si="21"/>
        <v>1.1600000000000001</v>
      </c>
      <c r="J220" s="111">
        <f t="shared" si="22"/>
        <v>0</v>
      </c>
      <c r="K220" s="128">
        <v>1.4E-2</v>
      </c>
      <c r="L220" s="112"/>
      <c r="M220" s="121">
        <v>4.0000000000000001E-3</v>
      </c>
      <c r="N220" s="128">
        <v>0</v>
      </c>
      <c r="O220" s="112"/>
      <c r="P220" s="128">
        <v>0.11600000000000001</v>
      </c>
      <c r="Q220" s="129"/>
    </row>
    <row r="221" spans="1:17" x14ac:dyDescent="0.25">
      <c r="A221" s="119" t="s">
        <v>56</v>
      </c>
      <c r="B221" s="140" t="s">
        <v>159</v>
      </c>
      <c r="C221" s="110" t="str">
        <f t="shared" si="23"/>
        <v>Los AngelesRiparian Forest Buffer (CPS 390) Replace a Strip of Cropland with Woody Plants</v>
      </c>
      <c r="D221" s="111">
        <f t="shared" ref="D221:D284" si="24">K221*TenYears</f>
        <v>0.70000000000000007</v>
      </c>
      <c r="E221" s="111">
        <f t="shared" ref="E221:E284" si="25">L221*TenYears</f>
        <v>0</v>
      </c>
      <c r="F221" s="111">
        <f t="shared" ref="F221:F284" si="26">M221*TenYears</f>
        <v>0.04</v>
      </c>
      <c r="G221" s="111">
        <f t="shared" ref="G221:G284" si="27">N221*TenYears</f>
        <v>0.04</v>
      </c>
      <c r="H221" s="111">
        <f t="shared" ref="H221:H284" si="28">O221*TenYears</f>
        <v>0</v>
      </c>
      <c r="I221" s="111">
        <f t="shared" ref="I221:I284" si="29">P221*TenYears</f>
        <v>2.98</v>
      </c>
      <c r="J221" s="111">
        <f t="shared" ref="J221:J284" si="30">Q221*TenYears</f>
        <v>0</v>
      </c>
      <c r="K221" s="128">
        <v>7.0000000000000007E-2</v>
      </c>
      <c r="L221" s="112"/>
      <c r="M221" s="121">
        <v>4.0000000000000001E-3</v>
      </c>
      <c r="N221" s="128">
        <v>4.0000000000000001E-3</v>
      </c>
      <c r="O221" s="112"/>
      <c r="P221" s="128">
        <v>0.29799999999999999</v>
      </c>
      <c r="Q221" s="129"/>
    </row>
    <row r="222" spans="1:17" x14ac:dyDescent="0.25">
      <c r="A222" s="119" t="s">
        <v>57</v>
      </c>
      <c r="B222" s="140" t="s">
        <v>159</v>
      </c>
      <c r="C222" s="110" t="str">
        <f t="shared" ref="C222:C285" si="31">A222&amp;B222</f>
        <v>MaderaRiparian Forest Buffer (CPS 390) Replace a Strip of Cropland with Woody Plants</v>
      </c>
      <c r="D222" s="111">
        <f t="shared" si="24"/>
        <v>0.45999999999999996</v>
      </c>
      <c r="E222" s="111">
        <f t="shared" si="25"/>
        <v>0</v>
      </c>
      <c r="F222" s="111">
        <f t="shared" si="26"/>
        <v>7.0000000000000007E-2</v>
      </c>
      <c r="G222" s="111">
        <f t="shared" si="27"/>
        <v>0.14000000000000001</v>
      </c>
      <c r="H222" s="111">
        <f t="shared" si="28"/>
        <v>0</v>
      </c>
      <c r="I222" s="111">
        <f t="shared" si="29"/>
        <v>6.3</v>
      </c>
      <c r="J222" s="111">
        <f t="shared" si="30"/>
        <v>0</v>
      </c>
      <c r="K222" s="128">
        <v>4.5999999999999999E-2</v>
      </c>
      <c r="L222" s="112"/>
      <c r="M222" s="121">
        <v>7.0000000000000001E-3</v>
      </c>
      <c r="N222" s="128">
        <v>1.4E-2</v>
      </c>
      <c r="O222" s="112"/>
      <c r="P222" s="128">
        <v>0.63</v>
      </c>
      <c r="Q222" s="129"/>
    </row>
    <row r="223" spans="1:17" x14ac:dyDescent="0.25">
      <c r="A223" s="119" t="s">
        <v>58</v>
      </c>
      <c r="B223" s="140" t="s">
        <v>159</v>
      </c>
      <c r="C223" s="110" t="str">
        <f t="shared" si="31"/>
        <v>MarinRiparian Forest Buffer (CPS 390) Replace a Strip of Cropland with Woody Plants</v>
      </c>
      <c r="D223" s="111">
        <f t="shared" si="24"/>
        <v>0.42000000000000004</v>
      </c>
      <c r="E223" s="111">
        <f t="shared" si="25"/>
        <v>0</v>
      </c>
      <c r="F223" s="111">
        <f t="shared" si="26"/>
        <v>7.0000000000000007E-2</v>
      </c>
      <c r="G223" s="111">
        <f t="shared" si="27"/>
        <v>0.04</v>
      </c>
      <c r="H223" s="111">
        <f t="shared" si="28"/>
        <v>0</v>
      </c>
      <c r="I223" s="111">
        <f t="shared" si="29"/>
        <v>1.79</v>
      </c>
      <c r="J223" s="111">
        <f t="shared" si="30"/>
        <v>0</v>
      </c>
      <c r="K223" s="128">
        <v>4.2000000000000003E-2</v>
      </c>
      <c r="L223" s="112"/>
      <c r="M223" s="121">
        <v>7.0000000000000001E-3</v>
      </c>
      <c r="N223" s="128">
        <v>4.0000000000000001E-3</v>
      </c>
      <c r="O223" s="112"/>
      <c r="P223" s="128">
        <v>0.17899999999999999</v>
      </c>
      <c r="Q223" s="129"/>
    </row>
    <row r="224" spans="1:17" x14ac:dyDescent="0.25">
      <c r="A224" s="119" t="s">
        <v>59</v>
      </c>
      <c r="B224" s="140" t="s">
        <v>159</v>
      </c>
      <c r="C224" s="110" t="str">
        <f t="shared" si="31"/>
        <v>MariposaRiparian Forest Buffer (CPS 390) Replace a Strip of Cropland with Woody Plants</v>
      </c>
      <c r="D224" s="111">
        <f t="shared" si="24"/>
        <v>0.42000000000000004</v>
      </c>
      <c r="E224" s="111">
        <f t="shared" si="25"/>
        <v>0</v>
      </c>
      <c r="F224" s="111">
        <f t="shared" si="26"/>
        <v>7.0000000000000007E-2</v>
      </c>
      <c r="G224" s="111">
        <f t="shared" si="27"/>
        <v>0.10999999999999999</v>
      </c>
      <c r="H224" s="111">
        <f t="shared" si="28"/>
        <v>0</v>
      </c>
      <c r="I224" s="111">
        <f t="shared" si="29"/>
        <v>6.27</v>
      </c>
      <c r="J224" s="111">
        <f t="shared" si="30"/>
        <v>0</v>
      </c>
      <c r="K224" s="128">
        <v>4.2000000000000003E-2</v>
      </c>
      <c r="L224" s="112"/>
      <c r="M224" s="121">
        <v>7.0000000000000001E-3</v>
      </c>
      <c r="N224" s="128">
        <v>1.0999999999999999E-2</v>
      </c>
      <c r="O224" s="112"/>
      <c r="P224" s="128">
        <v>0.627</v>
      </c>
      <c r="Q224" s="129"/>
    </row>
    <row r="225" spans="1:17" x14ac:dyDescent="0.25">
      <c r="A225" s="119" t="s">
        <v>60</v>
      </c>
      <c r="B225" s="140" t="s">
        <v>159</v>
      </c>
      <c r="C225" s="110" t="str">
        <f t="shared" si="31"/>
        <v>MendocinoRiparian Forest Buffer (CPS 390) Replace a Strip of Cropland with Woody Plants</v>
      </c>
      <c r="D225" s="111">
        <f t="shared" si="24"/>
        <v>0.14000000000000001</v>
      </c>
      <c r="E225" s="111">
        <f t="shared" si="25"/>
        <v>0</v>
      </c>
      <c r="F225" s="111">
        <f t="shared" si="26"/>
        <v>0</v>
      </c>
      <c r="G225" s="111">
        <f t="shared" si="27"/>
        <v>0</v>
      </c>
      <c r="H225" s="111">
        <f t="shared" si="28"/>
        <v>0</v>
      </c>
      <c r="I225" s="111">
        <f t="shared" si="29"/>
        <v>2.2400000000000002</v>
      </c>
      <c r="J225" s="111">
        <f t="shared" si="30"/>
        <v>0</v>
      </c>
      <c r="K225" s="128">
        <v>1.4E-2</v>
      </c>
      <c r="L225" s="112"/>
      <c r="M225" s="121">
        <v>0</v>
      </c>
      <c r="N225" s="128">
        <v>0</v>
      </c>
      <c r="O225" s="112"/>
      <c r="P225" s="128">
        <v>0.224</v>
      </c>
      <c r="Q225" s="129"/>
    </row>
    <row r="226" spans="1:17" x14ac:dyDescent="0.25">
      <c r="A226" s="119" t="s">
        <v>61</v>
      </c>
      <c r="B226" s="140" t="s">
        <v>159</v>
      </c>
      <c r="C226" s="110" t="str">
        <f t="shared" si="31"/>
        <v>MercedRiparian Forest Buffer (CPS 390) Replace a Strip of Cropland with Woody Plants</v>
      </c>
      <c r="D226" s="111">
        <f t="shared" si="24"/>
        <v>0.53</v>
      </c>
      <c r="E226" s="111">
        <f t="shared" si="25"/>
        <v>0</v>
      </c>
      <c r="F226" s="111">
        <f t="shared" si="26"/>
        <v>7.0000000000000007E-2</v>
      </c>
      <c r="G226" s="111">
        <f t="shared" si="27"/>
        <v>0.14000000000000001</v>
      </c>
      <c r="H226" s="111">
        <f t="shared" si="28"/>
        <v>0</v>
      </c>
      <c r="I226" s="111">
        <f t="shared" si="29"/>
        <v>6.51</v>
      </c>
      <c r="J226" s="111">
        <f t="shared" si="30"/>
        <v>0</v>
      </c>
      <c r="K226" s="128">
        <v>5.2999999999999999E-2</v>
      </c>
      <c r="L226" s="112"/>
      <c r="M226" s="121">
        <v>7.0000000000000001E-3</v>
      </c>
      <c r="N226" s="128">
        <v>1.4E-2</v>
      </c>
      <c r="O226" s="112"/>
      <c r="P226" s="128">
        <v>0.65100000000000002</v>
      </c>
      <c r="Q226" s="129"/>
    </row>
    <row r="227" spans="1:17" x14ac:dyDescent="0.25">
      <c r="A227" s="119" t="s">
        <v>62</v>
      </c>
      <c r="B227" s="140" t="s">
        <v>159</v>
      </c>
      <c r="C227" s="110" t="str">
        <f t="shared" si="31"/>
        <v>ModocRiparian Forest Buffer (CPS 390) Replace a Strip of Cropland with Woody Plants</v>
      </c>
      <c r="D227" s="111">
        <f t="shared" si="24"/>
        <v>7.0000000000000007E-2</v>
      </c>
      <c r="E227" s="111">
        <f t="shared" si="25"/>
        <v>0</v>
      </c>
      <c r="F227" s="111">
        <f t="shared" si="26"/>
        <v>0.04</v>
      </c>
      <c r="G227" s="111">
        <f t="shared" si="27"/>
        <v>0</v>
      </c>
      <c r="H227" s="111">
        <f t="shared" si="28"/>
        <v>0</v>
      </c>
      <c r="I227" s="111">
        <f t="shared" si="29"/>
        <v>0.90999999999999992</v>
      </c>
      <c r="J227" s="111">
        <f t="shared" si="30"/>
        <v>0</v>
      </c>
      <c r="K227" s="128">
        <v>7.0000000000000001E-3</v>
      </c>
      <c r="L227" s="112"/>
      <c r="M227" s="121">
        <v>4.0000000000000001E-3</v>
      </c>
      <c r="N227" s="128">
        <v>0</v>
      </c>
      <c r="O227" s="112"/>
      <c r="P227" s="128">
        <v>9.0999999999999998E-2</v>
      </c>
      <c r="Q227" s="129"/>
    </row>
    <row r="228" spans="1:17" x14ac:dyDescent="0.25">
      <c r="A228" s="119" t="s">
        <v>63</v>
      </c>
      <c r="B228" s="140" t="s">
        <v>159</v>
      </c>
      <c r="C228" s="110" t="str">
        <f t="shared" si="31"/>
        <v>MonoRiparian Forest Buffer (CPS 390) Replace a Strip of Cropland with Woody Plants</v>
      </c>
      <c r="D228" s="111">
        <f t="shared" si="24"/>
        <v>0.10999999999999999</v>
      </c>
      <c r="E228" s="111">
        <f t="shared" si="25"/>
        <v>0</v>
      </c>
      <c r="F228" s="111">
        <f t="shared" si="26"/>
        <v>0.04</v>
      </c>
      <c r="G228" s="111">
        <f t="shared" si="27"/>
        <v>0</v>
      </c>
      <c r="H228" s="111">
        <f t="shared" si="28"/>
        <v>0</v>
      </c>
      <c r="I228" s="111">
        <f t="shared" si="29"/>
        <v>1.1200000000000001</v>
      </c>
      <c r="J228" s="111">
        <f t="shared" si="30"/>
        <v>0</v>
      </c>
      <c r="K228" s="128">
        <v>1.0999999999999999E-2</v>
      </c>
      <c r="L228" s="112"/>
      <c r="M228" s="121">
        <v>4.0000000000000001E-3</v>
      </c>
      <c r="N228" s="128">
        <v>0</v>
      </c>
      <c r="O228" s="112"/>
      <c r="P228" s="128">
        <v>0.112</v>
      </c>
      <c r="Q228" s="129"/>
    </row>
    <row r="229" spans="1:17" x14ac:dyDescent="0.25">
      <c r="A229" s="119" t="s">
        <v>64</v>
      </c>
      <c r="B229" s="140" t="s">
        <v>159</v>
      </c>
      <c r="C229" s="110" t="str">
        <f t="shared" si="31"/>
        <v>MontereyRiparian Forest Buffer (CPS 390) Replace a Strip of Cropland with Woody Plants</v>
      </c>
      <c r="D229" s="111">
        <f t="shared" si="24"/>
        <v>0.53</v>
      </c>
      <c r="E229" s="111">
        <f t="shared" si="25"/>
        <v>0</v>
      </c>
      <c r="F229" s="111">
        <f t="shared" si="26"/>
        <v>7.0000000000000007E-2</v>
      </c>
      <c r="G229" s="111">
        <f t="shared" si="27"/>
        <v>7.0000000000000007E-2</v>
      </c>
      <c r="H229" s="111">
        <f t="shared" si="28"/>
        <v>0</v>
      </c>
      <c r="I229" s="111">
        <f t="shared" si="29"/>
        <v>7.2799999999999994</v>
      </c>
      <c r="J229" s="111">
        <f t="shared" si="30"/>
        <v>0</v>
      </c>
      <c r="K229" s="128">
        <v>5.2999999999999999E-2</v>
      </c>
      <c r="L229" s="112"/>
      <c r="M229" s="121">
        <v>7.0000000000000001E-3</v>
      </c>
      <c r="N229" s="128">
        <v>7.0000000000000001E-3</v>
      </c>
      <c r="O229" s="112"/>
      <c r="P229" s="128">
        <v>0.72799999999999998</v>
      </c>
      <c r="Q229" s="129"/>
    </row>
    <row r="230" spans="1:17" x14ac:dyDescent="0.25">
      <c r="A230" s="119" t="s">
        <v>65</v>
      </c>
      <c r="B230" s="140" t="s">
        <v>159</v>
      </c>
      <c r="C230" s="110" t="str">
        <f t="shared" si="31"/>
        <v>NapaRiparian Forest Buffer (CPS 390) Replace a Strip of Cropland with Woody Plants</v>
      </c>
      <c r="D230" s="111">
        <f t="shared" si="24"/>
        <v>0.67</v>
      </c>
      <c r="E230" s="111">
        <f t="shared" si="25"/>
        <v>0</v>
      </c>
      <c r="F230" s="111">
        <f t="shared" si="26"/>
        <v>7.0000000000000007E-2</v>
      </c>
      <c r="G230" s="111">
        <f t="shared" si="27"/>
        <v>0.18</v>
      </c>
      <c r="H230" s="111">
        <f t="shared" si="28"/>
        <v>0</v>
      </c>
      <c r="I230" s="111">
        <f t="shared" si="29"/>
        <v>6.06</v>
      </c>
      <c r="J230" s="111">
        <f t="shared" si="30"/>
        <v>0</v>
      </c>
      <c r="K230" s="128">
        <v>6.7000000000000004E-2</v>
      </c>
      <c r="L230" s="112"/>
      <c r="M230" s="121">
        <v>7.0000000000000001E-3</v>
      </c>
      <c r="N230" s="128">
        <v>1.7999999999999999E-2</v>
      </c>
      <c r="O230" s="112"/>
      <c r="P230" s="128">
        <v>0.60599999999999998</v>
      </c>
      <c r="Q230" s="129"/>
    </row>
    <row r="231" spans="1:17" x14ac:dyDescent="0.25">
      <c r="A231" s="119" t="s">
        <v>66</v>
      </c>
      <c r="B231" s="140" t="s">
        <v>159</v>
      </c>
      <c r="C231" s="110" t="str">
        <f t="shared" si="31"/>
        <v>NevadaRiparian Forest Buffer (CPS 390) Replace a Strip of Cropland with Woody Plants</v>
      </c>
      <c r="D231" s="111">
        <f t="shared" si="24"/>
        <v>0.35000000000000003</v>
      </c>
      <c r="E231" s="111">
        <f t="shared" si="25"/>
        <v>0</v>
      </c>
      <c r="F231" s="111">
        <f t="shared" si="26"/>
        <v>0</v>
      </c>
      <c r="G231" s="111">
        <f t="shared" si="27"/>
        <v>0.18</v>
      </c>
      <c r="H231" s="111">
        <f t="shared" si="28"/>
        <v>0</v>
      </c>
      <c r="I231" s="111">
        <f t="shared" si="29"/>
        <v>3.85</v>
      </c>
      <c r="J231" s="111">
        <f t="shared" si="30"/>
        <v>0</v>
      </c>
      <c r="K231" s="128">
        <v>3.5000000000000003E-2</v>
      </c>
      <c r="L231" s="112"/>
      <c r="M231" s="121">
        <v>0</v>
      </c>
      <c r="N231" s="128">
        <v>1.7999999999999999E-2</v>
      </c>
      <c r="O231" s="112"/>
      <c r="P231" s="128">
        <v>0.38500000000000001</v>
      </c>
      <c r="Q231" s="129"/>
    </row>
    <row r="232" spans="1:17" x14ac:dyDescent="0.25">
      <c r="A232" s="119" t="s">
        <v>67</v>
      </c>
      <c r="B232" s="140" t="s">
        <v>159</v>
      </c>
      <c r="C232" s="110" t="str">
        <f t="shared" si="31"/>
        <v>OrangeRiparian Forest Buffer (CPS 390) Replace a Strip of Cropland with Woody Plants</v>
      </c>
      <c r="D232" s="111">
        <f t="shared" si="24"/>
        <v>0.70000000000000007</v>
      </c>
      <c r="E232" s="111">
        <f t="shared" si="25"/>
        <v>0</v>
      </c>
      <c r="F232" s="111">
        <f t="shared" si="26"/>
        <v>0.04</v>
      </c>
      <c r="G232" s="111">
        <f t="shared" si="27"/>
        <v>0</v>
      </c>
      <c r="H232" s="111">
        <f t="shared" si="28"/>
        <v>0</v>
      </c>
      <c r="I232" s="111">
        <f t="shared" si="29"/>
        <v>2.8000000000000003</v>
      </c>
      <c r="J232" s="111">
        <f t="shared" si="30"/>
        <v>0</v>
      </c>
      <c r="K232" s="128">
        <v>7.0000000000000007E-2</v>
      </c>
      <c r="L232" s="112"/>
      <c r="M232" s="121">
        <v>4.0000000000000001E-3</v>
      </c>
      <c r="N232" s="128">
        <v>0</v>
      </c>
      <c r="O232" s="112"/>
      <c r="P232" s="128">
        <v>0.28000000000000003</v>
      </c>
      <c r="Q232" s="129"/>
    </row>
    <row r="233" spans="1:17" x14ac:dyDescent="0.25">
      <c r="A233" s="119" t="s">
        <v>68</v>
      </c>
      <c r="B233" s="140" t="s">
        <v>159</v>
      </c>
      <c r="C233" s="110" t="str">
        <f t="shared" si="31"/>
        <v>PlacerRiparian Forest Buffer (CPS 390) Replace a Strip of Cropland with Woody Plants</v>
      </c>
      <c r="D233" s="111">
        <f t="shared" si="24"/>
        <v>0.21000000000000002</v>
      </c>
      <c r="E233" s="111">
        <f t="shared" si="25"/>
        <v>0</v>
      </c>
      <c r="F233" s="111">
        <f t="shared" si="26"/>
        <v>7.0000000000000007E-2</v>
      </c>
      <c r="G233" s="111">
        <f t="shared" si="27"/>
        <v>0.28000000000000003</v>
      </c>
      <c r="H233" s="111">
        <f t="shared" si="28"/>
        <v>0</v>
      </c>
      <c r="I233" s="111">
        <f t="shared" si="29"/>
        <v>5.18</v>
      </c>
      <c r="J233" s="111">
        <f t="shared" si="30"/>
        <v>0</v>
      </c>
      <c r="K233" s="128">
        <v>2.1000000000000001E-2</v>
      </c>
      <c r="L233" s="112"/>
      <c r="M233" s="121">
        <v>7.0000000000000001E-3</v>
      </c>
      <c r="N233" s="128">
        <v>2.8000000000000001E-2</v>
      </c>
      <c r="O233" s="112"/>
      <c r="P233" s="128">
        <v>0.51800000000000002</v>
      </c>
      <c r="Q233" s="129"/>
    </row>
    <row r="234" spans="1:17" x14ac:dyDescent="0.25">
      <c r="A234" s="119" t="s">
        <v>69</v>
      </c>
      <c r="B234" s="140" t="s">
        <v>159</v>
      </c>
      <c r="C234" s="110" t="str">
        <f t="shared" si="31"/>
        <v>PlumasRiparian Forest Buffer (CPS 390) Replace a Strip of Cropland with Woody Plants</v>
      </c>
      <c r="D234" s="111">
        <f t="shared" si="24"/>
        <v>7.0000000000000007E-2</v>
      </c>
      <c r="E234" s="111">
        <f t="shared" si="25"/>
        <v>0</v>
      </c>
      <c r="F234" s="111">
        <f t="shared" si="26"/>
        <v>0</v>
      </c>
      <c r="G234" s="111">
        <f t="shared" si="27"/>
        <v>0</v>
      </c>
      <c r="H234" s="111">
        <f t="shared" si="28"/>
        <v>0</v>
      </c>
      <c r="I234" s="111">
        <f t="shared" si="29"/>
        <v>1.05</v>
      </c>
      <c r="J234" s="111">
        <f t="shared" si="30"/>
        <v>0</v>
      </c>
      <c r="K234" s="128">
        <v>7.0000000000000001E-3</v>
      </c>
      <c r="L234" s="112"/>
      <c r="M234" s="121">
        <v>0</v>
      </c>
      <c r="N234" s="128">
        <v>0</v>
      </c>
      <c r="O234" s="112"/>
      <c r="P234" s="128">
        <v>0.105</v>
      </c>
      <c r="Q234" s="129"/>
    </row>
    <row r="235" spans="1:17" x14ac:dyDescent="0.25">
      <c r="A235" s="119" t="s">
        <v>70</v>
      </c>
      <c r="B235" s="140" t="s">
        <v>159</v>
      </c>
      <c r="C235" s="110" t="str">
        <f t="shared" si="31"/>
        <v>RiversideRiparian Forest Buffer (CPS 390) Replace a Strip of Cropland with Woody Plants</v>
      </c>
      <c r="D235" s="111">
        <f t="shared" si="24"/>
        <v>0.28000000000000003</v>
      </c>
      <c r="E235" s="111">
        <f t="shared" si="25"/>
        <v>0</v>
      </c>
      <c r="F235" s="111">
        <f t="shared" si="26"/>
        <v>0.04</v>
      </c>
      <c r="G235" s="111">
        <f t="shared" si="27"/>
        <v>0.10999999999999999</v>
      </c>
      <c r="H235" s="111">
        <f t="shared" si="28"/>
        <v>0</v>
      </c>
      <c r="I235" s="111">
        <f t="shared" si="29"/>
        <v>4.2</v>
      </c>
      <c r="J235" s="111">
        <f t="shared" si="30"/>
        <v>0</v>
      </c>
      <c r="K235" s="128">
        <v>2.8000000000000001E-2</v>
      </c>
      <c r="L235" s="112"/>
      <c r="M235" s="121">
        <v>4.0000000000000001E-3</v>
      </c>
      <c r="N235" s="128">
        <v>1.0999999999999999E-2</v>
      </c>
      <c r="O235" s="112"/>
      <c r="P235" s="128">
        <v>0.42</v>
      </c>
      <c r="Q235" s="129"/>
    </row>
    <row r="236" spans="1:17" x14ac:dyDescent="0.25">
      <c r="A236" s="119" t="s">
        <v>71</v>
      </c>
      <c r="B236" s="140" t="s">
        <v>159</v>
      </c>
      <c r="C236" s="110" t="str">
        <f t="shared" si="31"/>
        <v>SacramentoRiparian Forest Buffer (CPS 390) Replace a Strip of Cropland with Woody Plants</v>
      </c>
      <c r="D236" s="111">
        <f t="shared" si="24"/>
        <v>0.49</v>
      </c>
      <c r="E236" s="111">
        <f t="shared" si="25"/>
        <v>0</v>
      </c>
      <c r="F236" s="111">
        <f t="shared" si="26"/>
        <v>0.10999999999999999</v>
      </c>
      <c r="G236" s="111">
        <f t="shared" si="27"/>
        <v>0.45999999999999996</v>
      </c>
      <c r="H236" s="111">
        <f t="shared" si="28"/>
        <v>0</v>
      </c>
      <c r="I236" s="111">
        <f t="shared" si="29"/>
        <v>6.7200000000000006</v>
      </c>
      <c r="J236" s="111">
        <f t="shared" si="30"/>
        <v>0</v>
      </c>
      <c r="K236" s="128">
        <v>4.9000000000000002E-2</v>
      </c>
      <c r="L236" s="112"/>
      <c r="M236" s="121">
        <v>1.0999999999999999E-2</v>
      </c>
      <c r="N236" s="128">
        <v>4.5999999999999999E-2</v>
      </c>
      <c r="O236" s="112"/>
      <c r="P236" s="128">
        <v>0.67200000000000004</v>
      </c>
      <c r="Q236" s="129"/>
    </row>
    <row r="237" spans="1:17" x14ac:dyDescent="0.25">
      <c r="A237" s="119" t="s">
        <v>72</v>
      </c>
      <c r="B237" s="140" t="s">
        <v>159</v>
      </c>
      <c r="C237" s="110" t="str">
        <f t="shared" si="31"/>
        <v>San BenitoRiparian Forest Buffer (CPS 390) Replace a Strip of Cropland with Woody Plants</v>
      </c>
      <c r="D237" s="111">
        <f t="shared" si="24"/>
        <v>0.28000000000000003</v>
      </c>
      <c r="E237" s="111">
        <f t="shared" si="25"/>
        <v>0</v>
      </c>
      <c r="F237" s="111">
        <f t="shared" si="26"/>
        <v>0.04</v>
      </c>
      <c r="G237" s="111">
        <f t="shared" si="27"/>
        <v>7.0000000000000007E-2</v>
      </c>
      <c r="H237" s="111">
        <f t="shared" si="28"/>
        <v>0</v>
      </c>
      <c r="I237" s="111">
        <f t="shared" si="29"/>
        <v>6.34</v>
      </c>
      <c r="J237" s="111">
        <f t="shared" si="30"/>
        <v>0</v>
      </c>
      <c r="K237" s="128">
        <v>2.8000000000000001E-2</v>
      </c>
      <c r="L237" s="112"/>
      <c r="M237" s="121">
        <v>4.0000000000000001E-3</v>
      </c>
      <c r="N237" s="128">
        <v>7.0000000000000001E-3</v>
      </c>
      <c r="O237" s="112"/>
      <c r="P237" s="128">
        <v>0.63400000000000001</v>
      </c>
      <c r="Q237" s="129"/>
    </row>
    <row r="238" spans="1:17" x14ac:dyDescent="0.25">
      <c r="A238" s="119" t="s">
        <v>73</v>
      </c>
      <c r="B238" s="140" t="s">
        <v>159</v>
      </c>
      <c r="C238" s="110" t="str">
        <f t="shared" si="31"/>
        <v>San BernadinoRiparian Forest Buffer (CPS 390) Replace a Strip of Cropland with Woody Plants</v>
      </c>
      <c r="D238" s="111">
        <f t="shared" si="24"/>
        <v>0.21000000000000002</v>
      </c>
      <c r="E238" s="111">
        <f t="shared" si="25"/>
        <v>0</v>
      </c>
      <c r="F238" s="111">
        <f t="shared" si="26"/>
        <v>0.04</v>
      </c>
      <c r="G238" s="111">
        <f t="shared" si="27"/>
        <v>7.0000000000000007E-2</v>
      </c>
      <c r="H238" s="111">
        <f t="shared" si="28"/>
        <v>0</v>
      </c>
      <c r="I238" s="111">
        <f t="shared" si="29"/>
        <v>4.5200000000000005</v>
      </c>
      <c r="J238" s="111">
        <f t="shared" si="30"/>
        <v>0</v>
      </c>
      <c r="K238" s="128">
        <v>2.1000000000000001E-2</v>
      </c>
      <c r="L238" s="112"/>
      <c r="M238" s="121">
        <v>4.0000000000000001E-3</v>
      </c>
      <c r="N238" s="128">
        <v>7.0000000000000001E-3</v>
      </c>
      <c r="O238" s="112"/>
      <c r="P238" s="128">
        <v>0.45200000000000001</v>
      </c>
      <c r="Q238" s="129"/>
    </row>
    <row r="239" spans="1:17" x14ac:dyDescent="0.25">
      <c r="A239" s="119" t="s">
        <v>74</v>
      </c>
      <c r="B239" s="140" t="s">
        <v>159</v>
      </c>
      <c r="C239" s="110" t="str">
        <f t="shared" si="31"/>
        <v>San DiegoRiparian Forest Buffer (CPS 390) Replace a Strip of Cropland with Woody Plants</v>
      </c>
      <c r="D239" s="111">
        <f t="shared" si="24"/>
        <v>0.25</v>
      </c>
      <c r="E239" s="111">
        <f t="shared" si="25"/>
        <v>0</v>
      </c>
      <c r="F239" s="111">
        <f t="shared" si="26"/>
        <v>0.10999999999999999</v>
      </c>
      <c r="G239" s="111">
        <f t="shared" si="27"/>
        <v>0</v>
      </c>
      <c r="H239" s="111">
        <f t="shared" si="28"/>
        <v>0</v>
      </c>
      <c r="I239" s="111">
        <f t="shared" si="29"/>
        <v>2.4500000000000002</v>
      </c>
      <c r="J239" s="111">
        <f t="shared" si="30"/>
        <v>0</v>
      </c>
      <c r="K239" s="128">
        <v>2.5000000000000001E-2</v>
      </c>
      <c r="L239" s="112"/>
      <c r="M239" s="121">
        <v>1.0999999999999999E-2</v>
      </c>
      <c r="N239" s="128">
        <v>0</v>
      </c>
      <c r="O239" s="112"/>
      <c r="P239" s="128">
        <v>0.245</v>
      </c>
      <c r="Q239" s="129"/>
    </row>
    <row r="240" spans="1:17" x14ac:dyDescent="0.25">
      <c r="A240" s="119" t="s">
        <v>75</v>
      </c>
      <c r="B240" s="140" t="s">
        <v>159</v>
      </c>
      <c r="C240" s="110" t="str">
        <f t="shared" si="31"/>
        <v>San FranciscoRiparian Forest Buffer (CPS 390) Replace a Strip of Cropland with Woody Plants</v>
      </c>
      <c r="D240" s="111">
        <f t="shared" si="24"/>
        <v>0.56000000000000005</v>
      </c>
      <c r="E240" s="111">
        <f t="shared" si="25"/>
        <v>0</v>
      </c>
      <c r="F240" s="111">
        <f t="shared" si="26"/>
        <v>7.0000000000000007E-2</v>
      </c>
      <c r="G240" s="111">
        <f t="shared" si="27"/>
        <v>0.10999999999999999</v>
      </c>
      <c r="H240" s="111">
        <f t="shared" si="28"/>
        <v>0</v>
      </c>
      <c r="I240" s="111">
        <f t="shared" si="29"/>
        <v>2.2800000000000002</v>
      </c>
      <c r="J240" s="111">
        <f t="shared" si="30"/>
        <v>0</v>
      </c>
      <c r="K240" s="128">
        <v>5.6000000000000001E-2</v>
      </c>
      <c r="L240" s="112"/>
      <c r="M240" s="121">
        <v>7.0000000000000001E-3</v>
      </c>
      <c r="N240" s="128">
        <v>1.0999999999999999E-2</v>
      </c>
      <c r="O240" s="112"/>
      <c r="P240" s="128">
        <v>0.22800000000000001</v>
      </c>
      <c r="Q240" s="129"/>
    </row>
    <row r="241" spans="1:17" x14ac:dyDescent="0.25">
      <c r="A241" s="119" t="s">
        <v>76</v>
      </c>
      <c r="B241" s="140" t="s">
        <v>159</v>
      </c>
      <c r="C241" s="110" t="str">
        <f t="shared" si="31"/>
        <v>San JoaquinRiparian Forest Buffer (CPS 390) Replace a Strip of Cropland with Woody Plants</v>
      </c>
      <c r="D241" s="111">
        <f t="shared" si="24"/>
        <v>1.0900000000000001</v>
      </c>
      <c r="E241" s="111">
        <f t="shared" si="25"/>
        <v>0</v>
      </c>
      <c r="F241" s="111">
        <f t="shared" si="26"/>
        <v>7.0000000000000007E-2</v>
      </c>
      <c r="G241" s="111">
        <f t="shared" si="27"/>
        <v>0.25</v>
      </c>
      <c r="H241" s="111">
        <f t="shared" si="28"/>
        <v>0</v>
      </c>
      <c r="I241" s="111">
        <f t="shared" si="29"/>
        <v>5.4300000000000006</v>
      </c>
      <c r="J241" s="111">
        <f t="shared" si="30"/>
        <v>0</v>
      </c>
      <c r="K241" s="128">
        <v>0.109</v>
      </c>
      <c r="L241" s="112"/>
      <c r="M241" s="121">
        <v>7.0000000000000001E-3</v>
      </c>
      <c r="N241" s="128">
        <v>2.5000000000000001E-2</v>
      </c>
      <c r="O241" s="112"/>
      <c r="P241" s="128">
        <v>0.54300000000000004</v>
      </c>
      <c r="Q241" s="129"/>
    </row>
    <row r="242" spans="1:17" x14ac:dyDescent="0.25">
      <c r="A242" s="119" t="s">
        <v>77</v>
      </c>
      <c r="B242" s="140" t="s">
        <v>159</v>
      </c>
      <c r="C242" s="110" t="str">
        <f t="shared" si="31"/>
        <v>San Luis ObispoRiparian Forest Buffer (CPS 390) Replace a Strip of Cropland with Woody Plants</v>
      </c>
      <c r="D242" s="111">
        <f t="shared" si="24"/>
        <v>0.25</v>
      </c>
      <c r="E242" s="111">
        <f t="shared" si="25"/>
        <v>0</v>
      </c>
      <c r="F242" s="111">
        <f t="shared" si="26"/>
        <v>0.10999999999999999</v>
      </c>
      <c r="G242" s="111">
        <f t="shared" si="27"/>
        <v>0.04</v>
      </c>
      <c r="H242" s="111">
        <f t="shared" si="28"/>
        <v>0</v>
      </c>
      <c r="I242" s="111">
        <f t="shared" si="29"/>
        <v>6.44</v>
      </c>
      <c r="J242" s="111">
        <f t="shared" si="30"/>
        <v>0</v>
      </c>
      <c r="K242" s="128">
        <v>2.5000000000000001E-2</v>
      </c>
      <c r="L242" s="112"/>
      <c r="M242" s="121">
        <v>1.0999999999999999E-2</v>
      </c>
      <c r="N242" s="128">
        <v>4.0000000000000001E-3</v>
      </c>
      <c r="O242" s="112"/>
      <c r="P242" s="128">
        <v>0.64400000000000002</v>
      </c>
      <c r="Q242" s="129"/>
    </row>
    <row r="243" spans="1:17" x14ac:dyDescent="0.25">
      <c r="A243" s="119" t="s">
        <v>78</v>
      </c>
      <c r="B243" s="140" t="s">
        <v>159</v>
      </c>
      <c r="C243" s="110" t="str">
        <f t="shared" si="31"/>
        <v>San MateoRiparian Forest Buffer (CPS 390) Replace a Strip of Cropland with Woody Plants</v>
      </c>
      <c r="D243" s="111">
        <f t="shared" si="24"/>
        <v>0.49</v>
      </c>
      <c r="E243" s="111">
        <f t="shared" si="25"/>
        <v>0</v>
      </c>
      <c r="F243" s="111">
        <f t="shared" si="26"/>
        <v>0.04</v>
      </c>
      <c r="G243" s="111">
        <f t="shared" si="27"/>
        <v>7.0000000000000007E-2</v>
      </c>
      <c r="H243" s="111">
        <f t="shared" si="28"/>
        <v>0</v>
      </c>
      <c r="I243" s="111">
        <f t="shared" si="29"/>
        <v>2.17</v>
      </c>
      <c r="J243" s="111">
        <f t="shared" si="30"/>
        <v>0</v>
      </c>
      <c r="K243" s="128">
        <v>4.9000000000000002E-2</v>
      </c>
      <c r="L243" s="112"/>
      <c r="M243" s="121">
        <v>4.0000000000000001E-3</v>
      </c>
      <c r="N243" s="128">
        <v>7.0000000000000001E-3</v>
      </c>
      <c r="O243" s="112"/>
      <c r="P243" s="128">
        <v>0.217</v>
      </c>
      <c r="Q243" s="129"/>
    </row>
    <row r="244" spans="1:17" x14ac:dyDescent="0.25">
      <c r="A244" s="119" t="s">
        <v>79</v>
      </c>
      <c r="B244" s="140" t="s">
        <v>159</v>
      </c>
      <c r="C244" s="110" t="str">
        <f t="shared" si="31"/>
        <v>Santa BarbaraRiparian Forest Buffer (CPS 390) Replace a Strip of Cropland with Woody Plants</v>
      </c>
      <c r="D244" s="111">
        <f t="shared" si="24"/>
        <v>7.0000000000000007E-2</v>
      </c>
      <c r="E244" s="111">
        <f t="shared" si="25"/>
        <v>0</v>
      </c>
      <c r="F244" s="111">
        <f t="shared" si="26"/>
        <v>0.04</v>
      </c>
      <c r="G244" s="111">
        <f t="shared" si="27"/>
        <v>0</v>
      </c>
      <c r="H244" s="111">
        <f t="shared" si="28"/>
        <v>0</v>
      </c>
      <c r="I244" s="111">
        <f t="shared" si="29"/>
        <v>2.4900000000000002</v>
      </c>
      <c r="J244" s="111">
        <f t="shared" si="30"/>
        <v>0</v>
      </c>
      <c r="K244" s="128">
        <v>7.0000000000000001E-3</v>
      </c>
      <c r="L244" s="112"/>
      <c r="M244" s="121">
        <v>4.0000000000000001E-3</v>
      </c>
      <c r="N244" s="128">
        <v>0</v>
      </c>
      <c r="O244" s="112"/>
      <c r="P244" s="128">
        <v>0.249</v>
      </c>
      <c r="Q244" s="129"/>
    </row>
    <row r="245" spans="1:17" x14ac:dyDescent="0.25">
      <c r="A245" s="119" t="s">
        <v>80</v>
      </c>
      <c r="B245" s="140" t="s">
        <v>159</v>
      </c>
      <c r="C245" s="110" t="str">
        <f t="shared" si="31"/>
        <v>Santa ClaraRiparian Forest Buffer (CPS 390) Replace a Strip of Cropland with Woody Plants</v>
      </c>
      <c r="D245" s="111">
        <f t="shared" si="24"/>
        <v>2.14</v>
      </c>
      <c r="E245" s="111">
        <f t="shared" si="25"/>
        <v>0</v>
      </c>
      <c r="F245" s="111">
        <f t="shared" si="26"/>
        <v>7.0000000000000007E-2</v>
      </c>
      <c r="G245" s="111">
        <f t="shared" si="27"/>
        <v>7.0000000000000007E-2</v>
      </c>
      <c r="H245" s="111">
        <f t="shared" si="28"/>
        <v>0</v>
      </c>
      <c r="I245" s="111">
        <f t="shared" si="29"/>
        <v>5.9499999999999993</v>
      </c>
      <c r="J245" s="111">
        <f t="shared" si="30"/>
        <v>0</v>
      </c>
      <c r="K245" s="128">
        <v>0.214</v>
      </c>
      <c r="L245" s="112"/>
      <c r="M245" s="121">
        <v>7.0000000000000001E-3</v>
      </c>
      <c r="N245" s="128">
        <v>7.0000000000000001E-3</v>
      </c>
      <c r="O245" s="112"/>
      <c r="P245" s="128">
        <v>0.59499999999999997</v>
      </c>
      <c r="Q245" s="129"/>
    </row>
    <row r="246" spans="1:17" x14ac:dyDescent="0.25">
      <c r="A246" s="119" t="s">
        <v>81</v>
      </c>
      <c r="B246" s="140" t="s">
        <v>159</v>
      </c>
      <c r="C246" s="110" t="str">
        <f t="shared" si="31"/>
        <v>Santa CruzRiparian Forest Buffer (CPS 390) Replace a Strip of Cropland with Woody Plants</v>
      </c>
      <c r="D246" s="111">
        <f t="shared" si="24"/>
        <v>0.56000000000000005</v>
      </c>
      <c r="E246" s="111">
        <f t="shared" si="25"/>
        <v>0</v>
      </c>
      <c r="F246" s="111">
        <f t="shared" si="26"/>
        <v>0.04</v>
      </c>
      <c r="G246" s="111">
        <f t="shared" si="27"/>
        <v>0.04</v>
      </c>
      <c r="H246" s="111">
        <f t="shared" si="28"/>
        <v>0</v>
      </c>
      <c r="I246" s="111">
        <f t="shared" si="29"/>
        <v>2.21</v>
      </c>
      <c r="J246" s="111">
        <f t="shared" si="30"/>
        <v>0</v>
      </c>
      <c r="K246" s="128">
        <v>5.6000000000000001E-2</v>
      </c>
      <c r="L246" s="112"/>
      <c r="M246" s="121">
        <v>4.0000000000000001E-3</v>
      </c>
      <c r="N246" s="128">
        <v>4.0000000000000001E-3</v>
      </c>
      <c r="O246" s="112"/>
      <c r="P246" s="128">
        <v>0.221</v>
      </c>
      <c r="Q246" s="129"/>
    </row>
    <row r="247" spans="1:17" x14ac:dyDescent="0.25">
      <c r="A247" s="119" t="s">
        <v>82</v>
      </c>
      <c r="B247" s="140" t="s">
        <v>159</v>
      </c>
      <c r="C247" s="110" t="str">
        <f t="shared" si="31"/>
        <v>ShastaRiparian Forest Buffer (CPS 390) Replace a Strip of Cropland with Woody Plants</v>
      </c>
      <c r="D247" s="111">
        <f t="shared" si="24"/>
        <v>0.49</v>
      </c>
      <c r="E247" s="111">
        <f t="shared" si="25"/>
        <v>0</v>
      </c>
      <c r="F247" s="111">
        <f t="shared" si="26"/>
        <v>7.0000000000000007E-2</v>
      </c>
      <c r="G247" s="111">
        <f t="shared" si="27"/>
        <v>0.04</v>
      </c>
      <c r="H247" s="111">
        <f t="shared" si="28"/>
        <v>0</v>
      </c>
      <c r="I247" s="111">
        <f t="shared" si="29"/>
        <v>5.7399999999999993</v>
      </c>
      <c r="J247" s="111">
        <f t="shared" si="30"/>
        <v>0</v>
      </c>
      <c r="K247" s="128">
        <v>4.9000000000000002E-2</v>
      </c>
      <c r="L247" s="112"/>
      <c r="M247" s="121">
        <v>7.0000000000000001E-3</v>
      </c>
      <c r="N247" s="128">
        <v>4.0000000000000001E-3</v>
      </c>
      <c r="O247" s="112"/>
      <c r="P247" s="128">
        <v>0.57399999999999995</v>
      </c>
      <c r="Q247" s="129"/>
    </row>
    <row r="248" spans="1:17" x14ac:dyDescent="0.25">
      <c r="A248" s="119" t="s">
        <v>83</v>
      </c>
      <c r="B248" s="140" t="s">
        <v>159</v>
      </c>
      <c r="C248" s="110" t="str">
        <f t="shared" si="31"/>
        <v>SierraRiparian Forest Buffer (CPS 390) Replace a Strip of Cropland with Woody Plants</v>
      </c>
      <c r="D248" s="111">
        <f t="shared" si="24"/>
        <v>0.18</v>
      </c>
      <c r="E248" s="111">
        <f t="shared" si="25"/>
        <v>0</v>
      </c>
      <c r="F248" s="111">
        <f t="shared" si="26"/>
        <v>0</v>
      </c>
      <c r="G248" s="111">
        <f t="shared" si="27"/>
        <v>0</v>
      </c>
      <c r="H248" s="111">
        <f t="shared" si="28"/>
        <v>0</v>
      </c>
      <c r="I248" s="111">
        <f t="shared" si="29"/>
        <v>1.26</v>
      </c>
      <c r="J248" s="111">
        <f t="shared" si="30"/>
        <v>0</v>
      </c>
      <c r="K248" s="128">
        <v>1.7999999999999999E-2</v>
      </c>
      <c r="L248" s="112"/>
      <c r="M248" s="121">
        <v>0</v>
      </c>
      <c r="N248" s="128">
        <v>0</v>
      </c>
      <c r="O248" s="112"/>
      <c r="P248" s="128">
        <v>0.126</v>
      </c>
      <c r="Q248" s="129"/>
    </row>
    <row r="249" spans="1:17" x14ac:dyDescent="0.25">
      <c r="A249" s="119" t="s">
        <v>84</v>
      </c>
      <c r="B249" s="140" t="s">
        <v>159</v>
      </c>
      <c r="C249" s="110" t="str">
        <f t="shared" si="31"/>
        <v>SiskiyouRiparian Forest Buffer (CPS 390) Replace a Strip of Cropland with Woody Plants</v>
      </c>
      <c r="D249" s="111">
        <f t="shared" si="24"/>
        <v>0.18</v>
      </c>
      <c r="E249" s="111">
        <f t="shared" si="25"/>
        <v>0</v>
      </c>
      <c r="F249" s="111">
        <f t="shared" si="26"/>
        <v>0.04</v>
      </c>
      <c r="G249" s="111">
        <f t="shared" si="27"/>
        <v>0</v>
      </c>
      <c r="H249" s="111">
        <f t="shared" si="28"/>
        <v>0</v>
      </c>
      <c r="I249" s="111">
        <f t="shared" si="29"/>
        <v>2.7300000000000004</v>
      </c>
      <c r="J249" s="111">
        <f t="shared" si="30"/>
        <v>0</v>
      </c>
      <c r="K249" s="128">
        <v>1.7999999999999999E-2</v>
      </c>
      <c r="L249" s="112"/>
      <c r="M249" s="121">
        <v>4.0000000000000001E-3</v>
      </c>
      <c r="N249" s="128">
        <v>0</v>
      </c>
      <c r="O249" s="112"/>
      <c r="P249" s="128">
        <v>0.27300000000000002</v>
      </c>
      <c r="Q249" s="129"/>
    </row>
    <row r="250" spans="1:17" x14ac:dyDescent="0.25">
      <c r="A250" s="119" t="s">
        <v>85</v>
      </c>
      <c r="B250" s="140" t="s">
        <v>159</v>
      </c>
      <c r="C250" s="110" t="str">
        <f t="shared" si="31"/>
        <v>SolanoRiparian Forest Buffer (CPS 390) Replace a Strip of Cropland with Woody Plants</v>
      </c>
      <c r="D250" s="111">
        <f t="shared" si="24"/>
        <v>0.6</v>
      </c>
      <c r="E250" s="111">
        <f t="shared" si="25"/>
        <v>0</v>
      </c>
      <c r="F250" s="111">
        <f t="shared" si="26"/>
        <v>0.18</v>
      </c>
      <c r="G250" s="111">
        <f t="shared" si="27"/>
        <v>0.53</v>
      </c>
      <c r="H250" s="111">
        <f t="shared" si="28"/>
        <v>0</v>
      </c>
      <c r="I250" s="111">
        <f t="shared" si="29"/>
        <v>6.51</v>
      </c>
      <c r="J250" s="111">
        <f t="shared" si="30"/>
        <v>0</v>
      </c>
      <c r="K250" s="128">
        <v>0.06</v>
      </c>
      <c r="L250" s="112"/>
      <c r="M250" s="121">
        <v>1.7999999999999999E-2</v>
      </c>
      <c r="N250" s="128">
        <v>5.2999999999999999E-2</v>
      </c>
      <c r="O250" s="112"/>
      <c r="P250" s="128">
        <v>0.65100000000000002</v>
      </c>
      <c r="Q250" s="129"/>
    </row>
    <row r="251" spans="1:17" x14ac:dyDescent="0.25">
      <c r="A251" s="119" t="s">
        <v>86</v>
      </c>
      <c r="B251" s="140" t="s">
        <v>159</v>
      </c>
      <c r="C251" s="110" t="str">
        <f t="shared" si="31"/>
        <v>SonomaRiparian Forest Buffer (CPS 390) Replace a Strip of Cropland with Woody Plants</v>
      </c>
      <c r="D251" s="111">
        <f t="shared" si="24"/>
        <v>0.18</v>
      </c>
      <c r="E251" s="111">
        <f t="shared" si="25"/>
        <v>0</v>
      </c>
      <c r="F251" s="111">
        <f t="shared" si="26"/>
        <v>0.04</v>
      </c>
      <c r="G251" s="111">
        <f t="shared" si="27"/>
        <v>7.0000000000000007E-2</v>
      </c>
      <c r="H251" s="111">
        <f t="shared" si="28"/>
        <v>0</v>
      </c>
      <c r="I251" s="111">
        <f t="shared" si="29"/>
        <v>2.0300000000000002</v>
      </c>
      <c r="J251" s="111">
        <f t="shared" si="30"/>
        <v>0</v>
      </c>
      <c r="K251" s="128">
        <v>1.7999999999999999E-2</v>
      </c>
      <c r="L251" s="112"/>
      <c r="M251" s="121">
        <v>4.0000000000000001E-3</v>
      </c>
      <c r="N251" s="128">
        <v>7.0000000000000001E-3</v>
      </c>
      <c r="O251" s="112"/>
      <c r="P251" s="128">
        <v>0.20300000000000001</v>
      </c>
      <c r="Q251" s="129"/>
    </row>
    <row r="252" spans="1:17" x14ac:dyDescent="0.25">
      <c r="A252" s="119" t="s">
        <v>87</v>
      </c>
      <c r="B252" s="140" t="s">
        <v>159</v>
      </c>
      <c r="C252" s="110" t="str">
        <f t="shared" si="31"/>
        <v>StanislausRiparian Forest Buffer (CPS 390) Replace a Strip of Cropland with Woody Plants</v>
      </c>
      <c r="D252" s="111">
        <f t="shared" si="24"/>
        <v>0.98</v>
      </c>
      <c r="E252" s="111">
        <f t="shared" si="25"/>
        <v>0</v>
      </c>
      <c r="F252" s="111">
        <f t="shared" si="26"/>
        <v>7.0000000000000007E-2</v>
      </c>
      <c r="G252" s="111">
        <f t="shared" si="27"/>
        <v>0.25</v>
      </c>
      <c r="H252" s="111">
        <f t="shared" si="28"/>
        <v>0</v>
      </c>
      <c r="I252" s="111">
        <f t="shared" si="29"/>
        <v>7.1099999999999994</v>
      </c>
      <c r="J252" s="111">
        <f t="shared" si="30"/>
        <v>0</v>
      </c>
      <c r="K252" s="128">
        <v>9.8000000000000004E-2</v>
      </c>
      <c r="L252" s="112"/>
      <c r="M252" s="121">
        <v>7.0000000000000001E-3</v>
      </c>
      <c r="N252" s="128">
        <v>2.5000000000000001E-2</v>
      </c>
      <c r="O252" s="112"/>
      <c r="P252" s="128">
        <v>0.71099999999999997</v>
      </c>
      <c r="Q252" s="129"/>
    </row>
    <row r="253" spans="1:17" x14ac:dyDescent="0.25">
      <c r="A253" s="119" t="s">
        <v>88</v>
      </c>
      <c r="B253" s="140" t="s">
        <v>159</v>
      </c>
      <c r="C253" s="110" t="str">
        <f t="shared" si="31"/>
        <v>SutterRiparian Forest Buffer (CPS 390) Replace a Strip of Cropland with Woody Plants</v>
      </c>
      <c r="D253" s="111">
        <f t="shared" si="24"/>
        <v>0.67</v>
      </c>
      <c r="E253" s="111">
        <f t="shared" si="25"/>
        <v>0</v>
      </c>
      <c r="F253" s="111">
        <f t="shared" si="26"/>
        <v>7.0000000000000007E-2</v>
      </c>
      <c r="G253" s="111">
        <f t="shared" si="27"/>
        <v>0.42000000000000004</v>
      </c>
      <c r="H253" s="111">
        <f t="shared" si="28"/>
        <v>0</v>
      </c>
      <c r="I253" s="111">
        <f t="shared" si="29"/>
        <v>9.3500000000000014</v>
      </c>
      <c r="J253" s="111">
        <f t="shared" si="30"/>
        <v>0</v>
      </c>
      <c r="K253" s="128">
        <v>6.7000000000000004E-2</v>
      </c>
      <c r="L253" s="112"/>
      <c r="M253" s="121">
        <v>7.0000000000000001E-3</v>
      </c>
      <c r="N253" s="128">
        <v>4.2000000000000003E-2</v>
      </c>
      <c r="O253" s="112"/>
      <c r="P253" s="128">
        <v>0.93500000000000005</v>
      </c>
      <c r="Q253" s="129"/>
    </row>
    <row r="254" spans="1:17" x14ac:dyDescent="0.25">
      <c r="A254" s="119" t="s">
        <v>89</v>
      </c>
      <c r="B254" s="140" t="s">
        <v>159</v>
      </c>
      <c r="C254" s="110" t="str">
        <f t="shared" si="31"/>
        <v>TehamaRiparian Forest Buffer (CPS 390) Replace a Strip of Cropland with Woody Plants</v>
      </c>
      <c r="D254" s="111">
        <f t="shared" si="24"/>
        <v>0.56000000000000005</v>
      </c>
      <c r="E254" s="111">
        <f t="shared" si="25"/>
        <v>0</v>
      </c>
      <c r="F254" s="111">
        <f t="shared" si="26"/>
        <v>0.10999999999999999</v>
      </c>
      <c r="G254" s="111">
        <f t="shared" si="27"/>
        <v>0.35000000000000003</v>
      </c>
      <c r="H254" s="111">
        <f t="shared" si="28"/>
        <v>0</v>
      </c>
      <c r="I254" s="111">
        <f t="shared" si="29"/>
        <v>7.8100000000000005</v>
      </c>
      <c r="J254" s="111">
        <f t="shared" si="30"/>
        <v>0</v>
      </c>
      <c r="K254" s="128">
        <v>5.6000000000000001E-2</v>
      </c>
      <c r="L254" s="112"/>
      <c r="M254" s="121">
        <v>1.0999999999999999E-2</v>
      </c>
      <c r="N254" s="128">
        <v>3.5000000000000003E-2</v>
      </c>
      <c r="O254" s="112"/>
      <c r="P254" s="128">
        <v>0.78100000000000003</v>
      </c>
      <c r="Q254" s="129"/>
    </row>
    <row r="255" spans="1:17" x14ac:dyDescent="0.25">
      <c r="A255" s="119" t="s">
        <v>90</v>
      </c>
      <c r="B255" s="140" t="s">
        <v>159</v>
      </c>
      <c r="C255" s="110" t="str">
        <f t="shared" si="31"/>
        <v>TrinityRiparian Forest Buffer (CPS 390) Replace a Strip of Cropland with Woody Plants</v>
      </c>
      <c r="D255" s="111">
        <f t="shared" si="24"/>
        <v>0.21000000000000002</v>
      </c>
      <c r="E255" s="111">
        <f t="shared" si="25"/>
        <v>0</v>
      </c>
      <c r="F255" s="111">
        <f t="shared" si="26"/>
        <v>0.04</v>
      </c>
      <c r="G255" s="111">
        <f t="shared" si="27"/>
        <v>0</v>
      </c>
      <c r="H255" s="111">
        <f t="shared" si="28"/>
        <v>0</v>
      </c>
      <c r="I255" s="111">
        <f t="shared" si="29"/>
        <v>3.99</v>
      </c>
      <c r="J255" s="111">
        <f t="shared" si="30"/>
        <v>0</v>
      </c>
      <c r="K255" s="128">
        <v>2.1000000000000001E-2</v>
      </c>
      <c r="L255" s="112"/>
      <c r="M255" s="121">
        <v>4.0000000000000001E-3</v>
      </c>
      <c r="N255" s="128">
        <v>0</v>
      </c>
      <c r="O255" s="112"/>
      <c r="P255" s="128">
        <v>0.39900000000000002</v>
      </c>
      <c r="Q255" s="129"/>
    </row>
    <row r="256" spans="1:17" x14ac:dyDescent="0.25">
      <c r="A256" s="119" t="s">
        <v>91</v>
      </c>
      <c r="B256" s="140" t="s">
        <v>159</v>
      </c>
      <c r="C256" s="110" t="str">
        <f t="shared" si="31"/>
        <v>TulareRiparian Forest Buffer (CPS 390) Replace a Strip of Cropland with Woody Plants</v>
      </c>
      <c r="D256" s="111">
        <f t="shared" si="24"/>
        <v>1.05</v>
      </c>
      <c r="E256" s="111">
        <f t="shared" si="25"/>
        <v>0</v>
      </c>
      <c r="F256" s="111">
        <f t="shared" si="26"/>
        <v>0.14000000000000001</v>
      </c>
      <c r="G256" s="111">
        <f t="shared" si="27"/>
        <v>0.14000000000000001</v>
      </c>
      <c r="H256" s="111">
        <f t="shared" si="28"/>
        <v>0</v>
      </c>
      <c r="I256" s="111">
        <f t="shared" si="29"/>
        <v>8.120000000000001</v>
      </c>
      <c r="J256" s="111">
        <f t="shared" si="30"/>
        <v>0</v>
      </c>
      <c r="K256" s="128">
        <v>0.105</v>
      </c>
      <c r="L256" s="112"/>
      <c r="M256" s="121">
        <v>1.4E-2</v>
      </c>
      <c r="N256" s="128">
        <v>1.4E-2</v>
      </c>
      <c r="O256" s="112"/>
      <c r="P256" s="128">
        <v>0.81200000000000006</v>
      </c>
      <c r="Q256" s="129"/>
    </row>
    <row r="257" spans="1:17" x14ac:dyDescent="0.25">
      <c r="A257" s="119" t="s">
        <v>92</v>
      </c>
      <c r="B257" s="140" t="s">
        <v>159</v>
      </c>
      <c r="C257" s="110" t="str">
        <f t="shared" si="31"/>
        <v>TuolumneRiparian Forest Buffer (CPS 390) Replace a Strip of Cropland with Woody Plants</v>
      </c>
      <c r="D257" s="111">
        <f t="shared" si="24"/>
        <v>0.28000000000000003</v>
      </c>
      <c r="E257" s="111">
        <f t="shared" si="25"/>
        <v>0</v>
      </c>
      <c r="F257" s="111">
        <f t="shared" si="26"/>
        <v>0.04</v>
      </c>
      <c r="G257" s="111">
        <f t="shared" si="27"/>
        <v>0.10999999999999999</v>
      </c>
      <c r="H257" s="111">
        <f t="shared" si="28"/>
        <v>0</v>
      </c>
      <c r="I257" s="111">
        <f t="shared" si="29"/>
        <v>4.0600000000000005</v>
      </c>
      <c r="J257" s="111">
        <f t="shared" si="30"/>
        <v>0</v>
      </c>
      <c r="K257" s="128">
        <v>2.8000000000000001E-2</v>
      </c>
      <c r="L257" s="112"/>
      <c r="M257" s="121">
        <v>4.0000000000000001E-3</v>
      </c>
      <c r="N257" s="128">
        <v>1.0999999999999999E-2</v>
      </c>
      <c r="O257" s="112"/>
      <c r="P257" s="128">
        <v>0.40600000000000003</v>
      </c>
      <c r="Q257" s="129"/>
    </row>
    <row r="258" spans="1:17" x14ac:dyDescent="0.25">
      <c r="A258" s="119" t="s">
        <v>93</v>
      </c>
      <c r="B258" s="140" t="s">
        <v>159</v>
      </c>
      <c r="C258" s="110" t="str">
        <f t="shared" si="31"/>
        <v>VentureRiparian Forest Buffer (CPS 390) Replace a Strip of Cropland with Woody Plants</v>
      </c>
      <c r="D258" s="111">
        <f t="shared" si="24"/>
        <v>0.28000000000000003</v>
      </c>
      <c r="E258" s="111">
        <f t="shared" si="25"/>
        <v>0</v>
      </c>
      <c r="F258" s="111">
        <f t="shared" si="26"/>
        <v>0.04</v>
      </c>
      <c r="G258" s="111">
        <f t="shared" si="27"/>
        <v>0</v>
      </c>
      <c r="H258" s="111">
        <f t="shared" si="28"/>
        <v>0</v>
      </c>
      <c r="I258" s="111">
        <f t="shared" si="29"/>
        <v>3.29</v>
      </c>
      <c r="J258" s="111">
        <f t="shared" si="30"/>
        <v>0</v>
      </c>
      <c r="K258" s="128">
        <v>2.8000000000000001E-2</v>
      </c>
      <c r="L258" s="112"/>
      <c r="M258" s="121">
        <v>4.0000000000000001E-3</v>
      </c>
      <c r="N258" s="128">
        <v>0</v>
      </c>
      <c r="O258" s="112"/>
      <c r="P258" s="128">
        <v>0.32900000000000001</v>
      </c>
      <c r="Q258" s="129"/>
    </row>
    <row r="259" spans="1:17" x14ac:dyDescent="0.25">
      <c r="A259" s="119" t="s">
        <v>94</v>
      </c>
      <c r="B259" s="140" t="s">
        <v>159</v>
      </c>
      <c r="C259" s="110" t="str">
        <f t="shared" si="31"/>
        <v>YoloRiparian Forest Buffer (CPS 390) Replace a Strip of Cropland with Woody Plants</v>
      </c>
      <c r="D259" s="111">
        <f t="shared" si="24"/>
        <v>0.56000000000000005</v>
      </c>
      <c r="E259" s="111">
        <f t="shared" si="25"/>
        <v>0</v>
      </c>
      <c r="F259" s="111">
        <f t="shared" si="26"/>
        <v>0.04</v>
      </c>
      <c r="G259" s="111">
        <f t="shared" si="27"/>
        <v>0.42000000000000004</v>
      </c>
      <c r="H259" s="111">
        <f t="shared" si="28"/>
        <v>0</v>
      </c>
      <c r="I259" s="111">
        <f t="shared" si="29"/>
        <v>6.13</v>
      </c>
      <c r="J259" s="111">
        <f t="shared" si="30"/>
        <v>0</v>
      </c>
      <c r="K259" s="128">
        <v>5.6000000000000001E-2</v>
      </c>
      <c r="L259" s="112"/>
      <c r="M259" s="121">
        <v>4.0000000000000001E-3</v>
      </c>
      <c r="N259" s="128">
        <v>4.2000000000000003E-2</v>
      </c>
      <c r="O259" s="112"/>
      <c r="P259" s="128">
        <v>0.61299999999999999</v>
      </c>
      <c r="Q259" s="129"/>
    </row>
    <row r="260" spans="1:17" x14ac:dyDescent="0.25">
      <c r="A260" s="119" t="s">
        <v>95</v>
      </c>
      <c r="B260" s="140" t="s">
        <v>159</v>
      </c>
      <c r="C260" s="110" t="str">
        <f t="shared" si="31"/>
        <v>YubaRiparian Forest Buffer (CPS 390) Replace a Strip of Cropland with Woody Plants</v>
      </c>
      <c r="D260" s="111">
        <f t="shared" si="24"/>
        <v>0.53</v>
      </c>
      <c r="E260" s="111">
        <f t="shared" si="25"/>
        <v>0</v>
      </c>
      <c r="F260" s="111">
        <f t="shared" si="26"/>
        <v>7.0000000000000007E-2</v>
      </c>
      <c r="G260" s="111">
        <f t="shared" si="27"/>
        <v>0.35000000000000003</v>
      </c>
      <c r="H260" s="111">
        <f t="shared" si="28"/>
        <v>0</v>
      </c>
      <c r="I260" s="111">
        <f t="shared" si="29"/>
        <v>8.09</v>
      </c>
      <c r="J260" s="111">
        <f t="shared" si="30"/>
        <v>0</v>
      </c>
      <c r="K260" s="128">
        <v>5.2999999999999999E-2</v>
      </c>
      <c r="L260" s="112"/>
      <c r="M260" s="121">
        <v>7.0000000000000001E-3</v>
      </c>
      <c r="N260" s="128">
        <v>3.5000000000000003E-2</v>
      </c>
      <c r="O260" s="112"/>
      <c r="P260" s="128">
        <v>0.80900000000000005</v>
      </c>
      <c r="Q260" s="129"/>
    </row>
    <row r="261" spans="1:17" x14ac:dyDescent="0.25">
      <c r="A261" s="119" t="s">
        <v>38</v>
      </c>
      <c r="B261" s="140" t="s">
        <v>160</v>
      </c>
      <c r="C261" s="110" t="str">
        <f t="shared" si="31"/>
        <v>AlamedaTree/Shrub Establishment (CPS 390) Conversion of Annual Cropland to a Farm Woodlot</v>
      </c>
      <c r="D261" s="111">
        <f t="shared" si="24"/>
        <v>1.5</v>
      </c>
      <c r="E261" s="111">
        <f t="shared" si="25"/>
        <v>0</v>
      </c>
      <c r="F261" s="111">
        <f t="shared" si="26"/>
        <v>0.3</v>
      </c>
      <c r="G261" s="111">
        <f t="shared" si="27"/>
        <v>0.3</v>
      </c>
      <c r="H261" s="111">
        <f t="shared" si="28"/>
        <v>0</v>
      </c>
      <c r="I261" s="111">
        <f t="shared" si="29"/>
        <v>28.799999999999997</v>
      </c>
      <c r="J261" s="111">
        <f t="shared" si="30"/>
        <v>0</v>
      </c>
      <c r="K261" s="128">
        <v>0.15</v>
      </c>
      <c r="L261" s="112"/>
      <c r="M261" s="121">
        <v>0.03</v>
      </c>
      <c r="N261" s="128">
        <v>0.03</v>
      </c>
      <c r="O261" s="112"/>
      <c r="P261" s="128">
        <v>2.88</v>
      </c>
      <c r="Q261" s="129"/>
    </row>
    <row r="262" spans="1:17" x14ac:dyDescent="0.25">
      <c r="A262" s="119" t="s">
        <v>39</v>
      </c>
      <c r="B262" s="140" t="s">
        <v>160</v>
      </c>
      <c r="C262" s="110" t="str">
        <f t="shared" si="31"/>
        <v>AlpineTree/Shrub Establishment (CPS 390) Conversion of Annual Cropland to a Farm Woodlot</v>
      </c>
      <c r="D262" s="111">
        <f t="shared" si="24"/>
        <v>0.6</v>
      </c>
      <c r="E262" s="111">
        <f t="shared" si="25"/>
        <v>0</v>
      </c>
      <c r="F262" s="111">
        <f t="shared" si="26"/>
        <v>0</v>
      </c>
      <c r="G262" s="111">
        <f t="shared" si="27"/>
        <v>0</v>
      </c>
      <c r="H262" s="111">
        <f t="shared" si="28"/>
        <v>0</v>
      </c>
      <c r="I262" s="111">
        <f t="shared" si="29"/>
        <v>4.95</v>
      </c>
      <c r="J262" s="111">
        <f t="shared" si="30"/>
        <v>0</v>
      </c>
      <c r="K262" s="128">
        <v>0.06</v>
      </c>
      <c r="L262" s="112"/>
      <c r="M262" s="121">
        <v>0</v>
      </c>
      <c r="N262" s="128">
        <v>0</v>
      </c>
      <c r="O262" s="112"/>
      <c r="P262" s="128">
        <v>0.495</v>
      </c>
      <c r="Q262" s="129"/>
    </row>
    <row r="263" spans="1:17" x14ac:dyDescent="0.25">
      <c r="A263" s="119" t="s">
        <v>40</v>
      </c>
      <c r="B263" s="140" t="s">
        <v>160</v>
      </c>
      <c r="C263" s="110" t="str">
        <f t="shared" si="31"/>
        <v>AmadorTree/Shrub Establishment (CPS 390) Conversion of Annual Cropland to a Farm Woodlot</v>
      </c>
      <c r="D263" s="111">
        <f t="shared" si="24"/>
        <v>1.05</v>
      </c>
      <c r="E263" s="111">
        <f t="shared" si="25"/>
        <v>0</v>
      </c>
      <c r="F263" s="111">
        <f t="shared" si="26"/>
        <v>0.15</v>
      </c>
      <c r="G263" s="111">
        <f t="shared" si="27"/>
        <v>1.2</v>
      </c>
      <c r="H263" s="111">
        <f t="shared" si="28"/>
        <v>0</v>
      </c>
      <c r="I263" s="111">
        <f t="shared" si="29"/>
        <v>21.75</v>
      </c>
      <c r="J263" s="111">
        <f t="shared" si="30"/>
        <v>0</v>
      </c>
      <c r="K263" s="128">
        <v>0.105</v>
      </c>
      <c r="L263" s="112"/>
      <c r="M263" s="121">
        <v>1.4999999999999999E-2</v>
      </c>
      <c r="N263" s="128">
        <v>0.12</v>
      </c>
      <c r="O263" s="112"/>
      <c r="P263" s="128">
        <v>2.1749999999999998</v>
      </c>
      <c r="Q263" s="129"/>
    </row>
    <row r="264" spans="1:17" x14ac:dyDescent="0.25">
      <c r="A264" s="119" t="s">
        <v>41</v>
      </c>
      <c r="B264" s="140" t="s">
        <v>160</v>
      </c>
      <c r="C264" s="110" t="str">
        <f t="shared" si="31"/>
        <v>ButteTree/Shrub Establishment (CPS 390) Conversion of Annual Cropland to a Farm Woodlot</v>
      </c>
      <c r="D264" s="111">
        <f t="shared" si="24"/>
        <v>2.1</v>
      </c>
      <c r="E264" s="111">
        <f t="shared" si="25"/>
        <v>0</v>
      </c>
      <c r="F264" s="111">
        <f t="shared" si="26"/>
        <v>0.15</v>
      </c>
      <c r="G264" s="111">
        <f t="shared" si="27"/>
        <v>1.35</v>
      </c>
      <c r="H264" s="111">
        <f t="shared" si="28"/>
        <v>0</v>
      </c>
      <c r="I264" s="111">
        <f t="shared" si="29"/>
        <v>23.4</v>
      </c>
      <c r="J264" s="111">
        <f t="shared" si="30"/>
        <v>0</v>
      </c>
      <c r="K264" s="128">
        <v>0.21</v>
      </c>
      <c r="L264" s="112"/>
      <c r="M264" s="121">
        <v>1.4999999999999999E-2</v>
      </c>
      <c r="N264" s="128">
        <v>0.13500000000000001</v>
      </c>
      <c r="O264" s="112"/>
      <c r="P264" s="128">
        <v>2.34</v>
      </c>
      <c r="Q264" s="129"/>
    </row>
    <row r="265" spans="1:17" x14ac:dyDescent="0.25">
      <c r="A265" s="119" t="s">
        <v>42</v>
      </c>
      <c r="B265" s="140" t="s">
        <v>160</v>
      </c>
      <c r="C265" s="110" t="str">
        <f t="shared" si="31"/>
        <v>CalaverasTree/Shrub Establishment (CPS 390) Conversion of Annual Cropland to a Farm Woodlot</v>
      </c>
      <c r="D265" s="111">
        <f t="shared" si="24"/>
        <v>0.89999999999999991</v>
      </c>
      <c r="E265" s="111">
        <f t="shared" si="25"/>
        <v>0</v>
      </c>
      <c r="F265" s="111">
        <f t="shared" si="26"/>
        <v>0.15</v>
      </c>
      <c r="G265" s="111">
        <f t="shared" si="27"/>
        <v>1.2</v>
      </c>
      <c r="H265" s="111">
        <f t="shared" si="28"/>
        <v>0</v>
      </c>
      <c r="I265" s="111">
        <f t="shared" si="29"/>
        <v>22.05</v>
      </c>
      <c r="J265" s="111">
        <f t="shared" si="30"/>
        <v>0</v>
      </c>
      <c r="K265" s="128">
        <v>0.09</v>
      </c>
      <c r="L265" s="112"/>
      <c r="M265" s="121">
        <v>1.4999999999999999E-2</v>
      </c>
      <c r="N265" s="128">
        <v>0.12</v>
      </c>
      <c r="O265" s="112"/>
      <c r="P265" s="128">
        <v>2.2050000000000001</v>
      </c>
      <c r="Q265" s="129"/>
    </row>
    <row r="266" spans="1:17" x14ac:dyDescent="0.25">
      <c r="A266" s="119" t="s">
        <v>43</v>
      </c>
      <c r="B266" s="140" t="s">
        <v>160</v>
      </c>
      <c r="C266" s="110" t="str">
        <f t="shared" si="31"/>
        <v>ColusaTree/Shrub Establishment (CPS 390) Conversion of Annual Cropland to a Farm Woodlot</v>
      </c>
      <c r="D266" s="111">
        <f t="shared" si="24"/>
        <v>2.4</v>
      </c>
      <c r="E266" s="111">
        <f t="shared" si="25"/>
        <v>0</v>
      </c>
      <c r="F266" s="111">
        <f t="shared" si="26"/>
        <v>0.15</v>
      </c>
      <c r="G266" s="111">
        <f t="shared" si="27"/>
        <v>1.5</v>
      </c>
      <c r="H266" s="111">
        <f t="shared" si="28"/>
        <v>0</v>
      </c>
      <c r="I266" s="111">
        <f t="shared" si="29"/>
        <v>24</v>
      </c>
      <c r="J266" s="111">
        <f t="shared" si="30"/>
        <v>0</v>
      </c>
      <c r="K266" s="128">
        <v>0.24</v>
      </c>
      <c r="L266" s="112"/>
      <c r="M266" s="121">
        <v>1.4999999999999999E-2</v>
      </c>
      <c r="N266" s="128">
        <v>0.15</v>
      </c>
      <c r="O266" s="112"/>
      <c r="P266" s="128">
        <v>2.4</v>
      </c>
      <c r="Q266" s="129"/>
    </row>
    <row r="267" spans="1:17" x14ac:dyDescent="0.25">
      <c r="A267" s="119" t="s">
        <v>44</v>
      </c>
      <c r="B267" s="140" t="s">
        <v>160</v>
      </c>
      <c r="C267" s="110" t="str">
        <f t="shared" si="31"/>
        <v>Contra CostaTree/Shrub Establishment (CPS 390) Conversion of Annual Cropland to a Farm Woodlot</v>
      </c>
      <c r="D267" s="111">
        <f t="shared" si="24"/>
        <v>3.4499999999999997</v>
      </c>
      <c r="E267" s="111">
        <f t="shared" si="25"/>
        <v>0</v>
      </c>
      <c r="F267" s="111">
        <f t="shared" si="26"/>
        <v>0.3</v>
      </c>
      <c r="G267" s="111">
        <f t="shared" si="27"/>
        <v>0.6</v>
      </c>
      <c r="H267" s="111">
        <f t="shared" si="28"/>
        <v>0</v>
      </c>
      <c r="I267" s="111">
        <f t="shared" si="29"/>
        <v>29.55</v>
      </c>
      <c r="J267" s="111">
        <f t="shared" si="30"/>
        <v>0</v>
      </c>
      <c r="K267" s="128">
        <v>0.34499999999999997</v>
      </c>
      <c r="L267" s="112"/>
      <c r="M267" s="121">
        <v>0.03</v>
      </c>
      <c r="N267" s="128">
        <v>0.06</v>
      </c>
      <c r="O267" s="112"/>
      <c r="P267" s="128">
        <v>2.9550000000000001</v>
      </c>
      <c r="Q267" s="129"/>
    </row>
    <row r="268" spans="1:17" x14ac:dyDescent="0.25">
      <c r="A268" s="119" t="s">
        <v>45</v>
      </c>
      <c r="B268" s="140" t="s">
        <v>160</v>
      </c>
      <c r="C268" s="110" t="str">
        <f t="shared" si="31"/>
        <v>Del NorteTree/Shrub Establishment (CPS 390) Conversion of Annual Cropland to a Farm Woodlot</v>
      </c>
      <c r="D268" s="111">
        <f t="shared" si="24"/>
        <v>3.3000000000000003</v>
      </c>
      <c r="E268" s="111">
        <f t="shared" si="25"/>
        <v>0</v>
      </c>
      <c r="F268" s="111">
        <f t="shared" si="26"/>
        <v>2.25</v>
      </c>
      <c r="G268" s="111">
        <f t="shared" si="27"/>
        <v>0.3</v>
      </c>
      <c r="H268" s="111">
        <f t="shared" si="28"/>
        <v>0</v>
      </c>
      <c r="I268" s="111">
        <f t="shared" si="29"/>
        <v>39.6</v>
      </c>
      <c r="J268" s="111">
        <f t="shared" si="30"/>
        <v>0</v>
      </c>
      <c r="K268" s="128">
        <v>0.33</v>
      </c>
      <c r="L268" s="112"/>
      <c r="M268" s="121">
        <v>0.22500000000000001</v>
      </c>
      <c r="N268" s="128">
        <v>0.03</v>
      </c>
      <c r="O268" s="112"/>
      <c r="P268" s="128">
        <v>3.96</v>
      </c>
      <c r="Q268" s="129"/>
    </row>
    <row r="269" spans="1:17" x14ac:dyDescent="0.25">
      <c r="A269" s="119" t="s">
        <v>46</v>
      </c>
      <c r="B269" s="140" t="s">
        <v>160</v>
      </c>
      <c r="C269" s="110" t="str">
        <f t="shared" si="31"/>
        <v>El DoradoTree/Shrub Establishment (CPS 390) Conversion of Annual Cropland to a Farm Woodlot</v>
      </c>
      <c r="D269" s="111">
        <f t="shared" si="24"/>
        <v>0.75</v>
      </c>
      <c r="E269" s="111">
        <f t="shared" si="25"/>
        <v>0</v>
      </c>
      <c r="F269" s="111">
        <f t="shared" si="26"/>
        <v>0</v>
      </c>
      <c r="G269" s="111">
        <f t="shared" si="27"/>
        <v>0.15</v>
      </c>
      <c r="H269" s="111">
        <f t="shared" si="28"/>
        <v>0</v>
      </c>
      <c r="I269" s="111">
        <f t="shared" si="29"/>
        <v>18.75</v>
      </c>
      <c r="J269" s="111">
        <f t="shared" si="30"/>
        <v>0</v>
      </c>
      <c r="K269" s="128">
        <v>7.4999999999999997E-2</v>
      </c>
      <c r="L269" s="112"/>
      <c r="M269" s="121">
        <v>0</v>
      </c>
      <c r="N269" s="128">
        <v>1.4999999999999999E-2</v>
      </c>
      <c r="O269" s="112"/>
      <c r="P269" s="128">
        <v>1.875</v>
      </c>
      <c r="Q269" s="129"/>
    </row>
    <row r="270" spans="1:17" x14ac:dyDescent="0.25">
      <c r="A270" s="119" t="s">
        <v>47</v>
      </c>
      <c r="B270" s="140" t="s">
        <v>160</v>
      </c>
      <c r="C270" s="110" t="str">
        <f t="shared" si="31"/>
        <v>FresnoTree/Shrub Establishment (CPS 390) Conversion of Annual Cropland to a Farm Woodlot</v>
      </c>
      <c r="D270" s="111">
        <f t="shared" si="24"/>
        <v>2.4</v>
      </c>
      <c r="E270" s="111">
        <f t="shared" si="25"/>
        <v>0</v>
      </c>
      <c r="F270" s="111">
        <f t="shared" si="26"/>
        <v>0.3</v>
      </c>
      <c r="G270" s="111">
        <f t="shared" si="27"/>
        <v>0.6</v>
      </c>
      <c r="H270" s="111">
        <f t="shared" si="28"/>
        <v>0</v>
      </c>
      <c r="I270" s="111">
        <f t="shared" si="29"/>
        <v>26.25</v>
      </c>
      <c r="J270" s="111">
        <f t="shared" si="30"/>
        <v>0</v>
      </c>
      <c r="K270" s="128">
        <v>0.24</v>
      </c>
      <c r="L270" s="112"/>
      <c r="M270" s="121">
        <v>0.03</v>
      </c>
      <c r="N270" s="128">
        <v>0.06</v>
      </c>
      <c r="O270" s="112"/>
      <c r="P270" s="128">
        <v>2.625</v>
      </c>
      <c r="Q270" s="129"/>
    </row>
    <row r="271" spans="1:17" x14ac:dyDescent="0.25">
      <c r="A271" s="119" t="s">
        <v>48</v>
      </c>
      <c r="B271" s="140" t="s">
        <v>160</v>
      </c>
      <c r="C271" s="110" t="str">
        <f t="shared" si="31"/>
        <v>GlennTree/Shrub Establishment (CPS 390) Conversion of Annual Cropland to a Farm Woodlot</v>
      </c>
      <c r="D271" s="111">
        <f t="shared" si="24"/>
        <v>2.4</v>
      </c>
      <c r="E271" s="111">
        <f t="shared" si="25"/>
        <v>0</v>
      </c>
      <c r="F271" s="111">
        <f t="shared" si="26"/>
        <v>0.3</v>
      </c>
      <c r="G271" s="111">
        <f t="shared" si="27"/>
        <v>1.5</v>
      </c>
      <c r="H271" s="111">
        <f t="shared" si="28"/>
        <v>0</v>
      </c>
      <c r="I271" s="111">
        <f t="shared" si="29"/>
        <v>23.55</v>
      </c>
      <c r="J271" s="111">
        <f t="shared" si="30"/>
        <v>0</v>
      </c>
      <c r="K271" s="128">
        <v>0.24</v>
      </c>
      <c r="L271" s="112"/>
      <c r="M271" s="121">
        <v>0.03</v>
      </c>
      <c r="N271" s="128">
        <v>0.15</v>
      </c>
      <c r="O271" s="112"/>
      <c r="P271" s="128">
        <v>2.355</v>
      </c>
      <c r="Q271" s="129"/>
    </row>
    <row r="272" spans="1:17" x14ac:dyDescent="0.25">
      <c r="A272" s="119" t="s">
        <v>49</v>
      </c>
      <c r="B272" s="140" t="s">
        <v>160</v>
      </c>
      <c r="C272" s="110" t="str">
        <f t="shared" si="31"/>
        <v>HumboldtTree/Shrub Establishment (CPS 390) Conversion of Annual Cropland to a Farm Woodlot</v>
      </c>
      <c r="D272" s="111">
        <f t="shared" si="24"/>
        <v>0.75</v>
      </c>
      <c r="E272" s="111">
        <f t="shared" si="25"/>
        <v>0</v>
      </c>
      <c r="F272" s="111">
        <f t="shared" si="26"/>
        <v>0.6</v>
      </c>
      <c r="G272" s="111">
        <f t="shared" si="27"/>
        <v>0</v>
      </c>
      <c r="H272" s="111">
        <f t="shared" si="28"/>
        <v>0</v>
      </c>
      <c r="I272" s="111">
        <f t="shared" si="29"/>
        <v>9</v>
      </c>
      <c r="J272" s="111">
        <f t="shared" si="30"/>
        <v>0</v>
      </c>
      <c r="K272" s="128">
        <v>7.4999999999999997E-2</v>
      </c>
      <c r="L272" s="112"/>
      <c r="M272" s="121">
        <v>0.06</v>
      </c>
      <c r="N272" s="128">
        <v>0</v>
      </c>
      <c r="O272" s="112"/>
      <c r="P272" s="128">
        <v>0.9</v>
      </c>
      <c r="Q272" s="129"/>
    </row>
    <row r="273" spans="1:17" x14ac:dyDescent="0.25">
      <c r="A273" s="119" t="s">
        <v>50</v>
      </c>
      <c r="B273" s="140" t="s">
        <v>160</v>
      </c>
      <c r="C273" s="110" t="str">
        <f t="shared" si="31"/>
        <v>ImperialTree/Shrub Establishment (CPS 390) Conversion of Annual Cropland to a Farm Woodlot</v>
      </c>
      <c r="D273" s="111">
        <f t="shared" si="24"/>
        <v>1.6500000000000001</v>
      </c>
      <c r="E273" s="111">
        <f t="shared" si="25"/>
        <v>0</v>
      </c>
      <c r="F273" s="111">
        <f t="shared" si="26"/>
        <v>0.15</v>
      </c>
      <c r="G273" s="111">
        <f t="shared" si="27"/>
        <v>0.44999999999999996</v>
      </c>
      <c r="H273" s="111">
        <f t="shared" si="28"/>
        <v>0</v>
      </c>
      <c r="I273" s="111">
        <f t="shared" si="29"/>
        <v>13.799999999999999</v>
      </c>
      <c r="J273" s="111">
        <f t="shared" si="30"/>
        <v>0</v>
      </c>
      <c r="K273" s="128">
        <v>0.16500000000000001</v>
      </c>
      <c r="L273" s="112"/>
      <c r="M273" s="121">
        <v>1.4999999999999999E-2</v>
      </c>
      <c r="N273" s="128">
        <v>4.4999999999999998E-2</v>
      </c>
      <c r="O273" s="112"/>
      <c r="P273" s="128">
        <v>1.38</v>
      </c>
      <c r="Q273" s="129"/>
    </row>
    <row r="274" spans="1:17" x14ac:dyDescent="0.25">
      <c r="A274" s="119" t="s">
        <v>51</v>
      </c>
      <c r="B274" s="140" t="s">
        <v>160</v>
      </c>
      <c r="C274" s="110" t="str">
        <f t="shared" si="31"/>
        <v>InyoTree/Shrub Establishment (CPS 390) Conversion of Annual Cropland to a Farm Woodlot</v>
      </c>
      <c r="D274" s="111">
        <f t="shared" si="24"/>
        <v>1.5</v>
      </c>
      <c r="E274" s="111">
        <f t="shared" si="25"/>
        <v>0</v>
      </c>
      <c r="F274" s="111">
        <f t="shared" si="26"/>
        <v>0.15</v>
      </c>
      <c r="G274" s="111">
        <f t="shared" si="27"/>
        <v>0</v>
      </c>
      <c r="H274" s="111">
        <f t="shared" si="28"/>
        <v>0</v>
      </c>
      <c r="I274" s="111">
        <f t="shared" si="29"/>
        <v>30.9</v>
      </c>
      <c r="J274" s="111">
        <f t="shared" si="30"/>
        <v>0</v>
      </c>
      <c r="K274" s="128">
        <v>0.15</v>
      </c>
      <c r="L274" s="112"/>
      <c r="M274" s="121">
        <v>1.4999999999999999E-2</v>
      </c>
      <c r="N274" s="128">
        <v>0</v>
      </c>
      <c r="O274" s="112"/>
      <c r="P274" s="128">
        <v>3.09</v>
      </c>
      <c r="Q274" s="129"/>
    </row>
    <row r="275" spans="1:17" x14ac:dyDescent="0.25">
      <c r="A275" s="119" t="s">
        <v>52</v>
      </c>
      <c r="B275" s="140" t="s">
        <v>160</v>
      </c>
      <c r="C275" s="110" t="str">
        <f t="shared" si="31"/>
        <v>KernTree/Shrub Establishment (CPS 390) Conversion of Annual Cropland to a Farm Woodlot</v>
      </c>
      <c r="D275" s="111">
        <f t="shared" si="24"/>
        <v>3.4499999999999997</v>
      </c>
      <c r="E275" s="111">
        <f t="shared" si="25"/>
        <v>0</v>
      </c>
      <c r="F275" s="111">
        <f t="shared" si="26"/>
        <v>0.3</v>
      </c>
      <c r="G275" s="111">
        <f t="shared" si="27"/>
        <v>0</v>
      </c>
      <c r="H275" s="111">
        <f t="shared" si="28"/>
        <v>0</v>
      </c>
      <c r="I275" s="111">
        <f t="shared" si="29"/>
        <v>34.799999999999997</v>
      </c>
      <c r="J275" s="111">
        <f t="shared" si="30"/>
        <v>0</v>
      </c>
      <c r="K275" s="128">
        <v>0.34499999999999997</v>
      </c>
      <c r="L275" s="112"/>
      <c r="M275" s="121">
        <v>0.03</v>
      </c>
      <c r="N275" s="128">
        <v>0</v>
      </c>
      <c r="O275" s="112"/>
      <c r="P275" s="128">
        <v>3.48</v>
      </c>
      <c r="Q275" s="129"/>
    </row>
    <row r="276" spans="1:17" x14ac:dyDescent="0.25">
      <c r="A276" s="119" t="s">
        <v>53</v>
      </c>
      <c r="B276" s="140" t="s">
        <v>160</v>
      </c>
      <c r="C276" s="110" t="str">
        <f t="shared" si="31"/>
        <v>KingsTree/Shrub Establishment (CPS 390) Conversion of Annual Cropland to a Farm Woodlot</v>
      </c>
      <c r="D276" s="111">
        <f t="shared" si="24"/>
        <v>3.75</v>
      </c>
      <c r="E276" s="111">
        <f t="shared" si="25"/>
        <v>0</v>
      </c>
      <c r="F276" s="111">
        <f t="shared" si="26"/>
        <v>0.6</v>
      </c>
      <c r="G276" s="111">
        <f t="shared" si="27"/>
        <v>0.6</v>
      </c>
      <c r="H276" s="111">
        <f t="shared" si="28"/>
        <v>0</v>
      </c>
      <c r="I276" s="111">
        <f t="shared" si="29"/>
        <v>25.2</v>
      </c>
      <c r="J276" s="111">
        <f t="shared" si="30"/>
        <v>0</v>
      </c>
      <c r="K276" s="128">
        <v>0.375</v>
      </c>
      <c r="L276" s="112"/>
      <c r="M276" s="121">
        <v>0.06</v>
      </c>
      <c r="N276" s="128">
        <v>0.06</v>
      </c>
      <c r="O276" s="112"/>
      <c r="P276" s="128">
        <v>2.52</v>
      </c>
      <c r="Q276" s="129"/>
    </row>
    <row r="277" spans="1:17" x14ac:dyDescent="0.25">
      <c r="A277" s="119" t="s">
        <v>54</v>
      </c>
      <c r="B277" s="140" t="s">
        <v>160</v>
      </c>
      <c r="C277" s="110" t="str">
        <f t="shared" si="31"/>
        <v>LakeTree/Shrub Establishment (CPS 390) Conversion of Annual Cropland to a Farm Woodlot</v>
      </c>
      <c r="D277" s="111">
        <f t="shared" si="24"/>
        <v>0.89999999999999991</v>
      </c>
      <c r="E277" s="111">
        <f t="shared" si="25"/>
        <v>0</v>
      </c>
      <c r="F277" s="111">
        <f t="shared" si="26"/>
        <v>0.15</v>
      </c>
      <c r="G277" s="111">
        <f t="shared" si="27"/>
        <v>0.3</v>
      </c>
      <c r="H277" s="111">
        <f t="shared" si="28"/>
        <v>0</v>
      </c>
      <c r="I277" s="111">
        <f t="shared" si="29"/>
        <v>16.5</v>
      </c>
      <c r="J277" s="111">
        <f t="shared" si="30"/>
        <v>0</v>
      </c>
      <c r="K277" s="128">
        <v>0.09</v>
      </c>
      <c r="L277" s="112"/>
      <c r="M277" s="121">
        <v>1.4999999999999999E-2</v>
      </c>
      <c r="N277" s="128">
        <v>0.03</v>
      </c>
      <c r="O277" s="112"/>
      <c r="P277" s="128">
        <v>1.65</v>
      </c>
      <c r="Q277" s="129"/>
    </row>
    <row r="278" spans="1:17" x14ac:dyDescent="0.25">
      <c r="A278" s="119" t="s">
        <v>55</v>
      </c>
      <c r="B278" s="140" t="s">
        <v>160</v>
      </c>
      <c r="C278" s="110" t="str">
        <f t="shared" si="31"/>
        <v>LassenTree/Shrub Establishment (CPS 390) Conversion of Annual Cropland to a Farm Woodlot</v>
      </c>
      <c r="D278" s="111">
        <f t="shared" si="24"/>
        <v>0.6</v>
      </c>
      <c r="E278" s="111">
        <f t="shared" si="25"/>
        <v>0</v>
      </c>
      <c r="F278" s="111">
        <f t="shared" si="26"/>
        <v>0.15</v>
      </c>
      <c r="G278" s="111">
        <f t="shared" si="27"/>
        <v>0</v>
      </c>
      <c r="H278" s="111">
        <f t="shared" si="28"/>
        <v>0</v>
      </c>
      <c r="I278" s="111">
        <f t="shared" si="29"/>
        <v>4.95</v>
      </c>
      <c r="J278" s="111">
        <f t="shared" si="30"/>
        <v>0</v>
      </c>
      <c r="K278" s="128">
        <v>0.06</v>
      </c>
      <c r="L278" s="112"/>
      <c r="M278" s="121">
        <v>1.4999999999999999E-2</v>
      </c>
      <c r="N278" s="128">
        <v>0</v>
      </c>
      <c r="O278" s="112"/>
      <c r="P278" s="128">
        <v>0.495</v>
      </c>
      <c r="Q278" s="129"/>
    </row>
    <row r="279" spans="1:17" x14ac:dyDescent="0.25">
      <c r="A279" s="119" t="s">
        <v>56</v>
      </c>
      <c r="B279" s="140" t="s">
        <v>160</v>
      </c>
      <c r="C279" s="110" t="str">
        <f t="shared" si="31"/>
        <v>Los AngelesTree/Shrub Establishment (CPS 390) Conversion of Annual Cropland to a Farm Woodlot</v>
      </c>
      <c r="D279" s="111">
        <f t="shared" si="24"/>
        <v>3</v>
      </c>
      <c r="E279" s="111">
        <f t="shared" si="25"/>
        <v>0</v>
      </c>
      <c r="F279" s="111">
        <f t="shared" si="26"/>
        <v>0.15</v>
      </c>
      <c r="G279" s="111">
        <f t="shared" si="27"/>
        <v>0.15</v>
      </c>
      <c r="H279" s="111">
        <f t="shared" si="28"/>
        <v>0</v>
      </c>
      <c r="I279" s="111">
        <f t="shared" si="29"/>
        <v>12.75</v>
      </c>
      <c r="J279" s="111">
        <f t="shared" si="30"/>
        <v>0</v>
      </c>
      <c r="K279" s="128">
        <v>0.3</v>
      </c>
      <c r="L279" s="112"/>
      <c r="M279" s="121">
        <v>1.4999999999999999E-2</v>
      </c>
      <c r="N279" s="128">
        <v>1.4999999999999999E-2</v>
      </c>
      <c r="O279" s="112"/>
      <c r="P279" s="128">
        <v>1.2749999999999999</v>
      </c>
      <c r="Q279" s="129"/>
    </row>
    <row r="280" spans="1:17" x14ac:dyDescent="0.25">
      <c r="A280" s="119" t="s">
        <v>57</v>
      </c>
      <c r="B280" s="140" t="s">
        <v>160</v>
      </c>
      <c r="C280" s="110" t="str">
        <f t="shared" si="31"/>
        <v>MaderaTree/Shrub Establishment (CPS 390) Conversion of Annual Cropland to a Farm Woodlot</v>
      </c>
      <c r="D280" s="111">
        <f t="shared" si="24"/>
        <v>1.9500000000000002</v>
      </c>
      <c r="E280" s="111">
        <f t="shared" si="25"/>
        <v>0</v>
      </c>
      <c r="F280" s="111">
        <f t="shared" si="26"/>
        <v>0.3</v>
      </c>
      <c r="G280" s="111">
        <f t="shared" si="27"/>
        <v>0.6</v>
      </c>
      <c r="H280" s="111">
        <f t="shared" si="28"/>
        <v>0</v>
      </c>
      <c r="I280" s="111">
        <f t="shared" si="29"/>
        <v>27</v>
      </c>
      <c r="J280" s="111">
        <f t="shared" si="30"/>
        <v>0</v>
      </c>
      <c r="K280" s="128">
        <v>0.19500000000000001</v>
      </c>
      <c r="L280" s="112"/>
      <c r="M280" s="121">
        <v>0.03</v>
      </c>
      <c r="N280" s="128">
        <v>0.06</v>
      </c>
      <c r="O280" s="112"/>
      <c r="P280" s="128">
        <v>2.7</v>
      </c>
      <c r="Q280" s="129"/>
    </row>
    <row r="281" spans="1:17" x14ac:dyDescent="0.25">
      <c r="A281" s="119" t="s">
        <v>58</v>
      </c>
      <c r="B281" s="140" t="s">
        <v>160</v>
      </c>
      <c r="C281" s="110" t="str">
        <f t="shared" si="31"/>
        <v>MarinTree/Shrub Establishment (CPS 390) Conversion of Annual Cropland to a Farm Woodlot</v>
      </c>
      <c r="D281" s="111">
        <f t="shared" si="24"/>
        <v>1.7999999999999998</v>
      </c>
      <c r="E281" s="111">
        <f t="shared" si="25"/>
        <v>0</v>
      </c>
      <c r="F281" s="111">
        <f t="shared" si="26"/>
        <v>0.3</v>
      </c>
      <c r="G281" s="111">
        <f t="shared" si="27"/>
        <v>0.15</v>
      </c>
      <c r="H281" s="111">
        <f t="shared" si="28"/>
        <v>0</v>
      </c>
      <c r="I281" s="111">
        <f t="shared" si="29"/>
        <v>7.65</v>
      </c>
      <c r="J281" s="111">
        <f t="shared" si="30"/>
        <v>0</v>
      </c>
      <c r="K281" s="128">
        <v>0.18</v>
      </c>
      <c r="L281" s="112"/>
      <c r="M281" s="121">
        <v>0.03</v>
      </c>
      <c r="N281" s="128">
        <v>1.4999999999999999E-2</v>
      </c>
      <c r="O281" s="112"/>
      <c r="P281" s="128">
        <v>0.76500000000000001</v>
      </c>
      <c r="Q281" s="129"/>
    </row>
    <row r="282" spans="1:17" x14ac:dyDescent="0.25">
      <c r="A282" s="119" t="s">
        <v>59</v>
      </c>
      <c r="B282" s="140" t="s">
        <v>160</v>
      </c>
      <c r="C282" s="110" t="str">
        <f t="shared" si="31"/>
        <v>MariposaTree/Shrub Establishment (CPS 390) Conversion of Annual Cropland to a Farm Woodlot</v>
      </c>
      <c r="D282" s="111">
        <f t="shared" si="24"/>
        <v>1.7999999999999998</v>
      </c>
      <c r="E282" s="111">
        <f t="shared" si="25"/>
        <v>0</v>
      </c>
      <c r="F282" s="111">
        <f t="shared" si="26"/>
        <v>0.3</v>
      </c>
      <c r="G282" s="111">
        <f t="shared" si="27"/>
        <v>0.44999999999999996</v>
      </c>
      <c r="H282" s="111">
        <f t="shared" si="28"/>
        <v>0</v>
      </c>
      <c r="I282" s="111">
        <f t="shared" si="29"/>
        <v>26.85</v>
      </c>
      <c r="J282" s="111">
        <f t="shared" si="30"/>
        <v>0</v>
      </c>
      <c r="K282" s="128">
        <v>0.18</v>
      </c>
      <c r="L282" s="112"/>
      <c r="M282" s="121">
        <v>0.03</v>
      </c>
      <c r="N282" s="128">
        <v>4.4999999999999998E-2</v>
      </c>
      <c r="O282" s="112"/>
      <c r="P282" s="128">
        <v>2.6850000000000001</v>
      </c>
      <c r="Q282" s="129"/>
    </row>
    <row r="283" spans="1:17" x14ac:dyDescent="0.25">
      <c r="A283" s="119" t="s">
        <v>60</v>
      </c>
      <c r="B283" s="140" t="s">
        <v>160</v>
      </c>
      <c r="C283" s="110" t="str">
        <f t="shared" si="31"/>
        <v>MendocinoTree/Shrub Establishment (CPS 390) Conversion of Annual Cropland to a Farm Woodlot</v>
      </c>
      <c r="D283" s="111">
        <f t="shared" si="24"/>
        <v>0.6</v>
      </c>
      <c r="E283" s="111">
        <f t="shared" si="25"/>
        <v>0</v>
      </c>
      <c r="F283" s="111">
        <f t="shared" si="26"/>
        <v>0</v>
      </c>
      <c r="G283" s="111">
        <f t="shared" si="27"/>
        <v>0</v>
      </c>
      <c r="H283" s="111">
        <f t="shared" si="28"/>
        <v>0</v>
      </c>
      <c r="I283" s="111">
        <f t="shared" si="29"/>
        <v>9.6</v>
      </c>
      <c r="J283" s="111">
        <f t="shared" si="30"/>
        <v>0</v>
      </c>
      <c r="K283" s="128">
        <v>0.06</v>
      </c>
      <c r="L283" s="112"/>
      <c r="M283" s="121">
        <v>0</v>
      </c>
      <c r="N283" s="128">
        <v>0</v>
      </c>
      <c r="O283" s="112"/>
      <c r="P283" s="128">
        <v>0.96</v>
      </c>
      <c r="Q283" s="129"/>
    </row>
    <row r="284" spans="1:17" x14ac:dyDescent="0.25">
      <c r="A284" s="119" t="s">
        <v>61</v>
      </c>
      <c r="B284" s="140" t="s">
        <v>160</v>
      </c>
      <c r="C284" s="110" t="str">
        <f t="shared" si="31"/>
        <v>MercedTree/Shrub Establishment (CPS 390) Conversion of Annual Cropland to a Farm Woodlot</v>
      </c>
      <c r="D284" s="111">
        <f t="shared" si="24"/>
        <v>2.25</v>
      </c>
      <c r="E284" s="111">
        <f t="shared" si="25"/>
        <v>0</v>
      </c>
      <c r="F284" s="111">
        <f t="shared" si="26"/>
        <v>0.3</v>
      </c>
      <c r="G284" s="111">
        <f t="shared" si="27"/>
        <v>0.6</v>
      </c>
      <c r="H284" s="111">
        <f t="shared" si="28"/>
        <v>0</v>
      </c>
      <c r="I284" s="111">
        <f t="shared" si="29"/>
        <v>27.9</v>
      </c>
      <c r="J284" s="111">
        <f t="shared" si="30"/>
        <v>0</v>
      </c>
      <c r="K284" s="128">
        <v>0.22500000000000001</v>
      </c>
      <c r="L284" s="112"/>
      <c r="M284" s="121">
        <v>0.03</v>
      </c>
      <c r="N284" s="128">
        <v>0.06</v>
      </c>
      <c r="O284" s="112"/>
      <c r="P284" s="128">
        <v>2.79</v>
      </c>
      <c r="Q284" s="129"/>
    </row>
    <row r="285" spans="1:17" x14ac:dyDescent="0.25">
      <c r="A285" s="119" t="s">
        <v>62</v>
      </c>
      <c r="B285" s="140" t="s">
        <v>160</v>
      </c>
      <c r="C285" s="110" t="str">
        <f t="shared" si="31"/>
        <v>ModocTree/Shrub Establishment (CPS 390) Conversion of Annual Cropland to a Farm Woodlot</v>
      </c>
      <c r="D285" s="111">
        <f t="shared" ref="D285:D348" si="32">K285*TenYears</f>
        <v>0.3</v>
      </c>
      <c r="E285" s="111">
        <f t="shared" ref="E285:E348" si="33">L285*TenYears</f>
        <v>0</v>
      </c>
      <c r="F285" s="111">
        <f t="shared" ref="F285:F348" si="34">M285*TenYears</f>
        <v>0.15</v>
      </c>
      <c r="G285" s="111">
        <f t="shared" ref="G285:G348" si="35">N285*TenYears</f>
        <v>0</v>
      </c>
      <c r="H285" s="111">
        <f t="shared" ref="H285:H348" si="36">O285*TenYears</f>
        <v>0</v>
      </c>
      <c r="I285" s="111">
        <f t="shared" ref="I285:I348" si="37">P285*TenYears</f>
        <v>3.9000000000000004</v>
      </c>
      <c r="J285" s="111">
        <f t="shared" ref="J285:J348" si="38">Q285*TenYears</f>
        <v>0</v>
      </c>
      <c r="K285" s="128">
        <v>0.03</v>
      </c>
      <c r="L285" s="112"/>
      <c r="M285" s="121">
        <v>1.4999999999999999E-2</v>
      </c>
      <c r="N285" s="128">
        <v>0</v>
      </c>
      <c r="O285" s="112"/>
      <c r="P285" s="128">
        <v>0.39</v>
      </c>
      <c r="Q285" s="129"/>
    </row>
    <row r="286" spans="1:17" x14ac:dyDescent="0.25">
      <c r="A286" s="119" t="s">
        <v>63</v>
      </c>
      <c r="B286" s="140" t="s">
        <v>160</v>
      </c>
      <c r="C286" s="110" t="str">
        <f t="shared" ref="C286:C349" si="39">A286&amp;B286</f>
        <v>MonoTree/Shrub Establishment (CPS 390) Conversion of Annual Cropland to a Farm Woodlot</v>
      </c>
      <c r="D286" s="111">
        <f t="shared" si="32"/>
        <v>0.44999999999999996</v>
      </c>
      <c r="E286" s="111">
        <f t="shared" si="33"/>
        <v>0</v>
      </c>
      <c r="F286" s="111">
        <f t="shared" si="34"/>
        <v>0.15</v>
      </c>
      <c r="G286" s="111">
        <f t="shared" si="35"/>
        <v>0</v>
      </c>
      <c r="H286" s="111">
        <f t="shared" si="36"/>
        <v>0</v>
      </c>
      <c r="I286" s="111">
        <f t="shared" si="37"/>
        <v>4.8</v>
      </c>
      <c r="J286" s="111">
        <f t="shared" si="38"/>
        <v>0</v>
      </c>
      <c r="K286" s="128">
        <v>4.4999999999999998E-2</v>
      </c>
      <c r="L286" s="112"/>
      <c r="M286" s="121">
        <v>1.4999999999999999E-2</v>
      </c>
      <c r="N286" s="128">
        <v>0</v>
      </c>
      <c r="O286" s="112"/>
      <c r="P286" s="128">
        <v>0.48</v>
      </c>
      <c r="Q286" s="129"/>
    </row>
    <row r="287" spans="1:17" x14ac:dyDescent="0.25">
      <c r="A287" s="119" t="s">
        <v>64</v>
      </c>
      <c r="B287" s="140" t="s">
        <v>160</v>
      </c>
      <c r="C287" s="110" t="str">
        <f t="shared" si="39"/>
        <v>MontereyTree/Shrub Establishment (CPS 390) Conversion of Annual Cropland to a Farm Woodlot</v>
      </c>
      <c r="D287" s="111">
        <f t="shared" si="32"/>
        <v>2.25</v>
      </c>
      <c r="E287" s="111">
        <f t="shared" si="33"/>
        <v>0</v>
      </c>
      <c r="F287" s="111">
        <f t="shared" si="34"/>
        <v>0.3</v>
      </c>
      <c r="G287" s="111">
        <f t="shared" si="35"/>
        <v>0.3</v>
      </c>
      <c r="H287" s="111">
        <f t="shared" si="36"/>
        <v>0</v>
      </c>
      <c r="I287" s="111">
        <f t="shared" si="37"/>
        <v>31.200000000000003</v>
      </c>
      <c r="J287" s="111">
        <f t="shared" si="38"/>
        <v>0</v>
      </c>
      <c r="K287" s="128">
        <v>0.22500000000000001</v>
      </c>
      <c r="L287" s="112"/>
      <c r="M287" s="121">
        <v>0.03</v>
      </c>
      <c r="N287" s="128">
        <v>0.03</v>
      </c>
      <c r="O287" s="112"/>
      <c r="P287" s="128">
        <v>3.12</v>
      </c>
      <c r="Q287" s="129"/>
    </row>
    <row r="288" spans="1:17" x14ac:dyDescent="0.25">
      <c r="A288" s="119" t="s">
        <v>65</v>
      </c>
      <c r="B288" s="140" t="s">
        <v>160</v>
      </c>
      <c r="C288" s="110" t="str">
        <f t="shared" si="39"/>
        <v>NapaTree/Shrub Establishment (CPS 390) Conversion of Annual Cropland to a Farm Woodlot</v>
      </c>
      <c r="D288" s="111">
        <f t="shared" si="32"/>
        <v>2.8499999999999996</v>
      </c>
      <c r="E288" s="111">
        <f t="shared" si="33"/>
        <v>0</v>
      </c>
      <c r="F288" s="111">
        <f t="shared" si="34"/>
        <v>0.3</v>
      </c>
      <c r="G288" s="111">
        <f t="shared" si="35"/>
        <v>0.75</v>
      </c>
      <c r="H288" s="111">
        <f t="shared" si="36"/>
        <v>0</v>
      </c>
      <c r="I288" s="111">
        <f t="shared" si="37"/>
        <v>25.950000000000003</v>
      </c>
      <c r="J288" s="111">
        <f t="shared" si="38"/>
        <v>0</v>
      </c>
      <c r="K288" s="128">
        <v>0.28499999999999998</v>
      </c>
      <c r="L288" s="112"/>
      <c r="M288" s="121">
        <v>0.03</v>
      </c>
      <c r="N288" s="128">
        <v>7.4999999999999997E-2</v>
      </c>
      <c r="O288" s="112"/>
      <c r="P288" s="128">
        <v>2.5950000000000002</v>
      </c>
      <c r="Q288" s="129"/>
    </row>
    <row r="289" spans="1:17" x14ac:dyDescent="0.25">
      <c r="A289" s="119" t="s">
        <v>66</v>
      </c>
      <c r="B289" s="140" t="s">
        <v>160</v>
      </c>
      <c r="C289" s="110" t="str">
        <f t="shared" si="39"/>
        <v>NevadaTree/Shrub Establishment (CPS 390) Conversion of Annual Cropland to a Farm Woodlot</v>
      </c>
      <c r="D289" s="111">
        <f t="shared" si="32"/>
        <v>1.5</v>
      </c>
      <c r="E289" s="111">
        <f t="shared" si="33"/>
        <v>0</v>
      </c>
      <c r="F289" s="111">
        <f t="shared" si="34"/>
        <v>0</v>
      </c>
      <c r="G289" s="111">
        <f t="shared" si="35"/>
        <v>0.75</v>
      </c>
      <c r="H289" s="111">
        <f t="shared" si="36"/>
        <v>0</v>
      </c>
      <c r="I289" s="111">
        <f t="shared" si="37"/>
        <v>16.5</v>
      </c>
      <c r="J289" s="111">
        <f t="shared" si="38"/>
        <v>0</v>
      </c>
      <c r="K289" s="128">
        <v>0.15</v>
      </c>
      <c r="L289" s="112"/>
      <c r="M289" s="121">
        <v>0</v>
      </c>
      <c r="N289" s="128">
        <v>7.4999999999999997E-2</v>
      </c>
      <c r="O289" s="112"/>
      <c r="P289" s="128">
        <v>1.65</v>
      </c>
      <c r="Q289" s="129"/>
    </row>
    <row r="290" spans="1:17" x14ac:dyDescent="0.25">
      <c r="A290" s="119" t="s">
        <v>67</v>
      </c>
      <c r="B290" s="140" t="s">
        <v>160</v>
      </c>
      <c r="C290" s="110" t="str">
        <f t="shared" si="39"/>
        <v>OrangeTree/Shrub Establishment (CPS 390) Conversion of Annual Cropland to a Farm Woodlot</v>
      </c>
      <c r="D290" s="111">
        <f t="shared" si="32"/>
        <v>3</v>
      </c>
      <c r="E290" s="111">
        <f t="shared" si="33"/>
        <v>0</v>
      </c>
      <c r="F290" s="111">
        <f t="shared" si="34"/>
        <v>0.15</v>
      </c>
      <c r="G290" s="111">
        <f t="shared" si="35"/>
        <v>0</v>
      </c>
      <c r="H290" s="111">
        <f t="shared" si="36"/>
        <v>0</v>
      </c>
      <c r="I290" s="111">
        <f t="shared" si="37"/>
        <v>12</v>
      </c>
      <c r="J290" s="111">
        <f t="shared" si="38"/>
        <v>0</v>
      </c>
      <c r="K290" s="128">
        <v>0.3</v>
      </c>
      <c r="L290" s="112"/>
      <c r="M290" s="121">
        <v>1.4999999999999999E-2</v>
      </c>
      <c r="N290" s="128">
        <v>0</v>
      </c>
      <c r="O290" s="112"/>
      <c r="P290" s="128">
        <v>1.2</v>
      </c>
      <c r="Q290" s="129"/>
    </row>
    <row r="291" spans="1:17" x14ac:dyDescent="0.25">
      <c r="A291" s="119" t="s">
        <v>68</v>
      </c>
      <c r="B291" s="140" t="s">
        <v>160</v>
      </c>
      <c r="C291" s="110" t="str">
        <f t="shared" si="39"/>
        <v>PlacerTree/Shrub Establishment (CPS 390) Conversion of Annual Cropland to a Farm Woodlot</v>
      </c>
      <c r="D291" s="111">
        <f t="shared" si="32"/>
        <v>0.89999999999999991</v>
      </c>
      <c r="E291" s="111">
        <f t="shared" si="33"/>
        <v>0</v>
      </c>
      <c r="F291" s="111">
        <f t="shared" si="34"/>
        <v>0.3</v>
      </c>
      <c r="G291" s="111">
        <f t="shared" si="35"/>
        <v>1.2</v>
      </c>
      <c r="H291" s="111">
        <f t="shared" si="36"/>
        <v>0</v>
      </c>
      <c r="I291" s="111">
        <f t="shared" si="37"/>
        <v>22.200000000000003</v>
      </c>
      <c r="J291" s="111">
        <f t="shared" si="38"/>
        <v>0</v>
      </c>
      <c r="K291" s="128">
        <v>0.09</v>
      </c>
      <c r="L291" s="112"/>
      <c r="M291" s="121">
        <v>0.03</v>
      </c>
      <c r="N291" s="128">
        <v>0.12</v>
      </c>
      <c r="O291" s="112"/>
      <c r="P291" s="128">
        <v>2.2200000000000002</v>
      </c>
      <c r="Q291" s="129"/>
    </row>
    <row r="292" spans="1:17" x14ac:dyDescent="0.25">
      <c r="A292" s="119" t="s">
        <v>69</v>
      </c>
      <c r="B292" s="140" t="s">
        <v>160</v>
      </c>
      <c r="C292" s="110" t="str">
        <f t="shared" si="39"/>
        <v>PlumasTree/Shrub Establishment (CPS 390) Conversion of Annual Cropland to a Farm Woodlot</v>
      </c>
      <c r="D292" s="111">
        <f t="shared" si="32"/>
        <v>0.3</v>
      </c>
      <c r="E292" s="111">
        <f t="shared" si="33"/>
        <v>0</v>
      </c>
      <c r="F292" s="111">
        <f t="shared" si="34"/>
        <v>0</v>
      </c>
      <c r="G292" s="111">
        <f t="shared" si="35"/>
        <v>0</v>
      </c>
      <c r="H292" s="111">
        <f t="shared" si="36"/>
        <v>0</v>
      </c>
      <c r="I292" s="111">
        <f t="shared" si="37"/>
        <v>4.5</v>
      </c>
      <c r="J292" s="111">
        <f t="shared" si="38"/>
        <v>0</v>
      </c>
      <c r="K292" s="128">
        <v>0.03</v>
      </c>
      <c r="L292" s="112"/>
      <c r="M292" s="121">
        <v>0</v>
      </c>
      <c r="N292" s="128">
        <v>0</v>
      </c>
      <c r="O292" s="112"/>
      <c r="P292" s="128">
        <v>0.45</v>
      </c>
      <c r="Q292" s="129"/>
    </row>
    <row r="293" spans="1:17" x14ac:dyDescent="0.25">
      <c r="A293" s="119" t="s">
        <v>70</v>
      </c>
      <c r="B293" s="140" t="s">
        <v>160</v>
      </c>
      <c r="C293" s="110" t="str">
        <f t="shared" si="39"/>
        <v>RiversideTree/Shrub Establishment (CPS 390) Conversion of Annual Cropland to a Farm Woodlot</v>
      </c>
      <c r="D293" s="111">
        <f t="shared" si="32"/>
        <v>1.2</v>
      </c>
      <c r="E293" s="111">
        <f t="shared" si="33"/>
        <v>0</v>
      </c>
      <c r="F293" s="111">
        <f t="shared" si="34"/>
        <v>0.15</v>
      </c>
      <c r="G293" s="111">
        <f t="shared" si="35"/>
        <v>0.44999999999999996</v>
      </c>
      <c r="H293" s="111">
        <f t="shared" si="36"/>
        <v>0</v>
      </c>
      <c r="I293" s="111">
        <f t="shared" si="37"/>
        <v>18</v>
      </c>
      <c r="J293" s="111">
        <f t="shared" si="38"/>
        <v>0</v>
      </c>
      <c r="K293" s="128">
        <v>0.12</v>
      </c>
      <c r="L293" s="112"/>
      <c r="M293" s="121">
        <v>1.4999999999999999E-2</v>
      </c>
      <c r="N293" s="128">
        <v>4.4999999999999998E-2</v>
      </c>
      <c r="O293" s="112"/>
      <c r="P293" s="128">
        <v>1.8</v>
      </c>
      <c r="Q293" s="129"/>
    </row>
    <row r="294" spans="1:17" x14ac:dyDescent="0.25">
      <c r="A294" s="119" t="s">
        <v>71</v>
      </c>
      <c r="B294" s="140" t="s">
        <v>160</v>
      </c>
      <c r="C294" s="110" t="str">
        <f t="shared" si="39"/>
        <v>SacramentoTree/Shrub Establishment (CPS 390) Conversion of Annual Cropland to a Farm Woodlot</v>
      </c>
      <c r="D294" s="111">
        <f t="shared" si="32"/>
        <v>2.1</v>
      </c>
      <c r="E294" s="111">
        <f t="shared" si="33"/>
        <v>0</v>
      </c>
      <c r="F294" s="111">
        <f t="shared" si="34"/>
        <v>0.44999999999999996</v>
      </c>
      <c r="G294" s="111">
        <f t="shared" si="35"/>
        <v>1.9500000000000002</v>
      </c>
      <c r="H294" s="111">
        <f t="shared" si="36"/>
        <v>0</v>
      </c>
      <c r="I294" s="111">
        <f t="shared" si="37"/>
        <v>28.799999999999997</v>
      </c>
      <c r="J294" s="111">
        <f t="shared" si="38"/>
        <v>0</v>
      </c>
      <c r="K294" s="128">
        <v>0.21</v>
      </c>
      <c r="L294" s="112"/>
      <c r="M294" s="121">
        <v>4.4999999999999998E-2</v>
      </c>
      <c r="N294" s="128">
        <v>0.19500000000000001</v>
      </c>
      <c r="O294" s="112"/>
      <c r="P294" s="128">
        <v>2.88</v>
      </c>
      <c r="Q294" s="129"/>
    </row>
    <row r="295" spans="1:17" x14ac:dyDescent="0.25">
      <c r="A295" s="119" t="s">
        <v>72</v>
      </c>
      <c r="B295" s="140" t="s">
        <v>160</v>
      </c>
      <c r="C295" s="110" t="str">
        <f t="shared" si="39"/>
        <v>San BenitoTree/Shrub Establishment (CPS 390) Conversion of Annual Cropland to a Farm Woodlot</v>
      </c>
      <c r="D295" s="111">
        <f t="shared" si="32"/>
        <v>1.2</v>
      </c>
      <c r="E295" s="111">
        <f t="shared" si="33"/>
        <v>0</v>
      </c>
      <c r="F295" s="111">
        <f t="shared" si="34"/>
        <v>0.15</v>
      </c>
      <c r="G295" s="111">
        <f t="shared" si="35"/>
        <v>0.3</v>
      </c>
      <c r="H295" s="111">
        <f t="shared" si="36"/>
        <v>0</v>
      </c>
      <c r="I295" s="111">
        <f t="shared" si="37"/>
        <v>27.15</v>
      </c>
      <c r="J295" s="111">
        <f t="shared" si="38"/>
        <v>0</v>
      </c>
      <c r="K295" s="128">
        <v>0.12</v>
      </c>
      <c r="L295" s="112"/>
      <c r="M295" s="121">
        <v>1.4999999999999999E-2</v>
      </c>
      <c r="N295" s="128">
        <v>0.03</v>
      </c>
      <c r="O295" s="112"/>
      <c r="P295" s="128">
        <v>2.7149999999999999</v>
      </c>
      <c r="Q295" s="129"/>
    </row>
    <row r="296" spans="1:17" x14ac:dyDescent="0.25">
      <c r="A296" s="119" t="s">
        <v>73</v>
      </c>
      <c r="B296" s="140" t="s">
        <v>160</v>
      </c>
      <c r="C296" s="110" t="str">
        <f t="shared" si="39"/>
        <v>San BernadinoTree/Shrub Establishment (CPS 390) Conversion of Annual Cropland to a Farm Woodlot</v>
      </c>
      <c r="D296" s="111">
        <f t="shared" si="32"/>
        <v>0.89999999999999991</v>
      </c>
      <c r="E296" s="111">
        <f t="shared" si="33"/>
        <v>0</v>
      </c>
      <c r="F296" s="111">
        <f t="shared" si="34"/>
        <v>0.15</v>
      </c>
      <c r="G296" s="111">
        <f t="shared" si="35"/>
        <v>0.3</v>
      </c>
      <c r="H296" s="111">
        <f t="shared" si="36"/>
        <v>0</v>
      </c>
      <c r="I296" s="111">
        <f t="shared" si="37"/>
        <v>19.350000000000001</v>
      </c>
      <c r="J296" s="111">
        <f t="shared" si="38"/>
        <v>0</v>
      </c>
      <c r="K296" s="128">
        <v>0.09</v>
      </c>
      <c r="L296" s="112"/>
      <c r="M296" s="121">
        <v>1.4999999999999999E-2</v>
      </c>
      <c r="N296" s="128">
        <v>0.03</v>
      </c>
      <c r="O296" s="112"/>
      <c r="P296" s="128">
        <v>1.9350000000000001</v>
      </c>
      <c r="Q296" s="129"/>
    </row>
    <row r="297" spans="1:17" x14ac:dyDescent="0.25">
      <c r="A297" s="119" t="s">
        <v>74</v>
      </c>
      <c r="B297" s="140" t="s">
        <v>160</v>
      </c>
      <c r="C297" s="110" t="str">
        <f t="shared" si="39"/>
        <v>San DiegoTree/Shrub Establishment (CPS 390) Conversion of Annual Cropland to a Farm Woodlot</v>
      </c>
      <c r="D297" s="111">
        <f t="shared" si="32"/>
        <v>1.05</v>
      </c>
      <c r="E297" s="111">
        <f t="shared" si="33"/>
        <v>0</v>
      </c>
      <c r="F297" s="111">
        <f t="shared" si="34"/>
        <v>0.44999999999999996</v>
      </c>
      <c r="G297" s="111">
        <f t="shared" si="35"/>
        <v>0</v>
      </c>
      <c r="H297" s="111">
        <f t="shared" si="36"/>
        <v>0</v>
      </c>
      <c r="I297" s="111">
        <f t="shared" si="37"/>
        <v>10.5</v>
      </c>
      <c r="J297" s="111">
        <f t="shared" si="38"/>
        <v>0</v>
      </c>
      <c r="K297" s="128">
        <v>0.105</v>
      </c>
      <c r="L297" s="112"/>
      <c r="M297" s="121">
        <v>4.4999999999999998E-2</v>
      </c>
      <c r="N297" s="128">
        <v>0</v>
      </c>
      <c r="O297" s="112"/>
      <c r="P297" s="128">
        <v>1.05</v>
      </c>
      <c r="Q297" s="129"/>
    </row>
    <row r="298" spans="1:17" x14ac:dyDescent="0.25">
      <c r="A298" s="119" t="s">
        <v>75</v>
      </c>
      <c r="B298" s="140" t="s">
        <v>160</v>
      </c>
      <c r="C298" s="110" t="str">
        <f t="shared" si="39"/>
        <v>San FranciscoTree/Shrub Establishment (CPS 390) Conversion of Annual Cropland to a Farm Woodlot</v>
      </c>
      <c r="D298" s="111">
        <f t="shared" si="32"/>
        <v>2.4</v>
      </c>
      <c r="E298" s="111">
        <f t="shared" si="33"/>
        <v>0</v>
      </c>
      <c r="F298" s="111">
        <f t="shared" si="34"/>
        <v>0.3</v>
      </c>
      <c r="G298" s="111">
        <f t="shared" si="35"/>
        <v>0.44999999999999996</v>
      </c>
      <c r="H298" s="111">
        <f t="shared" si="36"/>
        <v>0</v>
      </c>
      <c r="I298" s="111">
        <f t="shared" si="37"/>
        <v>9.75</v>
      </c>
      <c r="J298" s="111">
        <f t="shared" si="38"/>
        <v>0</v>
      </c>
      <c r="K298" s="128">
        <v>0.24</v>
      </c>
      <c r="L298" s="112"/>
      <c r="M298" s="121">
        <v>0.03</v>
      </c>
      <c r="N298" s="128">
        <v>4.4999999999999998E-2</v>
      </c>
      <c r="O298" s="112"/>
      <c r="P298" s="128">
        <v>0.97499999999999998</v>
      </c>
      <c r="Q298" s="129"/>
    </row>
    <row r="299" spans="1:17" x14ac:dyDescent="0.25">
      <c r="A299" s="119" t="s">
        <v>76</v>
      </c>
      <c r="B299" s="140" t="s">
        <v>160</v>
      </c>
      <c r="C299" s="110" t="str">
        <f t="shared" si="39"/>
        <v>San JoaquinTree/Shrub Establishment (CPS 390) Conversion of Annual Cropland to a Farm Woodlot</v>
      </c>
      <c r="D299" s="111">
        <f t="shared" si="32"/>
        <v>4.6500000000000004</v>
      </c>
      <c r="E299" s="111">
        <f t="shared" si="33"/>
        <v>0</v>
      </c>
      <c r="F299" s="111">
        <f t="shared" si="34"/>
        <v>0.3</v>
      </c>
      <c r="G299" s="111">
        <f t="shared" si="35"/>
        <v>1.05</v>
      </c>
      <c r="H299" s="111">
        <f t="shared" si="36"/>
        <v>0</v>
      </c>
      <c r="I299" s="111">
        <f t="shared" si="37"/>
        <v>23.25</v>
      </c>
      <c r="J299" s="111">
        <f t="shared" si="38"/>
        <v>0</v>
      </c>
      <c r="K299" s="128">
        <v>0.46500000000000002</v>
      </c>
      <c r="L299" s="112"/>
      <c r="M299" s="121">
        <v>0.03</v>
      </c>
      <c r="N299" s="128">
        <v>0.105</v>
      </c>
      <c r="O299" s="112"/>
      <c r="P299" s="128">
        <v>2.3250000000000002</v>
      </c>
      <c r="Q299" s="129"/>
    </row>
    <row r="300" spans="1:17" x14ac:dyDescent="0.25">
      <c r="A300" s="119" t="s">
        <v>77</v>
      </c>
      <c r="B300" s="140" t="s">
        <v>160</v>
      </c>
      <c r="C300" s="110" t="str">
        <f t="shared" si="39"/>
        <v>San Luis ObispoTree/Shrub Establishment (CPS 390) Conversion of Annual Cropland to a Farm Woodlot</v>
      </c>
      <c r="D300" s="111">
        <f t="shared" si="32"/>
        <v>1.05</v>
      </c>
      <c r="E300" s="111">
        <f t="shared" si="33"/>
        <v>0</v>
      </c>
      <c r="F300" s="111">
        <f t="shared" si="34"/>
        <v>0.44999999999999996</v>
      </c>
      <c r="G300" s="111">
        <f t="shared" si="35"/>
        <v>0.15</v>
      </c>
      <c r="H300" s="111">
        <f t="shared" si="36"/>
        <v>0</v>
      </c>
      <c r="I300" s="111">
        <f t="shared" si="37"/>
        <v>27.599999999999998</v>
      </c>
      <c r="J300" s="111">
        <f t="shared" si="38"/>
        <v>0</v>
      </c>
      <c r="K300" s="128">
        <v>0.105</v>
      </c>
      <c r="L300" s="112"/>
      <c r="M300" s="121">
        <v>4.4999999999999998E-2</v>
      </c>
      <c r="N300" s="128">
        <v>1.4999999999999999E-2</v>
      </c>
      <c r="O300" s="112"/>
      <c r="P300" s="128">
        <v>2.76</v>
      </c>
      <c r="Q300" s="129"/>
    </row>
    <row r="301" spans="1:17" x14ac:dyDescent="0.25">
      <c r="A301" s="119" t="s">
        <v>78</v>
      </c>
      <c r="B301" s="140" t="s">
        <v>160</v>
      </c>
      <c r="C301" s="110" t="str">
        <f t="shared" si="39"/>
        <v>San MateoTree/Shrub Establishment (CPS 390) Conversion of Annual Cropland to a Farm Woodlot</v>
      </c>
      <c r="D301" s="111">
        <f t="shared" si="32"/>
        <v>2.1</v>
      </c>
      <c r="E301" s="111">
        <f t="shared" si="33"/>
        <v>0</v>
      </c>
      <c r="F301" s="111">
        <f t="shared" si="34"/>
        <v>0.15</v>
      </c>
      <c r="G301" s="111">
        <f t="shared" si="35"/>
        <v>0.3</v>
      </c>
      <c r="H301" s="111">
        <f t="shared" si="36"/>
        <v>0</v>
      </c>
      <c r="I301" s="111">
        <f t="shared" si="37"/>
        <v>9.3000000000000007</v>
      </c>
      <c r="J301" s="111">
        <f t="shared" si="38"/>
        <v>0</v>
      </c>
      <c r="K301" s="128">
        <v>0.21</v>
      </c>
      <c r="L301" s="112"/>
      <c r="M301" s="121">
        <v>1.4999999999999999E-2</v>
      </c>
      <c r="N301" s="128">
        <v>0.03</v>
      </c>
      <c r="O301" s="112"/>
      <c r="P301" s="128">
        <v>0.93</v>
      </c>
      <c r="Q301" s="129"/>
    </row>
    <row r="302" spans="1:17" x14ac:dyDescent="0.25">
      <c r="A302" s="119" t="s">
        <v>79</v>
      </c>
      <c r="B302" s="140" t="s">
        <v>160</v>
      </c>
      <c r="C302" s="110" t="str">
        <f t="shared" si="39"/>
        <v>Santa BarbaraTree/Shrub Establishment (CPS 390) Conversion of Annual Cropland to a Farm Woodlot</v>
      </c>
      <c r="D302" s="111">
        <f t="shared" si="32"/>
        <v>0.3</v>
      </c>
      <c r="E302" s="111">
        <f t="shared" si="33"/>
        <v>0</v>
      </c>
      <c r="F302" s="111">
        <f t="shared" si="34"/>
        <v>0.15</v>
      </c>
      <c r="G302" s="111">
        <f t="shared" si="35"/>
        <v>0</v>
      </c>
      <c r="H302" s="111">
        <f t="shared" si="36"/>
        <v>0</v>
      </c>
      <c r="I302" s="111">
        <f t="shared" si="37"/>
        <v>10.649999999999999</v>
      </c>
      <c r="J302" s="111">
        <f t="shared" si="38"/>
        <v>0</v>
      </c>
      <c r="K302" s="128">
        <v>0.03</v>
      </c>
      <c r="L302" s="112"/>
      <c r="M302" s="121">
        <v>1.4999999999999999E-2</v>
      </c>
      <c r="N302" s="128">
        <v>0</v>
      </c>
      <c r="O302" s="112"/>
      <c r="P302" s="128">
        <v>1.0649999999999999</v>
      </c>
      <c r="Q302" s="129"/>
    </row>
    <row r="303" spans="1:17" x14ac:dyDescent="0.25">
      <c r="A303" s="119" t="s">
        <v>80</v>
      </c>
      <c r="B303" s="140" t="s">
        <v>160</v>
      </c>
      <c r="C303" s="110" t="str">
        <f t="shared" si="39"/>
        <v>Santa ClaraTree/Shrub Establishment (CPS 390) Conversion of Annual Cropland to a Farm Woodlot</v>
      </c>
      <c r="D303" s="111">
        <f t="shared" si="32"/>
        <v>9.15</v>
      </c>
      <c r="E303" s="111">
        <f t="shared" si="33"/>
        <v>0</v>
      </c>
      <c r="F303" s="111">
        <f t="shared" si="34"/>
        <v>0.3</v>
      </c>
      <c r="G303" s="111">
        <f t="shared" si="35"/>
        <v>0.3</v>
      </c>
      <c r="H303" s="111">
        <f t="shared" si="36"/>
        <v>0</v>
      </c>
      <c r="I303" s="111">
        <f t="shared" si="37"/>
        <v>25.5</v>
      </c>
      <c r="J303" s="111">
        <f t="shared" si="38"/>
        <v>0</v>
      </c>
      <c r="K303" s="128">
        <v>0.91500000000000004</v>
      </c>
      <c r="L303" s="112"/>
      <c r="M303" s="121">
        <v>0.03</v>
      </c>
      <c r="N303" s="128">
        <v>0.03</v>
      </c>
      <c r="O303" s="112"/>
      <c r="P303" s="128">
        <v>2.5499999999999998</v>
      </c>
      <c r="Q303" s="129"/>
    </row>
    <row r="304" spans="1:17" x14ac:dyDescent="0.25">
      <c r="A304" s="119" t="s">
        <v>81</v>
      </c>
      <c r="B304" s="140" t="s">
        <v>160</v>
      </c>
      <c r="C304" s="110" t="str">
        <f t="shared" si="39"/>
        <v>Santa CruzTree/Shrub Establishment (CPS 390) Conversion of Annual Cropland to a Farm Woodlot</v>
      </c>
      <c r="D304" s="111">
        <f t="shared" si="32"/>
        <v>2.4</v>
      </c>
      <c r="E304" s="111">
        <f t="shared" si="33"/>
        <v>0</v>
      </c>
      <c r="F304" s="111">
        <f t="shared" si="34"/>
        <v>0.15</v>
      </c>
      <c r="G304" s="111">
        <f t="shared" si="35"/>
        <v>0.15</v>
      </c>
      <c r="H304" s="111">
        <f t="shared" si="36"/>
        <v>0</v>
      </c>
      <c r="I304" s="111">
        <f t="shared" si="37"/>
        <v>9.4499999999999993</v>
      </c>
      <c r="J304" s="111">
        <f t="shared" si="38"/>
        <v>0</v>
      </c>
      <c r="K304" s="128">
        <v>0.24</v>
      </c>
      <c r="L304" s="112"/>
      <c r="M304" s="121">
        <v>1.4999999999999999E-2</v>
      </c>
      <c r="N304" s="128">
        <v>1.4999999999999999E-2</v>
      </c>
      <c r="O304" s="112"/>
      <c r="P304" s="128">
        <v>0.94499999999999995</v>
      </c>
      <c r="Q304" s="129"/>
    </row>
    <row r="305" spans="1:17" x14ac:dyDescent="0.25">
      <c r="A305" s="119" t="s">
        <v>82</v>
      </c>
      <c r="B305" s="140" t="s">
        <v>160</v>
      </c>
      <c r="C305" s="110" t="str">
        <f t="shared" si="39"/>
        <v>ShastaTree/Shrub Establishment (CPS 390) Conversion of Annual Cropland to a Farm Woodlot</v>
      </c>
      <c r="D305" s="111">
        <f t="shared" si="32"/>
        <v>2.1</v>
      </c>
      <c r="E305" s="111">
        <f t="shared" si="33"/>
        <v>0</v>
      </c>
      <c r="F305" s="111">
        <f t="shared" si="34"/>
        <v>0.3</v>
      </c>
      <c r="G305" s="111">
        <f t="shared" si="35"/>
        <v>0.15</v>
      </c>
      <c r="H305" s="111">
        <f t="shared" si="36"/>
        <v>0</v>
      </c>
      <c r="I305" s="111">
        <f t="shared" si="37"/>
        <v>24.6</v>
      </c>
      <c r="J305" s="111">
        <f t="shared" si="38"/>
        <v>0</v>
      </c>
      <c r="K305" s="128">
        <v>0.21</v>
      </c>
      <c r="L305" s="112"/>
      <c r="M305" s="121">
        <v>0.03</v>
      </c>
      <c r="N305" s="128">
        <v>1.4999999999999999E-2</v>
      </c>
      <c r="O305" s="112"/>
      <c r="P305" s="128">
        <v>2.46</v>
      </c>
      <c r="Q305" s="129"/>
    </row>
    <row r="306" spans="1:17" x14ac:dyDescent="0.25">
      <c r="A306" s="119" t="s">
        <v>83</v>
      </c>
      <c r="B306" s="140" t="s">
        <v>160</v>
      </c>
      <c r="C306" s="110" t="str">
        <f t="shared" si="39"/>
        <v>SierraTree/Shrub Establishment (CPS 390) Conversion of Annual Cropland to a Farm Woodlot</v>
      </c>
      <c r="D306" s="111">
        <f t="shared" si="32"/>
        <v>0.75</v>
      </c>
      <c r="E306" s="111">
        <f t="shared" si="33"/>
        <v>0</v>
      </c>
      <c r="F306" s="111">
        <f t="shared" si="34"/>
        <v>0</v>
      </c>
      <c r="G306" s="111">
        <f t="shared" si="35"/>
        <v>0</v>
      </c>
      <c r="H306" s="111">
        <f t="shared" si="36"/>
        <v>0</v>
      </c>
      <c r="I306" s="111">
        <f t="shared" si="37"/>
        <v>5.4</v>
      </c>
      <c r="J306" s="111">
        <f t="shared" si="38"/>
        <v>0</v>
      </c>
      <c r="K306" s="128">
        <v>7.4999999999999997E-2</v>
      </c>
      <c r="L306" s="112"/>
      <c r="M306" s="121">
        <v>0</v>
      </c>
      <c r="N306" s="128">
        <v>0</v>
      </c>
      <c r="O306" s="112"/>
      <c r="P306" s="128">
        <v>0.54</v>
      </c>
      <c r="Q306" s="129"/>
    </row>
    <row r="307" spans="1:17" x14ac:dyDescent="0.25">
      <c r="A307" s="119" t="s">
        <v>84</v>
      </c>
      <c r="B307" s="140" t="s">
        <v>160</v>
      </c>
      <c r="C307" s="110" t="str">
        <f t="shared" si="39"/>
        <v>SiskiyouTree/Shrub Establishment (CPS 390) Conversion of Annual Cropland to a Farm Woodlot</v>
      </c>
      <c r="D307" s="111">
        <f t="shared" si="32"/>
        <v>0.75</v>
      </c>
      <c r="E307" s="111">
        <f t="shared" si="33"/>
        <v>0</v>
      </c>
      <c r="F307" s="111">
        <f t="shared" si="34"/>
        <v>0.15</v>
      </c>
      <c r="G307" s="111">
        <f t="shared" si="35"/>
        <v>0</v>
      </c>
      <c r="H307" s="111">
        <f t="shared" si="36"/>
        <v>0</v>
      </c>
      <c r="I307" s="111">
        <f t="shared" si="37"/>
        <v>11.7</v>
      </c>
      <c r="J307" s="111">
        <f t="shared" si="38"/>
        <v>0</v>
      </c>
      <c r="K307" s="128">
        <v>7.4999999999999997E-2</v>
      </c>
      <c r="L307" s="112"/>
      <c r="M307" s="121">
        <v>1.4999999999999999E-2</v>
      </c>
      <c r="N307" s="128">
        <v>0</v>
      </c>
      <c r="O307" s="112"/>
      <c r="P307" s="128">
        <v>1.17</v>
      </c>
      <c r="Q307" s="129"/>
    </row>
    <row r="308" spans="1:17" x14ac:dyDescent="0.25">
      <c r="A308" s="119" t="s">
        <v>85</v>
      </c>
      <c r="B308" s="140" t="s">
        <v>160</v>
      </c>
      <c r="C308" s="110" t="str">
        <f t="shared" si="39"/>
        <v>SolanoTree/Shrub Establishment (CPS 390) Conversion of Annual Cropland to a Farm Woodlot</v>
      </c>
      <c r="D308" s="111">
        <f t="shared" si="32"/>
        <v>2.5499999999999998</v>
      </c>
      <c r="E308" s="111">
        <f t="shared" si="33"/>
        <v>0</v>
      </c>
      <c r="F308" s="111">
        <f t="shared" si="34"/>
        <v>0.75</v>
      </c>
      <c r="G308" s="111">
        <f t="shared" si="35"/>
        <v>2.25</v>
      </c>
      <c r="H308" s="111">
        <f t="shared" si="36"/>
        <v>0</v>
      </c>
      <c r="I308" s="111">
        <f t="shared" si="37"/>
        <v>27.9</v>
      </c>
      <c r="J308" s="111">
        <f t="shared" si="38"/>
        <v>0</v>
      </c>
      <c r="K308" s="128">
        <v>0.255</v>
      </c>
      <c r="L308" s="112"/>
      <c r="M308" s="121">
        <v>7.4999999999999997E-2</v>
      </c>
      <c r="N308" s="128">
        <v>0.22500000000000001</v>
      </c>
      <c r="O308" s="112"/>
      <c r="P308" s="128">
        <v>2.79</v>
      </c>
      <c r="Q308" s="129"/>
    </row>
    <row r="309" spans="1:17" x14ac:dyDescent="0.25">
      <c r="A309" s="119" t="s">
        <v>86</v>
      </c>
      <c r="B309" s="140" t="s">
        <v>160</v>
      </c>
      <c r="C309" s="110" t="str">
        <f t="shared" si="39"/>
        <v>SonomaTree/Shrub Establishment (CPS 390) Conversion of Annual Cropland to a Farm Woodlot</v>
      </c>
      <c r="D309" s="111">
        <f t="shared" si="32"/>
        <v>0.75</v>
      </c>
      <c r="E309" s="111">
        <f t="shared" si="33"/>
        <v>0</v>
      </c>
      <c r="F309" s="111">
        <f t="shared" si="34"/>
        <v>0.15</v>
      </c>
      <c r="G309" s="111">
        <f t="shared" si="35"/>
        <v>0.3</v>
      </c>
      <c r="H309" s="111">
        <f t="shared" si="36"/>
        <v>0</v>
      </c>
      <c r="I309" s="111">
        <f t="shared" si="37"/>
        <v>8.6999999999999993</v>
      </c>
      <c r="J309" s="111">
        <f t="shared" si="38"/>
        <v>0</v>
      </c>
      <c r="K309" s="128">
        <v>7.4999999999999997E-2</v>
      </c>
      <c r="L309" s="112"/>
      <c r="M309" s="121">
        <v>1.4999999999999999E-2</v>
      </c>
      <c r="N309" s="128">
        <v>0.03</v>
      </c>
      <c r="O309" s="112"/>
      <c r="P309" s="128">
        <v>0.87</v>
      </c>
      <c r="Q309" s="129"/>
    </row>
    <row r="310" spans="1:17" x14ac:dyDescent="0.25">
      <c r="A310" s="119" t="s">
        <v>87</v>
      </c>
      <c r="B310" s="140" t="s">
        <v>160</v>
      </c>
      <c r="C310" s="110" t="str">
        <f t="shared" si="39"/>
        <v>StanislausTree/Shrub Establishment (CPS 390) Conversion of Annual Cropland to a Farm Woodlot</v>
      </c>
      <c r="D310" s="111">
        <f t="shared" si="32"/>
        <v>4.2</v>
      </c>
      <c r="E310" s="111">
        <f t="shared" si="33"/>
        <v>0</v>
      </c>
      <c r="F310" s="111">
        <f t="shared" si="34"/>
        <v>0.3</v>
      </c>
      <c r="G310" s="111">
        <f t="shared" si="35"/>
        <v>1.05</v>
      </c>
      <c r="H310" s="111">
        <f t="shared" si="36"/>
        <v>0</v>
      </c>
      <c r="I310" s="111">
        <f t="shared" si="37"/>
        <v>30.45</v>
      </c>
      <c r="J310" s="111">
        <f t="shared" si="38"/>
        <v>0</v>
      </c>
      <c r="K310" s="128">
        <v>0.42</v>
      </c>
      <c r="L310" s="112"/>
      <c r="M310" s="121">
        <v>0.03</v>
      </c>
      <c r="N310" s="128">
        <v>0.105</v>
      </c>
      <c r="O310" s="112"/>
      <c r="P310" s="128">
        <v>3.0449999999999999</v>
      </c>
      <c r="Q310" s="129"/>
    </row>
    <row r="311" spans="1:17" x14ac:dyDescent="0.25">
      <c r="A311" s="119" t="s">
        <v>88</v>
      </c>
      <c r="B311" s="140" t="s">
        <v>160</v>
      </c>
      <c r="C311" s="110" t="str">
        <f t="shared" si="39"/>
        <v>SutterTree/Shrub Establishment (CPS 390) Conversion of Annual Cropland to a Farm Woodlot</v>
      </c>
      <c r="D311" s="111">
        <f t="shared" si="32"/>
        <v>2.8499999999999996</v>
      </c>
      <c r="E311" s="111">
        <f t="shared" si="33"/>
        <v>0</v>
      </c>
      <c r="F311" s="111">
        <f t="shared" si="34"/>
        <v>0.3</v>
      </c>
      <c r="G311" s="111">
        <f t="shared" si="35"/>
        <v>1.7999999999999998</v>
      </c>
      <c r="H311" s="111">
        <f t="shared" si="36"/>
        <v>0</v>
      </c>
      <c r="I311" s="111">
        <f t="shared" si="37"/>
        <v>40.049999999999997</v>
      </c>
      <c r="J311" s="111">
        <f t="shared" si="38"/>
        <v>0</v>
      </c>
      <c r="K311" s="128">
        <v>0.28499999999999998</v>
      </c>
      <c r="L311" s="112"/>
      <c r="M311" s="121">
        <v>0.03</v>
      </c>
      <c r="N311" s="128">
        <v>0.18</v>
      </c>
      <c r="O311" s="112"/>
      <c r="P311" s="128">
        <v>4.0049999999999999</v>
      </c>
      <c r="Q311" s="129"/>
    </row>
    <row r="312" spans="1:17" x14ac:dyDescent="0.25">
      <c r="A312" s="119" t="s">
        <v>89</v>
      </c>
      <c r="B312" s="140" t="s">
        <v>160</v>
      </c>
      <c r="C312" s="110" t="str">
        <f t="shared" si="39"/>
        <v>TehamaTree/Shrub Establishment (CPS 390) Conversion of Annual Cropland to a Farm Woodlot</v>
      </c>
      <c r="D312" s="111">
        <f t="shared" si="32"/>
        <v>2.4</v>
      </c>
      <c r="E312" s="111">
        <f t="shared" si="33"/>
        <v>0</v>
      </c>
      <c r="F312" s="111">
        <f t="shared" si="34"/>
        <v>0.44999999999999996</v>
      </c>
      <c r="G312" s="111">
        <f t="shared" si="35"/>
        <v>1.5</v>
      </c>
      <c r="H312" s="111">
        <f t="shared" si="36"/>
        <v>0</v>
      </c>
      <c r="I312" s="111">
        <f t="shared" si="37"/>
        <v>33.450000000000003</v>
      </c>
      <c r="J312" s="111">
        <f t="shared" si="38"/>
        <v>0</v>
      </c>
      <c r="K312" s="128">
        <v>0.24</v>
      </c>
      <c r="L312" s="112"/>
      <c r="M312" s="121">
        <v>4.4999999999999998E-2</v>
      </c>
      <c r="N312" s="128">
        <v>0.15</v>
      </c>
      <c r="O312" s="112"/>
      <c r="P312" s="128">
        <v>3.3450000000000002</v>
      </c>
      <c r="Q312" s="129"/>
    </row>
    <row r="313" spans="1:17" x14ac:dyDescent="0.25">
      <c r="A313" s="119" t="s">
        <v>90</v>
      </c>
      <c r="B313" s="140" t="s">
        <v>160</v>
      </c>
      <c r="C313" s="110" t="str">
        <f t="shared" si="39"/>
        <v>TrinityTree/Shrub Establishment (CPS 390) Conversion of Annual Cropland to a Farm Woodlot</v>
      </c>
      <c r="D313" s="111">
        <f t="shared" si="32"/>
        <v>0.89999999999999991</v>
      </c>
      <c r="E313" s="111">
        <f t="shared" si="33"/>
        <v>0</v>
      </c>
      <c r="F313" s="111">
        <f t="shared" si="34"/>
        <v>0.15</v>
      </c>
      <c r="G313" s="111">
        <f t="shared" si="35"/>
        <v>0</v>
      </c>
      <c r="H313" s="111">
        <f t="shared" si="36"/>
        <v>0</v>
      </c>
      <c r="I313" s="111">
        <f t="shared" si="37"/>
        <v>17.100000000000001</v>
      </c>
      <c r="J313" s="111">
        <f t="shared" si="38"/>
        <v>0</v>
      </c>
      <c r="K313" s="128">
        <v>0.09</v>
      </c>
      <c r="L313" s="112"/>
      <c r="M313" s="121">
        <v>1.4999999999999999E-2</v>
      </c>
      <c r="N313" s="128">
        <v>0</v>
      </c>
      <c r="O313" s="112"/>
      <c r="P313" s="128">
        <v>1.71</v>
      </c>
      <c r="Q313" s="129"/>
    </row>
    <row r="314" spans="1:17" x14ac:dyDescent="0.25">
      <c r="A314" s="119" t="s">
        <v>91</v>
      </c>
      <c r="B314" s="140" t="s">
        <v>160</v>
      </c>
      <c r="C314" s="110" t="str">
        <f t="shared" si="39"/>
        <v>TulareTree/Shrub Establishment (CPS 390) Conversion of Annual Cropland to a Farm Woodlot</v>
      </c>
      <c r="D314" s="111">
        <f t="shared" si="32"/>
        <v>4.5</v>
      </c>
      <c r="E314" s="111">
        <f t="shared" si="33"/>
        <v>0</v>
      </c>
      <c r="F314" s="111">
        <f t="shared" si="34"/>
        <v>0.6</v>
      </c>
      <c r="G314" s="111">
        <f t="shared" si="35"/>
        <v>0.6</v>
      </c>
      <c r="H314" s="111">
        <f t="shared" si="36"/>
        <v>0</v>
      </c>
      <c r="I314" s="111">
        <f t="shared" si="37"/>
        <v>34.799999999999997</v>
      </c>
      <c r="J314" s="111">
        <f t="shared" si="38"/>
        <v>0</v>
      </c>
      <c r="K314" s="128">
        <v>0.45</v>
      </c>
      <c r="L314" s="112"/>
      <c r="M314" s="121">
        <v>0.06</v>
      </c>
      <c r="N314" s="128">
        <v>0.06</v>
      </c>
      <c r="O314" s="112"/>
      <c r="P314" s="128">
        <v>3.48</v>
      </c>
      <c r="Q314" s="129"/>
    </row>
    <row r="315" spans="1:17" x14ac:dyDescent="0.25">
      <c r="A315" s="119" t="s">
        <v>92</v>
      </c>
      <c r="B315" s="140" t="s">
        <v>160</v>
      </c>
      <c r="C315" s="110" t="str">
        <f t="shared" si="39"/>
        <v>TuolumneTree/Shrub Establishment (CPS 390) Conversion of Annual Cropland to a Farm Woodlot</v>
      </c>
      <c r="D315" s="111">
        <f t="shared" si="32"/>
        <v>1.2</v>
      </c>
      <c r="E315" s="111">
        <f t="shared" si="33"/>
        <v>0</v>
      </c>
      <c r="F315" s="111">
        <f t="shared" si="34"/>
        <v>0.15</v>
      </c>
      <c r="G315" s="111">
        <f t="shared" si="35"/>
        <v>0.44999999999999996</v>
      </c>
      <c r="H315" s="111">
        <f t="shared" si="36"/>
        <v>0</v>
      </c>
      <c r="I315" s="111">
        <f t="shared" si="37"/>
        <v>17.399999999999999</v>
      </c>
      <c r="J315" s="111">
        <f t="shared" si="38"/>
        <v>0</v>
      </c>
      <c r="K315" s="128">
        <v>0.12</v>
      </c>
      <c r="L315" s="112"/>
      <c r="M315" s="121">
        <v>1.4999999999999999E-2</v>
      </c>
      <c r="N315" s="128">
        <v>4.4999999999999998E-2</v>
      </c>
      <c r="O315" s="112"/>
      <c r="P315" s="128">
        <v>1.74</v>
      </c>
      <c r="Q315" s="129"/>
    </row>
    <row r="316" spans="1:17" x14ac:dyDescent="0.25">
      <c r="A316" s="119" t="s">
        <v>93</v>
      </c>
      <c r="B316" s="140" t="s">
        <v>160</v>
      </c>
      <c r="C316" s="110" t="str">
        <f t="shared" si="39"/>
        <v>VentureTree/Shrub Establishment (CPS 390) Conversion of Annual Cropland to a Farm Woodlot</v>
      </c>
      <c r="D316" s="111">
        <f t="shared" si="32"/>
        <v>1.2</v>
      </c>
      <c r="E316" s="111">
        <f t="shared" si="33"/>
        <v>0</v>
      </c>
      <c r="F316" s="111">
        <f t="shared" si="34"/>
        <v>0.15</v>
      </c>
      <c r="G316" s="111">
        <f t="shared" si="35"/>
        <v>0</v>
      </c>
      <c r="H316" s="111">
        <f t="shared" si="36"/>
        <v>0</v>
      </c>
      <c r="I316" s="111">
        <f t="shared" si="37"/>
        <v>14.1</v>
      </c>
      <c r="J316" s="111">
        <f t="shared" si="38"/>
        <v>0</v>
      </c>
      <c r="K316" s="128">
        <v>0.12</v>
      </c>
      <c r="L316" s="112"/>
      <c r="M316" s="121">
        <v>1.4999999999999999E-2</v>
      </c>
      <c r="N316" s="128">
        <v>0</v>
      </c>
      <c r="O316" s="112"/>
      <c r="P316" s="128">
        <v>1.41</v>
      </c>
      <c r="Q316" s="129"/>
    </row>
    <row r="317" spans="1:17" x14ac:dyDescent="0.25">
      <c r="A317" s="119" t="s">
        <v>94</v>
      </c>
      <c r="B317" s="140" t="s">
        <v>160</v>
      </c>
      <c r="C317" s="110" t="str">
        <f t="shared" si="39"/>
        <v>YoloTree/Shrub Establishment (CPS 390) Conversion of Annual Cropland to a Farm Woodlot</v>
      </c>
      <c r="D317" s="111">
        <f t="shared" si="32"/>
        <v>2.4</v>
      </c>
      <c r="E317" s="111">
        <f t="shared" si="33"/>
        <v>0</v>
      </c>
      <c r="F317" s="111">
        <f t="shared" si="34"/>
        <v>0.15</v>
      </c>
      <c r="G317" s="111">
        <f t="shared" si="35"/>
        <v>1.7999999999999998</v>
      </c>
      <c r="H317" s="111">
        <f t="shared" si="36"/>
        <v>0</v>
      </c>
      <c r="I317" s="111">
        <f t="shared" si="37"/>
        <v>26.25</v>
      </c>
      <c r="J317" s="111">
        <f t="shared" si="38"/>
        <v>0</v>
      </c>
      <c r="K317" s="128">
        <v>0.24</v>
      </c>
      <c r="L317" s="112"/>
      <c r="M317" s="121">
        <v>1.4999999999999999E-2</v>
      </c>
      <c r="N317" s="128">
        <v>0.18</v>
      </c>
      <c r="O317" s="112"/>
      <c r="P317" s="128">
        <v>2.625</v>
      </c>
      <c r="Q317" s="129"/>
    </row>
    <row r="318" spans="1:17" x14ac:dyDescent="0.25">
      <c r="A318" s="119" t="s">
        <v>95</v>
      </c>
      <c r="B318" s="140" t="s">
        <v>160</v>
      </c>
      <c r="C318" s="110" t="str">
        <f t="shared" si="39"/>
        <v>YubaTree/Shrub Establishment (CPS 390) Conversion of Annual Cropland to a Farm Woodlot</v>
      </c>
      <c r="D318" s="111">
        <f t="shared" si="32"/>
        <v>2.25</v>
      </c>
      <c r="E318" s="111">
        <f t="shared" si="33"/>
        <v>0</v>
      </c>
      <c r="F318" s="111">
        <f t="shared" si="34"/>
        <v>0.3</v>
      </c>
      <c r="G318" s="111">
        <f t="shared" si="35"/>
        <v>1.5</v>
      </c>
      <c r="H318" s="111">
        <f t="shared" si="36"/>
        <v>0</v>
      </c>
      <c r="I318" s="111">
        <f t="shared" si="37"/>
        <v>34.65</v>
      </c>
      <c r="J318" s="111">
        <f t="shared" si="38"/>
        <v>0</v>
      </c>
      <c r="K318" s="128">
        <v>0.22500000000000001</v>
      </c>
      <c r="L318" s="112"/>
      <c r="M318" s="121">
        <v>0.03</v>
      </c>
      <c r="N318" s="128">
        <v>0.15</v>
      </c>
      <c r="O318" s="112"/>
      <c r="P318" s="128">
        <v>3.4649999999999999</v>
      </c>
      <c r="Q318" s="129"/>
    </row>
    <row r="319" spans="1:17" x14ac:dyDescent="0.25">
      <c r="A319" s="119" t="s">
        <v>38</v>
      </c>
      <c r="B319" s="140" t="s">
        <v>161</v>
      </c>
      <c r="C319" s="110" t="str">
        <f t="shared" si="39"/>
        <v>AlamedaWindbreak/Shelterbelt Establishment (CPS 380) Replace a Strip of Cropland with 1 Row of Woody Plants</v>
      </c>
      <c r="D319" s="111">
        <f t="shared" si="32"/>
        <v>2</v>
      </c>
      <c r="E319" s="111">
        <f t="shared" si="33"/>
        <v>0</v>
      </c>
      <c r="F319" s="111">
        <f t="shared" si="34"/>
        <v>0.4</v>
      </c>
      <c r="G319" s="111">
        <f t="shared" si="35"/>
        <v>0.4</v>
      </c>
      <c r="H319" s="111">
        <f t="shared" si="36"/>
        <v>0</v>
      </c>
      <c r="I319" s="111">
        <f t="shared" si="37"/>
        <v>38.4</v>
      </c>
      <c r="J319" s="111">
        <f t="shared" si="38"/>
        <v>0</v>
      </c>
      <c r="K319" s="128">
        <v>0.2</v>
      </c>
      <c r="L319" s="112"/>
      <c r="M319" s="121">
        <v>0.04</v>
      </c>
      <c r="N319" s="128">
        <v>0.04</v>
      </c>
      <c r="O319" s="112"/>
      <c r="P319" s="128">
        <v>3.84</v>
      </c>
      <c r="Q319" s="129"/>
    </row>
    <row r="320" spans="1:17" x14ac:dyDescent="0.25">
      <c r="A320" s="119" t="s">
        <v>39</v>
      </c>
      <c r="B320" s="140" t="s">
        <v>161</v>
      </c>
      <c r="C320" s="110" t="str">
        <f t="shared" si="39"/>
        <v>AlpineWindbreak/Shelterbelt Establishment (CPS 380) Replace a Strip of Cropland with 1 Row of Woody Plants</v>
      </c>
      <c r="D320" s="111">
        <f t="shared" si="32"/>
        <v>0.8</v>
      </c>
      <c r="E320" s="111">
        <f t="shared" si="33"/>
        <v>0</v>
      </c>
      <c r="F320" s="111">
        <f t="shared" si="34"/>
        <v>0</v>
      </c>
      <c r="G320" s="111">
        <f t="shared" si="35"/>
        <v>0</v>
      </c>
      <c r="H320" s="111">
        <f t="shared" si="36"/>
        <v>0</v>
      </c>
      <c r="I320" s="111">
        <f t="shared" si="37"/>
        <v>6.6000000000000005</v>
      </c>
      <c r="J320" s="111">
        <f t="shared" si="38"/>
        <v>0</v>
      </c>
      <c r="K320" s="128">
        <v>0.08</v>
      </c>
      <c r="L320" s="112"/>
      <c r="M320" s="121">
        <v>0</v>
      </c>
      <c r="N320" s="128">
        <v>0</v>
      </c>
      <c r="O320" s="112"/>
      <c r="P320" s="128">
        <v>0.66</v>
      </c>
      <c r="Q320" s="129"/>
    </row>
    <row r="321" spans="1:17" x14ac:dyDescent="0.25">
      <c r="A321" s="119" t="s">
        <v>40</v>
      </c>
      <c r="B321" s="140" t="s">
        <v>161</v>
      </c>
      <c r="C321" s="110" t="str">
        <f t="shared" si="39"/>
        <v>AmadorWindbreak/Shelterbelt Establishment (CPS 380) Replace a Strip of Cropland with 1 Row of Woody Plants</v>
      </c>
      <c r="D321" s="111">
        <f t="shared" si="32"/>
        <v>1.4000000000000001</v>
      </c>
      <c r="E321" s="111">
        <f t="shared" si="33"/>
        <v>0</v>
      </c>
      <c r="F321" s="111">
        <f t="shared" si="34"/>
        <v>0.2</v>
      </c>
      <c r="G321" s="111">
        <f t="shared" si="35"/>
        <v>1.6</v>
      </c>
      <c r="H321" s="111">
        <f t="shared" si="36"/>
        <v>0</v>
      </c>
      <c r="I321" s="111">
        <f t="shared" si="37"/>
        <v>29</v>
      </c>
      <c r="J321" s="111">
        <f t="shared" si="38"/>
        <v>0</v>
      </c>
      <c r="K321" s="128">
        <v>0.14000000000000001</v>
      </c>
      <c r="L321" s="112"/>
      <c r="M321" s="121">
        <v>0.02</v>
      </c>
      <c r="N321" s="128">
        <v>0.16</v>
      </c>
      <c r="O321" s="112"/>
      <c r="P321" s="128">
        <v>2.9</v>
      </c>
      <c r="Q321" s="129"/>
    </row>
    <row r="322" spans="1:17" x14ac:dyDescent="0.25">
      <c r="A322" s="119" t="s">
        <v>41</v>
      </c>
      <c r="B322" s="140" t="s">
        <v>161</v>
      </c>
      <c r="C322" s="110" t="str">
        <f t="shared" si="39"/>
        <v>ButteWindbreak/Shelterbelt Establishment (CPS 380) Replace a Strip of Cropland with 1 Row of Woody Plants</v>
      </c>
      <c r="D322" s="111">
        <f t="shared" si="32"/>
        <v>2.8000000000000003</v>
      </c>
      <c r="E322" s="111">
        <f t="shared" si="33"/>
        <v>0</v>
      </c>
      <c r="F322" s="111">
        <f t="shared" si="34"/>
        <v>0.2</v>
      </c>
      <c r="G322" s="111">
        <f t="shared" si="35"/>
        <v>1.7999999999999998</v>
      </c>
      <c r="H322" s="111">
        <f t="shared" si="36"/>
        <v>0</v>
      </c>
      <c r="I322" s="111">
        <f t="shared" si="37"/>
        <v>31.200000000000003</v>
      </c>
      <c r="J322" s="111">
        <f t="shared" si="38"/>
        <v>0</v>
      </c>
      <c r="K322" s="128">
        <v>0.28000000000000003</v>
      </c>
      <c r="L322" s="112"/>
      <c r="M322" s="121">
        <v>0.02</v>
      </c>
      <c r="N322" s="128">
        <v>0.18</v>
      </c>
      <c r="O322" s="112"/>
      <c r="P322" s="128">
        <v>3.12</v>
      </c>
      <c r="Q322" s="129"/>
    </row>
    <row r="323" spans="1:17" x14ac:dyDescent="0.25">
      <c r="A323" s="119" t="s">
        <v>42</v>
      </c>
      <c r="B323" s="140" t="s">
        <v>161</v>
      </c>
      <c r="C323" s="110" t="str">
        <f t="shared" si="39"/>
        <v>CalaverasWindbreak/Shelterbelt Establishment (CPS 380) Replace a Strip of Cropland with 1 Row of Woody Plants</v>
      </c>
      <c r="D323" s="111">
        <f t="shared" si="32"/>
        <v>1.2</v>
      </c>
      <c r="E323" s="111">
        <f t="shared" si="33"/>
        <v>0</v>
      </c>
      <c r="F323" s="111">
        <f t="shared" si="34"/>
        <v>0.2</v>
      </c>
      <c r="G323" s="111">
        <f t="shared" si="35"/>
        <v>1.6</v>
      </c>
      <c r="H323" s="111">
        <f t="shared" si="36"/>
        <v>0</v>
      </c>
      <c r="I323" s="111">
        <f t="shared" si="37"/>
        <v>29.4</v>
      </c>
      <c r="J323" s="111">
        <f t="shared" si="38"/>
        <v>0</v>
      </c>
      <c r="K323" s="128">
        <v>0.12</v>
      </c>
      <c r="L323" s="112"/>
      <c r="M323" s="121">
        <v>0.02</v>
      </c>
      <c r="N323" s="128">
        <v>0.16</v>
      </c>
      <c r="O323" s="112"/>
      <c r="P323" s="128">
        <v>2.94</v>
      </c>
      <c r="Q323" s="129"/>
    </row>
    <row r="324" spans="1:17" x14ac:dyDescent="0.25">
      <c r="A324" s="119" t="s">
        <v>43</v>
      </c>
      <c r="B324" s="140" t="s">
        <v>161</v>
      </c>
      <c r="C324" s="110" t="str">
        <f t="shared" si="39"/>
        <v>ColusaWindbreak/Shelterbelt Establishment (CPS 380) Replace a Strip of Cropland with 1 Row of Woody Plants</v>
      </c>
      <c r="D324" s="111">
        <f t="shared" si="32"/>
        <v>3.2</v>
      </c>
      <c r="E324" s="111">
        <f t="shared" si="33"/>
        <v>0</v>
      </c>
      <c r="F324" s="111">
        <f t="shared" si="34"/>
        <v>0.2</v>
      </c>
      <c r="G324" s="111">
        <f t="shared" si="35"/>
        <v>2</v>
      </c>
      <c r="H324" s="111">
        <f t="shared" si="36"/>
        <v>0</v>
      </c>
      <c r="I324" s="111">
        <f t="shared" si="37"/>
        <v>32</v>
      </c>
      <c r="J324" s="111">
        <f t="shared" si="38"/>
        <v>0</v>
      </c>
      <c r="K324" s="128">
        <v>0.32</v>
      </c>
      <c r="L324" s="112"/>
      <c r="M324" s="121">
        <v>0.02</v>
      </c>
      <c r="N324" s="128">
        <v>0.2</v>
      </c>
      <c r="O324" s="112"/>
      <c r="P324" s="128">
        <v>3.2</v>
      </c>
      <c r="Q324" s="129"/>
    </row>
    <row r="325" spans="1:17" x14ac:dyDescent="0.25">
      <c r="A325" s="119" t="s">
        <v>44</v>
      </c>
      <c r="B325" s="140" t="s">
        <v>161</v>
      </c>
      <c r="C325" s="110" t="str">
        <f t="shared" si="39"/>
        <v>Contra CostaWindbreak/Shelterbelt Establishment (CPS 380) Replace a Strip of Cropland with 1 Row of Woody Plants</v>
      </c>
      <c r="D325" s="111">
        <f t="shared" si="32"/>
        <v>4.6000000000000005</v>
      </c>
      <c r="E325" s="111">
        <f t="shared" si="33"/>
        <v>0</v>
      </c>
      <c r="F325" s="111">
        <f t="shared" si="34"/>
        <v>0.4</v>
      </c>
      <c r="G325" s="111">
        <f t="shared" si="35"/>
        <v>0.8</v>
      </c>
      <c r="H325" s="111">
        <f t="shared" si="36"/>
        <v>0</v>
      </c>
      <c r="I325" s="111">
        <f t="shared" si="37"/>
        <v>39.4</v>
      </c>
      <c r="J325" s="111">
        <f t="shared" si="38"/>
        <v>0</v>
      </c>
      <c r="K325" s="128">
        <v>0.46</v>
      </c>
      <c r="L325" s="112"/>
      <c r="M325" s="121">
        <v>0.04</v>
      </c>
      <c r="N325" s="128">
        <v>0.08</v>
      </c>
      <c r="O325" s="112"/>
      <c r="P325" s="128">
        <v>3.94</v>
      </c>
      <c r="Q325" s="129"/>
    </row>
    <row r="326" spans="1:17" x14ac:dyDescent="0.25">
      <c r="A326" s="119" t="s">
        <v>45</v>
      </c>
      <c r="B326" s="140" t="s">
        <v>161</v>
      </c>
      <c r="C326" s="110" t="str">
        <f t="shared" si="39"/>
        <v>Del NorteWindbreak/Shelterbelt Establishment (CPS 380) Replace a Strip of Cropland with 1 Row of Woody Plants</v>
      </c>
      <c r="D326" s="111">
        <f t="shared" si="32"/>
        <v>4.4000000000000004</v>
      </c>
      <c r="E326" s="111">
        <f t="shared" si="33"/>
        <v>0</v>
      </c>
      <c r="F326" s="111">
        <f t="shared" si="34"/>
        <v>3</v>
      </c>
      <c r="G326" s="111">
        <f t="shared" si="35"/>
        <v>0.4</v>
      </c>
      <c r="H326" s="111">
        <f t="shared" si="36"/>
        <v>0</v>
      </c>
      <c r="I326" s="111">
        <f t="shared" si="37"/>
        <v>52.800000000000004</v>
      </c>
      <c r="J326" s="111">
        <f t="shared" si="38"/>
        <v>0</v>
      </c>
      <c r="K326" s="128">
        <v>0.44</v>
      </c>
      <c r="L326" s="112"/>
      <c r="M326" s="121">
        <v>0.3</v>
      </c>
      <c r="N326" s="128">
        <v>0.04</v>
      </c>
      <c r="O326" s="112"/>
      <c r="P326" s="128">
        <v>5.28</v>
      </c>
      <c r="Q326" s="129"/>
    </row>
    <row r="327" spans="1:17" x14ac:dyDescent="0.25">
      <c r="A327" s="119" t="s">
        <v>46</v>
      </c>
      <c r="B327" s="140" t="s">
        <v>161</v>
      </c>
      <c r="C327" s="110" t="str">
        <f t="shared" si="39"/>
        <v>El DoradoWindbreak/Shelterbelt Establishment (CPS 380) Replace a Strip of Cropland with 1 Row of Woody Plants</v>
      </c>
      <c r="D327" s="111">
        <f t="shared" si="32"/>
        <v>1</v>
      </c>
      <c r="E327" s="111">
        <f t="shared" si="33"/>
        <v>0</v>
      </c>
      <c r="F327" s="111">
        <f t="shared" si="34"/>
        <v>0</v>
      </c>
      <c r="G327" s="111">
        <f t="shared" si="35"/>
        <v>0.2</v>
      </c>
      <c r="H327" s="111">
        <f t="shared" si="36"/>
        <v>0</v>
      </c>
      <c r="I327" s="111">
        <f t="shared" si="37"/>
        <v>25</v>
      </c>
      <c r="J327" s="111">
        <f t="shared" si="38"/>
        <v>0</v>
      </c>
      <c r="K327" s="128">
        <v>0.1</v>
      </c>
      <c r="L327" s="112"/>
      <c r="M327" s="121">
        <v>0</v>
      </c>
      <c r="N327" s="128">
        <v>0.02</v>
      </c>
      <c r="O327" s="112"/>
      <c r="P327" s="128">
        <v>2.5</v>
      </c>
      <c r="Q327" s="129"/>
    </row>
    <row r="328" spans="1:17" x14ac:dyDescent="0.25">
      <c r="A328" s="119" t="s">
        <v>47</v>
      </c>
      <c r="B328" s="140" t="s">
        <v>161</v>
      </c>
      <c r="C328" s="110" t="str">
        <f t="shared" si="39"/>
        <v>FresnoWindbreak/Shelterbelt Establishment (CPS 380) Replace a Strip of Cropland with 1 Row of Woody Plants</v>
      </c>
      <c r="D328" s="111">
        <f t="shared" si="32"/>
        <v>3.2</v>
      </c>
      <c r="E328" s="111">
        <f t="shared" si="33"/>
        <v>0</v>
      </c>
      <c r="F328" s="111">
        <f t="shared" si="34"/>
        <v>0.4</v>
      </c>
      <c r="G328" s="111">
        <f t="shared" si="35"/>
        <v>0.8</v>
      </c>
      <c r="H328" s="111">
        <f t="shared" si="36"/>
        <v>0</v>
      </c>
      <c r="I328" s="111">
        <f t="shared" si="37"/>
        <v>35</v>
      </c>
      <c r="J328" s="111">
        <f t="shared" si="38"/>
        <v>0</v>
      </c>
      <c r="K328" s="128">
        <v>0.32</v>
      </c>
      <c r="L328" s="112"/>
      <c r="M328" s="121">
        <v>0.04</v>
      </c>
      <c r="N328" s="128">
        <v>0.08</v>
      </c>
      <c r="O328" s="112"/>
      <c r="P328" s="128">
        <v>3.5</v>
      </c>
      <c r="Q328" s="129"/>
    </row>
    <row r="329" spans="1:17" x14ac:dyDescent="0.25">
      <c r="A329" s="119" t="s">
        <v>48</v>
      </c>
      <c r="B329" s="140" t="s">
        <v>161</v>
      </c>
      <c r="C329" s="110" t="str">
        <f t="shared" si="39"/>
        <v>GlennWindbreak/Shelterbelt Establishment (CPS 380) Replace a Strip of Cropland with 1 Row of Woody Plants</v>
      </c>
      <c r="D329" s="111">
        <f t="shared" si="32"/>
        <v>3.2</v>
      </c>
      <c r="E329" s="111">
        <f t="shared" si="33"/>
        <v>0</v>
      </c>
      <c r="F329" s="111">
        <f t="shared" si="34"/>
        <v>0.4</v>
      </c>
      <c r="G329" s="111">
        <f t="shared" si="35"/>
        <v>2</v>
      </c>
      <c r="H329" s="111">
        <f t="shared" si="36"/>
        <v>0</v>
      </c>
      <c r="I329" s="111">
        <f t="shared" si="37"/>
        <v>31.400000000000002</v>
      </c>
      <c r="J329" s="111">
        <f t="shared" si="38"/>
        <v>0</v>
      </c>
      <c r="K329" s="128">
        <v>0.32</v>
      </c>
      <c r="L329" s="112"/>
      <c r="M329" s="121">
        <v>0.04</v>
      </c>
      <c r="N329" s="128">
        <v>0.2</v>
      </c>
      <c r="O329" s="112"/>
      <c r="P329" s="128">
        <v>3.14</v>
      </c>
      <c r="Q329" s="129"/>
    </row>
    <row r="330" spans="1:17" x14ac:dyDescent="0.25">
      <c r="A330" s="119" t="s">
        <v>49</v>
      </c>
      <c r="B330" s="140" t="s">
        <v>161</v>
      </c>
      <c r="C330" s="110" t="str">
        <f t="shared" si="39"/>
        <v>HumboldtWindbreak/Shelterbelt Establishment (CPS 380) Replace a Strip of Cropland with 1 Row of Woody Plants</v>
      </c>
      <c r="D330" s="111">
        <f t="shared" si="32"/>
        <v>1</v>
      </c>
      <c r="E330" s="111">
        <f t="shared" si="33"/>
        <v>0</v>
      </c>
      <c r="F330" s="111">
        <f t="shared" si="34"/>
        <v>0.8</v>
      </c>
      <c r="G330" s="111">
        <f t="shared" si="35"/>
        <v>0</v>
      </c>
      <c r="H330" s="111">
        <f t="shared" si="36"/>
        <v>0</v>
      </c>
      <c r="I330" s="111">
        <f t="shared" si="37"/>
        <v>12</v>
      </c>
      <c r="J330" s="111">
        <f t="shared" si="38"/>
        <v>0</v>
      </c>
      <c r="K330" s="128">
        <v>0.1</v>
      </c>
      <c r="L330" s="112"/>
      <c r="M330" s="121">
        <v>0.08</v>
      </c>
      <c r="N330" s="128">
        <v>0</v>
      </c>
      <c r="O330" s="112"/>
      <c r="P330" s="128">
        <v>1.2</v>
      </c>
      <c r="Q330" s="129"/>
    </row>
    <row r="331" spans="1:17" x14ac:dyDescent="0.25">
      <c r="A331" s="119" t="s">
        <v>50</v>
      </c>
      <c r="B331" s="140" t="s">
        <v>161</v>
      </c>
      <c r="C331" s="110" t="str">
        <f t="shared" si="39"/>
        <v>ImperialWindbreak/Shelterbelt Establishment (CPS 380) Replace a Strip of Cropland with 1 Row of Woody Plants</v>
      </c>
      <c r="D331" s="111">
        <f t="shared" si="32"/>
        <v>2.2000000000000002</v>
      </c>
      <c r="E331" s="111">
        <f t="shared" si="33"/>
        <v>0</v>
      </c>
      <c r="F331" s="111">
        <f t="shared" si="34"/>
        <v>0.2</v>
      </c>
      <c r="G331" s="111">
        <f t="shared" si="35"/>
        <v>0.6</v>
      </c>
      <c r="H331" s="111">
        <f t="shared" si="36"/>
        <v>0</v>
      </c>
      <c r="I331" s="111">
        <f t="shared" si="37"/>
        <v>18.400000000000002</v>
      </c>
      <c r="J331" s="111">
        <f t="shared" si="38"/>
        <v>0</v>
      </c>
      <c r="K331" s="128">
        <v>0.22</v>
      </c>
      <c r="L331" s="112"/>
      <c r="M331" s="121">
        <v>0.02</v>
      </c>
      <c r="N331" s="128">
        <v>0.06</v>
      </c>
      <c r="O331" s="112"/>
      <c r="P331" s="128">
        <v>1.84</v>
      </c>
      <c r="Q331" s="129"/>
    </row>
    <row r="332" spans="1:17" x14ac:dyDescent="0.25">
      <c r="A332" s="119" t="s">
        <v>51</v>
      </c>
      <c r="B332" s="140" t="s">
        <v>161</v>
      </c>
      <c r="C332" s="110" t="str">
        <f t="shared" si="39"/>
        <v>InyoWindbreak/Shelterbelt Establishment (CPS 380) Replace a Strip of Cropland with 1 Row of Woody Plants</v>
      </c>
      <c r="D332" s="111">
        <f t="shared" si="32"/>
        <v>2</v>
      </c>
      <c r="E332" s="111">
        <f t="shared" si="33"/>
        <v>0</v>
      </c>
      <c r="F332" s="111">
        <f t="shared" si="34"/>
        <v>0.2</v>
      </c>
      <c r="G332" s="111">
        <f t="shared" si="35"/>
        <v>0</v>
      </c>
      <c r="H332" s="111">
        <f t="shared" si="36"/>
        <v>0</v>
      </c>
      <c r="I332" s="111">
        <f t="shared" si="37"/>
        <v>41.2</v>
      </c>
      <c r="J332" s="111">
        <f t="shared" si="38"/>
        <v>0</v>
      </c>
      <c r="K332" s="128">
        <v>0.2</v>
      </c>
      <c r="L332" s="112"/>
      <c r="M332" s="121">
        <v>0.02</v>
      </c>
      <c r="N332" s="128">
        <v>0</v>
      </c>
      <c r="O332" s="112"/>
      <c r="P332" s="128">
        <v>4.12</v>
      </c>
      <c r="Q332" s="129"/>
    </row>
    <row r="333" spans="1:17" x14ac:dyDescent="0.25">
      <c r="A333" s="119" t="s">
        <v>52</v>
      </c>
      <c r="B333" s="140" t="s">
        <v>161</v>
      </c>
      <c r="C333" s="110" t="str">
        <f t="shared" si="39"/>
        <v>KernWindbreak/Shelterbelt Establishment (CPS 380) Replace a Strip of Cropland with 1 Row of Woody Plants</v>
      </c>
      <c r="D333" s="111">
        <f t="shared" si="32"/>
        <v>4.6000000000000005</v>
      </c>
      <c r="E333" s="111">
        <f t="shared" si="33"/>
        <v>0</v>
      </c>
      <c r="F333" s="111">
        <f t="shared" si="34"/>
        <v>0.4</v>
      </c>
      <c r="G333" s="111">
        <f t="shared" si="35"/>
        <v>0</v>
      </c>
      <c r="H333" s="111">
        <f t="shared" si="36"/>
        <v>0</v>
      </c>
      <c r="I333" s="111">
        <f t="shared" si="37"/>
        <v>46.4</v>
      </c>
      <c r="J333" s="111">
        <f t="shared" si="38"/>
        <v>0</v>
      </c>
      <c r="K333" s="128">
        <v>0.46</v>
      </c>
      <c r="L333" s="112"/>
      <c r="M333" s="121">
        <v>0.04</v>
      </c>
      <c r="N333" s="128">
        <v>0</v>
      </c>
      <c r="O333" s="112"/>
      <c r="P333" s="128">
        <v>4.6399999999999997</v>
      </c>
      <c r="Q333" s="129"/>
    </row>
    <row r="334" spans="1:17" x14ac:dyDescent="0.25">
      <c r="A334" s="119" t="s">
        <v>53</v>
      </c>
      <c r="B334" s="140" t="s">
        <v>161</v>
      </c>
      <c r="C334" s="110" t="str">
        <f t="shared" si="39"/>
        <v>KingsWindbreak/Shelterbelt Establishment (CPS 380) Replace a Strip of Cropland with 1 Row of Woody Plants</v>
      </c>
      <c r="D334" s="111">
        <f t="shared" si="32"/>
        <v>5</v>
      </c>
      <c r="E334" s="111">
        <f t="shared" si="33"/>
        <v>0</v>
      </c>
      <c r="F334" s="111">
        <f t="shared" si="34"/>
        <v>0.8</v>
      </c>
      <c r="G334" s="111">
        <f t="shared" si="35"/>
        <v>0.8</v>
      </c>
      <c r="H334" s="111">
        <f t="shared" si="36"/>
        <v>0</v>
      </c>
      <c r="I334" s="111">
        <f t="shared" si="37"/>
        <v>33.6</v>
      </c>
      <c r="J334" s="111">
        <f t="shared" si="38"/>
        <v>0</v>
      </c>
      <c r="K334" s="128">
        <v>0.5</v>
      </c>
      <c r="L334" s="112"/>
      <c r="M334" s="121">
        <v>0.08</v>
      </c>
      <c r="N334" s="128">
        <v>0.08</v>
      </c>
      <c r="O334" s="112"/>
      <c r="P334" s="128">
        <v>3.36</v>
      </c>
      <c r="Q334" s="129"/>
    </row>
    <row r="335" spans="1:17" x14ac:dyDescent="0.25">
      <c r="A335" s="119" t="s">
        <v>54</v>
      </c>
      <c r="B335" s="140" t="s">
        <v>161</v>
      </c>
      <c r="C335" s="110" t="str">
        <f t="shared" si="39"/>
        <v>LakeWindbreak/Shelterbelt Establishment (CPS 380) Replace a Strip of Cropland with 1 Row of Woody Plants</v>
      </c>
      <c r="D335" s="111">
        <f t="shared" si="32"/>
        <v>1.2</v>
      </c>
      <c r="E335" s="111">
        <f t="shared" si="33"/>
        <v>0</v>
      </c>
      <c r="F335" s="111">
        <f t="shared" si="34"/>
        <v>0.2</v>
      </c>
      <c r="G335" s="111">
        <f t="shared" si="35"/>
        <v>0.4</v>
      </c>
      <c r="H335" s="111">
        <f t="shared" si="36"/>
        <v>0</v>
      </c>
      <c r="I335" s="111">
        <f t="shared" si="37"/>
        <v>22</v>
      </c>
      <c r="J335" s="111">
        <f t="shared" si="38"/>
        <v>0</v>
      </c>
      <c r="K335" s="128">
        <v>0.12</v>
      </c>
      <c r="L335" s="112"/>
      <c r="M335" s="121">
        <v>0.02</v>
      </c>
      <c r="N335" s="128">
        <v>0.04</v>
      </c>
      <c r="O335" s="112"/>
      <c r="P335" s="128">
        <v>2.2000000000000002</v>
      </c>
      <c r="Q335" s="129"/>
    </row>
    <row r="336" spans="1:17" x14ac:dyDescent="0.25">
      <c r="A336" s="119" t="s">
        <v>55</v>
      </c>
      <c r="B336" s="140" t="s">
        <v>161</v>
      </c>
      <c r="C336" s="110" t="str">
        <f t="shared" si="39"/>
        <v>LassenWindbreak/Shelterbelt Establishment (CPS 380) Replace a Strip of Cropland with 1 Row of Woody Plants</v>
      </c>
      <c r="D336" s="111">
        <f t="shared" si="32"/>
        <v>0.8</v>
      </c>
      <c r="E336" s="111">
        <f t="shared" si="33"/>
        <v>0</v>
      </c>
      <c r="F336" s="111">
        <f t="shared" si="34"/>
        <v>0.2</v>
      </c>
      <c r="G336" s="111">
        <f t="shared" si="35"/>
        <v>0</v>
      </c>
      <c r="H336" s="111">
        <f t="shared" si="36"/>
        <v>0</v>
      </c>
      <c r="I336" s="111">
        <f t="shared" si="37"/>
        <v>6.6000000000000005</v>
      </c>
      <c r="J336" s="111">
        <f t="shared" si="38"/>
        <v>0</v>
      </c>
      <c r="K336" s="128">
        <v>0.08</v>
      </c>
      <c r="L336" s="112"/>
      <c r="M336" s="121">
        <v>0.02</v>
      </c>
      <c r="N336" s="128">
        <v>0</v>
      </c>
      <c r="O336" s="112"/>
      <c r="P336" s="128">
        <v>0.66</v>
      </c>
      <c r="Q336" s="129"/>
    </row>
    <row r="337" spans="1:17" x14ac:dyDescent="0.25">
      <c r="A337" s="119" t="s">
        <v>56</v>
      </c>
      <c r="B337" s="140" t="s">
        <v>161</v>
      </c>
      <c r="C337" s="110" t="str">
        <f t="shared" si="39"/>
        <v>Los AngelesWindbreak/Shelterbelt Establishment (CPS 380) Replace a Strip of Cropland with 1 Row of Woody Plants</v>
      </c>
      <c r="D337" s="111">
        <f t="shared" si="32"/>
        <v>4</v>
      </c>
      <c r="E337" s="111">
        <f t="shared" si="33"/>
        <v>0</v>
      </c>
      <c r="F337" s="111">
        <f t="shared" si="34"/>
        <v>0.2</v>
      </c>
      <c r="G337" s="111">
        <f t="shared" si="35"/>
        <v>0.2</v>
      </c>
      <c r="H337" s="111">
        <f t="shared" si="36"/>
        <v>0</v>
      </c>
      <c r="I337" s="111">
        <f t="shared" si="37"/>
        <v>17</v>
      </c>
      <c r="J337" s="111">
        <f t="shared" si="38"/>
        <v>0</v>
      </c>
      <c r="K337" s="128">
        <v>0.4</v>
      </c>
      <c r="L337" s="112"/>
      <c r="M337" s="121">
        <v>0.02</v>
      </c>
      <c r="N337" s="128">
        <v>0.02</v>
      </c>
      <c r="O337" s="112"/>
      <c r="P337" s="128">
        <v>1.7</v>
      </c>
      <c r="Q337" s="129"/>
    </row>
    <row r="338" spans="1:17" x14ac:dyDescent="0.25">
      <c r="A338" s="119" t="s">
        <v>57</v>
      </c>
      <c r="B338" s="140" t="s">
        <v>161</v>
      </c>
      <c r="C338" s="110" t="str">
        <f t="shared" si="39"/>
        <v>MaderaWindbreak/Shelterbelt Establishment (CPS 380) Replace a Strip of Cropland with 1 Row of Woody Plants</v>
      </c>
      <c r="D338" s="111">
        <f t="shared" si="32"/>
        <v>2.6</v>
      </c>
      <c r="E338" s="111">
        <f t="shared" si="33"/>
        <v>0</v>
      </c>
      <c r="F338" s="111">
        <f t="shared" si="34"/>
        <v>0.4</v>
      </c>
      <c r="G338" s="111">
        <f t="shared" si="35"/>
        <v>0.8</v>
      </c>
      <c r="H338" s="111">
        <f t="shared" si="36"/>
        <v>0</v>
      </c>
      <c r="I338" s="111">
        <f t="shared" si="37"/>
        <v>36</v>
      </c>
      <c r="J338" s="111">
        <f t="shared" si="38"/>
        <v>0</v>
      </c>
      <c r="K338" s="128">
        <v>0.26</v>
      </c>
      <c r="L338" s="112"/>
      <c r="M338" s="121">
        <v>0.04</v>
      </c>
      <c r="N338" s="128">
        <v>0.08</v>
      </c>
      <c r="O338" s="112"/>
      <c r="P338" s="128">
        <v>3.6</v>
      </c>
      <c r="Q338" s="129"/>
    </row>
    <row r="339" spans="1:17" x14ac:dyDescent="0.25">
      <c r="A339" s="119" t="s">
        <v>58</v>
      </c>
      <c r="B339" s="140" t="s">
        <v>161</v>
      </c>
      <c r="C339" s="110" t="str">
        <f t="shared" si="39"/>
        <v>MarinWindbreak/Shelterbelt Establishment (CPS 380) Replace a Strip of Cropland with 1 Row of Woody Plants</v>
      </c>
      <c r="D339" s="111">
        <f t="shared" si="32"/>
        <v>2.4</v>
      </c>
      <c r="E339" s="111">
        <f t="shared" si="33"/>
        <v>0</v>
      </c>
      <c r="F339" s="111">
        <f t="shared" si="34"/>
        <v>0.4</v>
      </c>
      <c r="G339" s="111">
        <f t="shared" si="35"/>
        <v>0.2</v>
      </c>
      <c r="H339" s="111">
        <f t="shared" si="36"/>
        <v>0</v>
      </c>
      <c r="I339" s="111">
        <f t="shared" si="37"/>
        <v>10.199999999999999</v>
      </c>
      <c r="J339" s="111">
        <f t="shared" si="38"/>
        <v>0</v>
      </c>
      <c r="K339" s="128">
        <v>0.24</v>
      </c>
      <c r="L339" s="112"/>
      <c r="M339" s="121">
        <v>0.04</v>
      </c>
      <c r="N339" s="128">
        <v>0.02</v>
      </c>
      <c r="O339" s="112"/>
      <c r="P339" s="128">
        <v>1.02</v>
      </c>
      <c r="Q339" s="129"/>
    </row>
    <row r="340" spans="1:17" x14ac:dyDescent="0.25">
      <c r="A340" s="119" t="s">
        <v>59</v>
      </c>
      <c r="B340" s="140" t="s">
        <v>161</v>
      </c>
      <c r="C340" s="110" t="str">
        <f t="shared" si="39"/>
        <v>MariposaWindbreak/Shelterbelt Establishment (CPS 380) Replace a Strip of Cropland with 1 Row of Woody Plants</v>
      </c>
      <c r="D340" s="111">
        <f t="shared" si="32"/>
        <v>2.4</v>
      </c>
      <c r="E340" s="111">
        <f t="shared" si="33"/>
        <v>0</v>
      </c>
      <c r="F340" s="111">
        <f t="shared" si="34"/>
        <v>0.4</v>
      </c>
      <c r="G340" s="111">
        <f t="shared" si="35"/>
        <v>0.6</v>
      </c>
      <c r="H340" s="111">
        <f t="shared" si="36"/>
        <v>0</v>
      </c>
      <c r="I340" s="111">
        <f t="shared" si="37"/>
        <v>35.799999999999997</v>
      </c>
      <c r="J340" s="111">
        <f t="shared" si="38"/>
        <v>0</v>
      </c>
      <c r="K340" s="128">
        <v>0.24</v>
      </c>
      <c r="L340" s="112"/>
      <c r="M340" s="121">
        <v>0.04</v>
      </c>
      <c r="N340" s="128">
        <v>0.06</v>
      </c>
      <c r="O340" s="112"/>
      <c r="P340" s="128">
        <v>3.58</v>
      </c>
      <c r="Q340" s="129"/>
    </row>
    <row r="341" spans="1:17" x14ac:dyDescent="0.25">
      <c r="A341" s="119" t="s">
        <v>60</v>
      </c>
      <c r="B341" s="140" t="s">
        <v>161</v>
      </c>
      <c r="C341" s="110" t="str">
        <f t="shared" si="39"/>
        <v>MendocinoWindbreak/Shelterbelt Establishment (CPS 380) Replace a Strip of Cropland with 1 Row of Woody Plants</v>
      </c>
      <c r="D341" s="111">
        <f t="shared" si="32"/>
        <v>0.8</v>
      </c>
      <c r="E341" s="111">
        <f t="shared" si="33"/>
        <v>0</v>
      </c>
      <c r="F341" s="111">
        <f t="shared" si="34"/>
        <v>0</v>
      </c>
      <c r="G341" s="111">
        <f t="shared" si="35"/>
        <v>0</v>
      </c>
      <c r="H341" s="111">
        <f t="shared" si="36"/>
        <v>0</v>
      </c>
      <c r="I341" s="111">
        <f t="shared" si="37"/>
        <v>12.8</v>
      </c>
      <c r="J341" s="111">
        <f t="shared" si="38"/>
        <v>0</v>
      </c>
      <c r="K341" s="128">
        <v>0.08</v>
      </c>
      <c r="L341" s="112"/>
      <c r="M341" s="121">
        <v>0</v>
      </c>
      <c r="N341" s="128">
        <v>0</v>
      </c>
      <c r="O341" s="112"/>
      <c r="P341" s="128">
        <v>1.28</v>
      </c>
      <c r="Q341" s="129"/>
    </row>
    <row r="342" spans="1:17" x14ac:dyDescent="0.25">
      <c r="A342" s="119" t="s">
        <v>61</v>
      </c>
      <c r="B342" s="140" t="s">
        <v>161</v>
      </c>
      <c r="C342" s="110" t="str">
        <f t="shared" si="39"/>
        <v>MercedWindbreak/Shelterbelt Establishment (CPS 380) Replace a Strip of Cropland with 1 Row of Woody Plants</v>
      </c>
      <c r="D342" s="111">
        <f t="shared" si="32"/>
        <v>3</v>
      </c>
      <c r="E342" s="111">
        <f t="shared" si="33"/>
        <v>0</v>
      </c>
      <c r="F342" s="111">
        <f t="shared" si="34"/>
        <v>0.4</v>
      </c>
      <c r="G342" s="111">
        <f t="shared" si="35"/>
        <v>0.8</v>
      </c>
      <c r="H342" s="111">
        <f t="shared" si="36"/>
        <v>0</v>
      </c>
      <c r="I342" s="111">
        <f t="shared" si="37"/>
        <v>37.200000000000003</v>
      </c>
      <c r="J342" s="111">
        <f t="shared" si="38"/>
        <v>0</v>
      </c>
      <c r="K342" s="128">
        <v>0.3</v>
      </c>
      <c r="L342" s="112"/>
      <c r="M342" s="121">
        <v>0.04</v>
      </c>
      <c r="N342" s="128">
        <v>0.08</v>
      </c>
      <c r="O342" s="112"/>
      <c r="P342" s="128">
        <v>3.72</v>
      </c>
      <c r="Q342" s="129"/>
    </row>
    <row r="343" spans="1:17" x14ac:dyDescent="0.25">
      <c r="A343" s="119" t="s">
        <v>62</v>
      </c>
      <c r="B343" s="140" t="s">
        <v>161</v>
      </c>
      <c r="C343" s="110" t="str">
        <f t="shared" si="39"/>
        <v>ModocWindbreak/Shelterbelt Establishment (CPS 380) Replace a Strip of Cropland with 1 Row of Woody Plants</v>
      </c>
      <c r="D343" s="111">
        <f t="shared" si="32"/>
        <v>0.4</v>
      </c>
      <c r="E343" s="111">
        <f t="shared" si="33"/>
        <v>0</v>
      </c>
      <c r="F343" s="111">
        <f t="shared" si="34"/>
        <v>0.2</v>
      </c>
      <c r="G343" s="111">
        <f t="shared" si="35"/>
        <v>0</v>
      </c>
      <c r="H343" s="111">
        <f t="shared" si="36"/>
        <v>0</v>
      </c>
      <c r="I343" s="111">
        <f t="shared" si="37"/>
        <v>5.2</v>
      </c>
      <c r="J343" s="111">
        <f t="shared" si="38"/>
        <v>0</v>
      </c>
      <c r="K343" s="128">
        <v>0.04</v>
      </c>
      <c r="L343" s="112"/>
      <c r="M343" s="121">
        <v>0.02</v>
      </c>
      <c r="N343" s="128">
        <v>0</v>
      </c>
      <c r="O343" s="112"/>
      <c r="P343" s="128">
        <v>0.52</v>
      </c>
      <c r="Q343" s="129"/>
    </row>
    <row r="344" spans="1:17" x14ac:dyDescent="0.25">
      <c r="A344" s="119" t="s">
        <v>63</v>
      </c>
      <c r="B344" s="140" t="s">
        <v>161</v>
      </c>
      <c r="C344" s="110" t="str">
        <f t="shared" si="39"/>
        <v>MonoWindbreak/Shelterbelt Establishment (CPS 380) Replace a Strip of Cropland with 1 Row of Woody Plants</v>
      </c>
      <c r="D344" s="111">
        <f t="shared" si="32"/>
        <v>0.6</v>
      </c>
      <c r="E344" s="111">
        <f t="shared" si="33"/>
        <v>0</v>
      </c>
      <c r="F344" s="111">
        <f t="shared" si="34"/>
        <v>0.2</v>
      </c>
      <c r="G344" s="111">
        <f t="shared" si="35"/>
        <v>0</v>
      </c>
      <c r="H344" s="111">
        <f t="shared" si="36"/>
        <v>0</v>
      </c>
      <c r="I344" s="111">
        <f t="shared" si="37"/>
        <v>6.4</v>
      </c>
      <c r="J344" s="111">
        <f t="shared" si="38"/>
        <v>0</v>
      </c>
      <c r="K344" s="128">
        <v>0.06</v>
      </c>
      <c r="L344" s="112"/>
      <c r="M344" s="121">
        <v>0.02</v>
      </c>
      <c r="N344" s="128">
        <v>0</v>
      </c>
      <c r="O344" s="112"/>
      <c r="P344" s="128">
        <v>0.64</v>
      </c>
      <c r="Q344" s="129"/>
    </row>
    <row r="345" spans="1:17" x14ac:dyDescent="0.25">
      <c r="A345" s="119" t="s">
        <v>64</v>
      </c>
      <c r="B345" s="140" t="s">
        <v>161</v>
      </c>
      <c r="C345" s="110" t="str">
        <f t="shared" si="39"/>
        <v>MontereyWindbreak/Shelterbelt Establishment (CPS 380) Replace a Strip of Cropland with 1 Row of Woody Plants</v>
      </c>
      <c r="D345" s="111">
        <f t="shared" si="32"/>
        <v>3</v>
      </c>
      <c r="E345" s="111">
        <f t="shared" si="33"/>
        <v>0</v>
      </c>
      <c r="F345" s="111">
        <f t="shared" si="34"/>
        <v>0.4</v>
      </c>
      <c r="G345" s="111">
        <f t="shared" si="35"/>
        <v>0.4</v>
      </c>
      <c r="H345" s="111">
        <f t="shared" si="36"/>
        <v>0</v>
      </c>
      <c r="I345" s="111">
        <f t="shared" si="37"/>
        <v>41.6</v>
      </c>
      <c r="J345" s="111">
        <f t="shared" si="38"/>
        <v>0</v>
      </c>
      <c r="K345" s="128">
        <v>0.3</v>
      </c>
      <c r="L345" s="112"/>
      <c r="M345" s="121">
        <v>0.04</v>
      </c>
      <c r="N345" s="128">
        <v>0.04</v>
      </c>
      <c r="O345" s="112"/>
      <c r="P345" s="128">
        <v>4.16</v>
      </c>
      <c r="Q345" s="129"/>
    </row>
    <row r="346" spans="1:17" x14ac:dyDescent="0.25">
      <c r="A346" s="119" t="s">
        <v>65</v>
      </c>
      <c r="B346" s="140" t="s">
        <v>161</v>
      </c>
      <c r="C346" s="110" t="str">
        <f t="shared" si="39"/>
        <v>NapaWindbreak/Shelterbelt Establishment (CPS 380) Replace a Strip of Cropland with 1 Row of Woody Plants</v>
      </c>
      <c r="D346" s="111">
        <f t="shared" si="32"/>
        <v>3.8</v>
      </c>
      <c r="E346" s="111">
        <f t="shared" si="33"/>
        <v>0</v>
      </c>
      <c r="F346" s="111">
        <f t="shared" si="34"/>
        <v>0.4</v>
      </c>
      <c r="G346" s="111">
        <f t="shared" si="35"/>
        <v>1</v>
      </c>
      <c r="H346" s="111">
        <f t="shared" si="36"/>
        <v>0</v>
      </c>
      <c r="I346" s="111">
        <f t="shared" si="37"/>
        <v>34.6</v>
      </c>
      <c r="J346" s="111">
        <f t="shared" si="38"/>
        <v>0</v>
      </c>
      <c r="K346" s="128">
        <v>0.38</v>
      </c>
      <c r="L346" s="112"/>
      <c r="M346" s="121">
        <v>0.04</v>
      </c>
      <c r="N346" s="128">
        <v>0.1</v>
      </c>
      <c r="O346" s="112"/>
      <c r="P346" s="128">
        <v>3.46</v>
      </c>
      <c r="Q346" s="129"/>
    </row>
    <row r="347" spans="1:17" x14ac:dyDescent="0.25">
      <c r="A347" s="119" t="s">
        <v>66</v>
      </c>
      <c r="B347" s="140" t="s">
        <v>161</v>
      </c>
      <c r="C347" s="110" t="str">
        <f t="shared" si="39"/>
        <v>NevadaWindbreak/Shelterbelt Establishment (CPS 380) Replace a Strip of Cropland with 1 Row of Woody Plants</v>
      </c>
      <c r="D347" s="111">
        <f t="shared" si="32"/>
        <v>2</v>
      </c>
      <c r="E347" s="111">
        <f t="shared" si="33"/>
        <v>0</v>
      </c>
      <c r="F347" s="111">
        <f t="shared" si="34"/>
        <v>0</v>
      </c>
      <c r="G347" s="111">
        <f t="shared" si="35"/>
        <v>1</v>
      </c>
      <c r="H347" s="111">
        <f t="shared" si="36"/>
        <v>0</v>
      </c>
      <c r="I347" s="111">
        <f t="shared" si="37"/>
        <v>22</v>
      </c>
      <c r="J347" s="111">
        <f t="shared" si="38"/>
        <v>0</v>
      </c>
      <c r="K347" s="128">
        <v>0.2</v>
      </c>
      <c r="L347" s="112"/>
      <c r="M347" s="121">
        <v>0</v>
      </c>
      <c r="N347" s="128">
        <v>0.1</v>
      </c>
      <c r="O347" s="112"/>
      <c r="P347" s="128">
        <v>2.2000000000000002</v>
      </c>
      <c r="Q347" s="129"/>
    </row>
    <row r="348" spans="1:17" x14ac:dyDescent="0.25">
      <c r="A348" s="119" t="s">
        <v>67</v>
      </c>
      <c r="B348" s="140" t="s">
        <v>161</v>
      </c>
      <c r="C348" s="110" t="str">
        <f t="shared" si="39"/>
        <v>OrangeWindbreak/Shelterbelt Establishment (CPS 380) Replace a Strip of Cropland with 1 Row of Woody Plants</v>
      </c>
      <c r="D348" s="111">
        <f t="shared" si="32"/>
        <v>4</v>
      </c>
      <c r="E348" s="111">
        <f t="shared" si="33"/>
        <v>0</v>
      </c>
      <c r="F348" s="111">
        <f t="shared" si="34"/>
        <v>0.2</v>
      </c>
      <c r="G348" s="111">
        <f t="shared" si="35"/>
        <v>0</v>
      </c>
      <c r="H348" s="111">
        <f t="shared" si="36"/>
        <v>0</v>
      </c>
      <c r="I348" s="111">
        <f t="shared" si="37"/>
        <v>16</v>
      </c>
      <c r="J348" s="111">
        <f t="shared" si="38"/>
        <v>0</v>
      </c>
      <c r="K348" s="128">
        <v>0.4</v>
      </c>
      <c r="L348" s="112"/>
      <c r="M348" s="121">
        <v>0.02</v>
      </c>
      <c r="N348" s="128">
        <v>0</v>
      </c>
      <c r="O348" s="112"/>
      <c r="P348" s="128">
        <v>1.6</v>
      </c>
      <c r="Q348" s="129"/>
    </row>
    <row r="349" spans="1:17" x14ac:dyDescent="0.25">
      <c r="A349" s="119" t="s">
        <v>68</v>
      </c>
      <c r="B349" s="140" t="s">
        <v>161</v>
      </c>
      <c r="C349" s="110" t="str">
        <f t="shared" si="39"/>
        <v>PlacerWindbreak/Shelterbelt Establishment (CPS 380) Replace a Strip of Cropland with 1 Row of Woody Plants</v>
      </c>
      <c r="D349" s="111">
        <f t="shared" ref="D349:D376" si="40">K349*TenYears</f>
        <v>1.2</v>
      </c>
      <c r="E349" s="111">
        <f t="shared" ref="E349:E376" si="41">L349*TenYears</f>
        <v>0</v>
      </c>
      <c r="F349" s="111">
        <f t="shared" ref="F349:F376" si="42">M349*TenYears</f>
        <v>0.4</v>
      </c>
      <c r="G349" s="111">
        <f t="shared" ref="G349:G376" si="43">N349*TenYears</f>
        <v>1.6</v>
      </c>
      <c r="H349" s="111">
        <f t="shared" ref="H349:H376" si="44">O349*TenYears</f>
        <v>0</v>
      </c>
      <c r="I349" s="111">
        <f t="shared" ref="I349:I376" si="45">P349*TenYears</f>
        <v>29.6</v>
      </c>
      <c r="J349" s="111">
        <f t="shared" ref="J349:J376" si="46">Q349*TenYears</f>
        <v>0</v>
      </c>
      <c r="K349" s="128">
        <v>0.12</v>
      </c>
      <c r="L349" s="112"/>
      <c r="M349" s="121">
        <v>0.04</v>
      </c>
      <c r="N349" s="128">
        <v>0.16</v>
      </c>
      <c r="O349" s="112"/>
      <c r="P349" s="128">
        <v>2.96</v>
      </c>
      <c r="Q349" s="129"/>
    </row>
    <row r="350" spans="1:17" x14ac:dyDescent="0.25">
      <c r="A350" s="119" t="s">
        <v>69</v>
      </c>
      <c r="B350" s="140" t="s">
        <v>161</v>
      </c>
      <c r="C350" s="110" t="str">
        <f t="shared" ref="C350:C413" si="47">A350&amp;B350</f>
        <v>PlumasWindbreak/Shelterbelt Establishment (CPS 380) Replace a Strip of Cropland with 1 Row of Woody Plants</v>
      </c>
      <c r="D350" s="111">
        <f t="shared" si="40"/>
        <v>0.4</v>
      </c>
      <c r="E350" s="111">
        <f t="shared" si="41"/>
        <v>0</v>
      </c>
      <c r="F350" s="111">
        <f t="shared" si="42"/>
        <v>0</v>
      </c>
      <c r="G350" s="111">
        <f t="shared" si="43"/>
        <v>0</v>
      </c>
      <c r="H350" s="111">
        <f t="shared" si="44"/>
        <v>0</v>
      </c>
      <c r="I350" s="111">
        <f t="shared" si="45"/>
        <v>6</v>
      </c>
      <c r="J350" s="111">
        <f t="shared" si="46"/>
        <v>0</v>
      </c>
      <c r="K350" s="128">
        <v>0.04</v>
      </c>
      <c r="L350" s="112"/>
      <c r="M350" s="121">
        <v>0</v>
      </c>
      <c r="N350" s="128">
        <v>0</v>
      </c>
      <c r="O350" s="112"/>
      <c r="P350" s="128">
        <v>0.6</v>
      </c>
      <c r="Q350" s="129"/>
    </row>
    <row r="351" spans="1:17" x14ac:dyDescent="0.25">
      <c r="A351" s="119" t="s">
        <v>70</v>
      </c>
      <c r="B351" s="140" t="s">
        <v>161</v>
      </c>
      <c r="C351" s="110" t="str">
        <f t="shared" si="47"/>
        <v>RiversideWindbreak/Shelterbelt Establishment (CPS 380) Replace a Strip of Cropland with 1 Row of Woody Plants</v>
      </c>
      <c r="D351" s="111">
        <f t="shared" si="40"/>
        <v>1.6</v>
      </c>
      <c r="E351" s="111">
        <f t="shared" si="41"/>
        <v>0</v>
      </c>
      <c r="F351" s="111">
        <f t="shared" si="42"/>
        <v>0.2</v>
      </c>
      <c r="G351" s="111">
        <f t="shared" si="43"/>
        <v>0.6</v>
      </c>
      <c r="H351" s="111">
        <f t="shared" si="44"/>
        <v>0</v>
      </c>
      <c r="I351" s="111">
        <f t="shared" si="45"/>
        <v>24</v>
      </c>
      <c r="J351" s="111">
        <f t="shared" si="46"/>
        <v>0</v>
      </c>
      <c r="K351" s="128">
        <v>0.16</v>
      </c>
      <c r="L351" s="112"/>
      <c r="M351" s="121">
        <v>0.02</v>
      </c>
      <c r="N351" s="128">
        <v>0.06</v>
      </c>
      <c r="O351" s="112"/>
      <c r="P351" s="128">
        <v>2.4</v>
      </c>
      <c r="Q351" s="129"/>
    </row>
    <row r="352" spans="1:17" x14ac:dyDescent="0.25">
      <c r="A352" s="119" t="s">
        <v>71</v>
      </c>
      <c r="B352" s="140" t="s">
        <v>161</v>
      </c>
      <c r="C352" s="110" t="str">
        <f t="shared" si="47"/>
        <v>SacramentoWindbreak/Shelterbelt Establishment (CPS 380) Replace a Strip of Cropland with 1 Row of Woody Plants</v>
      </c>
      <c r="D352" s="111">
        <f t="shared" si="40"/>
        <v>2.8000000000000003</v>
      </c>
      <c r="E352" s="111">
        <f t="shared" si="41"/>
        <v>0</v>
      </c>
      <c r="F352" s="111">
        <f t="shared" si="42"/>
        <v>0.6</v>
      </c>
      <c r="G352" s="111">
        <f t="shared" si="43"/>
        <v>2.6</v>
      </c>
      <c r="H352" s="111">
        <f t="shared" si="44"/>
        <v>0</v>
      </c>
      <c r="I352" s="111">
        <f t="shared" si="45"/>
        <v>38.4</v>
      </c>
      <c r="J352" s="111">
        <f t="shared" si="46"/>
        <v>0</v>
      </c>
      <c r="K352" s="128">
        <v>0.28000000000000003</v>
      </c>
      <c r="L352" s="112"/>
      <c r="M352" s="121">
        <v>0.06</v>
      </c>
      <c r="N352" s="128">
        <v>0.26</v>
      </c>
      <c r="O352" s="112"/>
      <c r="P352" s="128">
        <v>3.84</v>
      </c>
      <c r="Q352" s="129"/>
    </row>
    <row r="353" spans="1:17" x14ac:dyDescent="0.25">
      <c r="A353" s="119" t="s">
        <v>72</v>
      </c>
      <c r="B353" s="140" t="s">
        <v>161</v>
      </c>
      <c r="C353" s="110" t="str">
        <f t="shared" si="47"/>
        <v>San BenitoWindbreak/Shelterbelt Establishment (CPS 380) Replace a Strip of Cropland with 1 Row of Woody Plants</v>
      </c>
      <c r="D353" s="111">
        <f t="shared" si="40"/>
        <v>1.6</v>
      </c>
      <c r="E353" s="111">
        <f t="shared" si="41"/>
        <v>0</v>
      </c>
      <c r="F353" s="111">
        <f t="shared" si="42"/>
        <v>0.2</v>
      </c>
      <c r="G353" s="111">
        <f t="shared" si="43"/>
        <v>0.4</v>
      </c>
      <c r="H353" s="111">
        <f t="shared" si="44"/>
        <v>0</v>
      </c>
      <c r="I353" s="111">
        <f t="shared" si="45"/>
        <v>36.200000000000003</v>
      </c>
      <c r="J353" s="111">
        <f t="shared" si="46"/>
        <v>0</v>
      </c>
      <c r="K353" s="128">
        <v>0.16</v>
      </c>
      <c r="L353" s="112"/>
      <c r="M353" s="121">
        <v>0.02</v>
      </c>
      <c r="N353" s="128">
        <v>0.04</v>
      </c>
      <c r="O353" s="112"/>
      <c r="P353" s="128">
        <v>3.62</v>
      </c>
      <c r="Q353" s="129"/>
    </row>
    <row r="354" spans="1:17" x14ac:dyDescent="0.25">
      <c r="A354" s="119" t="s">
        <v>73</v>
      </c>
      <c r="B354" s="140" t="s">
        <v>161</v>
      </c>
      <c r="C354" s="110" t="str">
        <f t="shared" si="47"/>
        <v>San BernadinoWindbreak/Shelterbelt Establishment (CPS 380) Replace a Strip of Cropland with 1 Row of Woody Plants</v>
      </c>
      <c r="D354" s="111">
        <f t="shared" si="40"/>
        <v>1.2</v>
      </c>
      <c r="E354" s="111">
        <f t="shared" si="41"/>
        <v>0</v>
      </c>
      <c r="F354" s="111">
        <f t="shared" si="42"/>
        <v>0.2</v>
      </c>
      <c r="G354" s="111">
        <f t="shared" si="43"/>
        <v>0.4</v>
      </c>
      <c r="H354" s="111">
        <f t="shared" si="44"/>
        <v>0</v>
      </c>
      <c r="I354" s="111">
        <f t="shared" si="45"/>
        <v>25.8</v>
      </c>
      <c r="J354" s="111">
        <f t="shared" si="46"/>
        <v>0</v>
      </c>
      <c r="K354" s="128">
        <v>0.12</v>
      </c>
      <c r="L354" s="112"/>
      <c r="M354" s="121">
        <v>0.02</v>
      </c>
      <c r="N354" s="128">
        <v>0.04</v>
      </c>
      <c r="O354" s="112"/>
      <c r="P354" s="128">
        <v>2.58</v>
      </c>
      <c r="Q354" s="129"/>
    </row>
    <row r="355" spans="1:17" x14ac:dyDescent="0.25">
      <c r="A355" s="119" t="s">
        <v>74</v>
      </c>
      <c r="B355" s="140" t="s">
        <v>161</v>
      </c>
      <c r="C355" s="110" t="str">
        <f t="shared" si="47"/>
        <v>San DiegoWindbreak/Shelterbelt Establishment (CPS 380) Replace a Strip of Cropland with 1 Row of Woody Plants</v>
      </c>
      <c r="D355" s="111">
        <f t="shared" si="40"/>
        <v>1.4000000000000001</v>
      </c>
      <c r="E355" s="111">
        <f t="shared" si="41"/>
        <v>0</v>
      </c>
      <c r="F355" s="111">
        <f t="shared" si="42"/>
        <v>0.6</v>
      </c>
      <c r="G355" s="111">
        <f t="shared" si="43"/>
        <v>0</v>
      </c>
      <c r="H355" s="111">
        <f t="shared" si="44"/>
        <v>0</v>
      </c>
      <c r="I355" s="111">
        <f t="shared" si="45"/>
        <v>14</v>
      </c>
      <c r="J355" s="111">
        <f t="shared" si="46"/>
        <v>0</v>
      </c>
      <c r="K355" s="128">
        <v>0.14000000000000001</v>
      </c>
      <c r="L355" s="112"/>
      <c r="M355" s="121">
        <v>0.06</v>
      </c>
      <c r="N355" s="128">
        <v>0</v>
      </c>
      <c r="O355" s="112"/>
      <c r="P355" s="128">
        <v>1.4</v>
      </c>
      <c r="Q355" s="129"/>
    </row>
    <row r="356" spans="1:17" x14ac:dyDescent="0.25">
      <c r="A356" s="119" t="s">
        <v>75</v>
      </c>
      <c r="B356" s="140" t="s">
        <v>161</v>
      </c>
      <c r="C356" s="110" t="str">
        <f t="shared" si="47"/>
        <v>San FranciscoWindbreak/Shelterbelt Establishment (CPS 380) Replace a Strip of Cropland with 1 Row of Woody Plants</v>
      </c>
      <c r="D356" s="111">
        <f t="shared" si="40"/>
        <v>3.2</v>
      </c>
      <c r="E356" s="111">
        <f t="shared" si="41"/>
        <v>0</v>
      </c>
      <c r="F356" s="111">
        <f t="shared" si="42"/>
        <v>0.4</v>
      </c>
      <c r="G356" s="111">
        <f t="shared" si="43"/>
        <v>0.6</v>
      </c>
      <c r="H356" s="111">
        <f t="shared" si="44"/>
        <v>0</v>
      </c>
      <c r="I356" s="111">
        <f t="shared" si="45"/>
        <v>13</v>
      </c>
      <c r="J356" s="111">
        <f t="shared" si="46"/>
        <v>0</v>
      </c>
      <c r="K356" s="128">
        <v>0.32</v>
      </c>
      <c r="L356" s="112"/>
      <c r="M356" s="121">
        <v>0.04</v>
      </c>
      <c r="N356" s="128">
        <v>0.06</v>
      </c>
      <c r="O356" s="112"/>
      <c r="P356" s="128">
        <v>1.3</v>
      </c>
      <c r="Q356" s="129"/>
    </row>
    <row r="357" spans="1:17" x14ac:dyDescent="0.25">
      <c r="A357" s="119" t="s">
        <v>76</v>
      </c>
      <c r="B357" s="140" t="s">
        <v>161</v>
      </c>
      <c r="C357" s="110" t="str">
        <f t="shared" si="47"/>
        <v>San JoaquinWindbreak/Shelterbelt Establishment (CPS 380) Replace a Strip of Cropland with 1 Row of Woody Plants</v>
      </c>
      <c r="D357" s="111">
        <f t="shared" si="40"/>
        <v>6.2</v>
      </c>
      <c r="E357" s="111">
        <f t="shared" si="41"/>
        <v>0</v>
      </c>
      <c r="F357" s="111">
        <f t="shared" si="42"/>
        <v>0.4</v>
      </c>
      <c r="G357" s="111">
        <f t="shared" si="43"/>
        <v>1.4000000000000001</v>
      </c>
      <c r="H357" s="111">
        <f t="shared" si="44"/>
        <v>0</v>
      </c>
      <c r="I357" s="111">
        <f t="shared" si="45"/>
        <v>31</v>
      </c>
      <c r="J357" s="111">
        <f t="shared" si="46"/>
        <v>0</v>
      </c>
      <c r="K357" s="128">
        <v>0.62</v>
      </c>
      <c r="L357" s="112"/>
      <c r="M357" s="121">
        <v>0.04</v>
      </c>
      <c r="N357" s="128">
        <v>0.14000000000000001</v>
      </c>
      <c r="O357" s="112"/>
      <c r="P357" s="128">
        <v>3.1</v>
      </c>
      <c r="Q357" s="129"/>
    </row>
    <row r="358" spans="1:17" x14ac:dyDescent="0.25">
      <c r="A358" s="119" t="s">
        <v>77</v>
      </c>
      <c r="B358" s="140" t="s">
        <v>161</v>
      </c>
      <c r="C358" s="110" t="str">
        <f t="shared" si="47"/>
        <v>San Luis ObispoWindbreak/Shelterbelt Establishment (CPS 380) Replace a Strip of Cropland with 1 Row of Woody Plants</v>
      </c>
      <c r="D358" s="111">
        <f t="shared" si="40"/>
        <v>1.4000000000000001</v>
      </c>
      <c r="E358" s="111">
        <f t="shared" si="41"/>
        <v>0</v>
      </c>
      <c r="F358" s="111">
        <f t="shared" si="42"/>
        <v>0.6</v>
      </c>
      <c r="G358" s="111">
        <f t="shared" si="43"/>
        <v>0.2</v>
      </c>
      <c r="H358" s="111">
        <f t="shared" si="44"/>
        <v>0</v>
      </c>
      <c r="I358" s="111">
        <f t="shared" si="45"/>
        <v>36.800000000000004</v>
      </c>
      <c r="J358" s="111">
        <f t="shared" si="46"/>
        <v>0</v>
      </c>
      <c r="K358" s="128">
        <v>0.14000000000000001</v>
      </c>
      <c r="L358" s="112"/>
      <c r="M358" s="121">
        <v>0.06</v>
      </c>
      <c r="N358" s="128">
        <v>0.02</v>
      </c>
      <c r="O358" s="112"/>
      <c r="P358" s="128">
        <v>3.68</v>
      </c>
      <c r="Q358" s="129"/>
    </row>
    <row r="359" spans="1:17" x14ac:dyDescent="0.25">
      <c r="A359" s="119" t="s">
        <v>78</v>
      </c>
      <c r="B359" s="140" t="s">
        <v>161</v>
      </c>
      <c r="C359" s="110" t="str">
        <f t="shared" si="47"/>
        <v>San MateoWindbreak/Shelterbelt Establishment (CPS 380) Replace a Strip of Cropland with 1 Row of Woody Plants</v>
      </c>
      <c r="D359" s="111">
        <f t="shared" si="40"/>
        <v>2.8000000000000003</v>
      </c>
      <c r="E359" s="111">
        <f t="shared" si="41"/>
        <v>0</v>
      </c>
      <c r="F359" s="111">
        <f t="shared" si="42"/>
        <v>0.2</v>
      </c>
      <c r="G359" s="111">
        <f t="shared" si="43"/>
        <v>0.4</v>
      </c>
      <c r="H359" s="111">
        <f t="shared" si="44"/>
        <v>0</v>
      </c>
      <c r="I359" s="111">
        <f t="shared" si="45"/>
        <v>12.4</v>
      </c>
      <c r="J359" s="111">
        <f t="shared" si="46"/>
        <v>0</v>
      </c>
      <c r="K359" s="128">
        <v>0.28000000000000003</v>
      </c>
      <c r="L359" s="112"/>
      <c r="M359" s="121">
        <v>0.02</v>
      </c>
      <c r="N359" s="128">
        <v>0.04</v>
      </c>
      <c r="O359" s="112"/>
      <c r="P359" s="128">
        <v>1.24</v>
      </c>
      <c r="Q359" s="129"/>
    </row>
    <row r="360" spans="1:17" x14ac:dyDescent="0.25">
      <c r="A360" s="119" t="s">
        <v>79</v>
      </c>
      <c r="B360" s="140" t="s">
        <v>161</v>
      </c>
      <c r="C360" s="110" t="str">
        <f t="shared" si="47"/>
        <v>Santa BarbaraWindbreak/Shelterbelt Establishment (CPS 380) Replace a Strip of Cropland with 1 Row of Woody Plants</v>
      </c>
      <c r="D360" s="111">
        <f t="shared" si="40"/>
        <v>0.4</v>
      </c>
      <c r="E360" s="111">
        <f t="shared" si="41"/>
        <v>0</v>
      </c>
      <c r="F360" s="111">
        <f t="shared" si="42"/>
        <v>0.2</v>
      </c>
      <c r="G360" s="111">
        <f t="shared" si="43"/>
        <v>0</v>
      </c>
      <c r="H360" s="111">
        <f t="shared" si="44"/>
        <v>0</v>
      </c>
      <c r="I360" s="111">
        <f t="shared" si="45"/>
        <v>14.2</v>
      </c>
      <c r="J360" s="111">
        <f t="shared" si="46"/>
        <v>0</v>
      </c>
      <c r="K360" s="128">
        <v>0.04</v>
      </c>
      <c r="L360" s="112"/>
      <c r="M360" s="121">
        <v>0.02</v>
      </c>
      <c r="N360" s="128">
        <v>0</v>
      </c>
      <c r="O360" s="112"/>
      <c r="P360" s="128">
        <v>1.42</v>
      </c>
      <c r="Q360" s="129"/>
    </row>
    <row r="361" spans="1:17" x14ac:dyDescent="0.25">
      <c r="A361" s="119" t="s">
        <v>80</v>
      </c>
      <c r="B361" s="140" t="s">
        <v>161</v>
      </c>
      <c r="C361" s="110" t="str">
        <f t="shared" si="47"/>
        <v>Santa ClaraWindbreak/Shelterbelt Establishment (CPS 380) Replace a Strip of Cropland with 1 Row of Woody Plants</v>
      </c>
      <c r="D361" s="111">
        <f t="shared" si="40"/>
        <v>12.2</v>
      </c>
      <c r="E361" s="111">
        <f t="shared" si="41"/>
        <v>0</v>
      </c>
      <c r="F361" s="111">
        <f t="shared" si="42"/>
        <v>0.4</v>
      </c>
      <c r="G361" s="111">
        <f t="shared" si="43"/>
        <v>0.4</v>
      </c>
      <c r="H361" s="111">
        <f t="shared" si="44"/>
        <v>0</v>
      </c>
      <c r="I361" s="111">
        <f t="shared" si="45"/>
        <v>34</v>
      </c>
      <c r="J361" s="111">
        <f t="shared" si="46"/>
        <v>0</v>
      </c>
      <c r="K361" s="128">
        <v>1.22</v>
      </c>
      <c r="L361" s="112"/>
      <c r="M361" s="121">
        <v>0.04</v>
      </c>
      <c r="N361" s="128">
        <v>0.04</v>
      </c>
      <c r="O361" s="112"/>
      <c r="P361" s="128">
        <v>3.4</v>
      </c>
      <c r="Q361" s="129"/>
    </row>
    <row r="362" spans="1:17" x14ac:dyDescent="0.25">
      <c r="A362" s="119" t="s">
        <v>81</v>
      </c>
      <c r="B362" s="140" t="s">
        <v>161</v>
      </c>
      <c r="C362" s="110" t="str">
        <f t="shared" si="47"/>
        <v>Santa CruzWindbreak/Shelterbelt Establishment (CPS 380) Replace a Strip of Cropland with 1 Row of Woody Plants</v>
      </c>
      <c r="D362" s="111">
        <f t="shared" si="40"/>
        <v>3.2</v>
      </c>
      <c r="E362" s="111">
        <f t="shared" si="41"/>
        <v>0</v>
      </c>
      <c r="F362" s="111">
        <f t="shared" si="42"/>
        <v>0.2</v>
      </c>
      <c r="G362" s="111">
        <f t="shared" si="43"/>
        <v>0.2</v>
      </c>
      <c r="H362" s="111">
        <f t="shared" si="44"/>
        <v>0</v>
      </c>
      <c r="I362" s="111">
        <f t="shared" si="45"/>
        <v>12.6</v>
      </c>
      <c r="J362" s="111">
        <f t="shared" si="46"/>
        <v>0</v>
      </c>
      <c r="K362" s="128">
        <v>0.32</v>
      </c>
      <c r="L362" s="112"/>
      <c r="M362" s="121">
        <v>0.02</v>
      </c>
      <c r="N362" s="128">
        <v>0.02</v>
      </c>
      <c r="O362" s="112"/>
      <c r="P362" s="128">
        <v>1.26</v>
      </c>
      <c r="Q362" s="129"/>
    </row>
    <row r="363" spans="1:17" x14ac:dyDescent="0.25">
      <c r="A363" s="119" t="s">
        <v>82</v>
      </c>
      <c r="B363" s="140" t="s">
        <v>161</v>
      </c>
      <c r="C363" s="110" t="str">
        <f t="shared" si="47"/>
        <v>ShastaWindbreak/Shelterbelt Establishment (CPS 380) Replace a Strip of Cropland with 1 Row of Woody Plants</v>
      </c>
      <c r="D363" s="111">
        <f t="shared" si="40"/>
        <v>2.8000000000000003</v>
      </c>
      <c r="E363" s="111">
        <f t="shared" si="41"/>
        <v>0</v>
      </c>
      <c r="F363" s="111">
        <f t="shared" si="42"/>
        <v>0.4</v>
      </c>
      <c r="G363" s="111">
        <f t="shared" si="43"/>
        <v>0.2</v>
      </c>
      <c r="H363" s="111">
        <f t="shared" si="44"/>
        <v>0</v>
      </c>
      <c r="I363" s="111">
        <f t="shared" si="45"/>
        <v>32.799999999999997</v>
      </c>
      <c r="J363" s="111">
        <f t="shared" si="46"/>
        <v>0</v>
      </c>
      <c r="K363" s="128">
        <v>0.28000000000000003</v>
      </c>
      <c r="L363" s="112"/>
      <c r="M363" s="121">
        <v>0.04</v>
      </c>
      <c r="N363" s="128">
        <v>0.02</v>
      </c>
      <c r="O363" s="112"/>
      <c r="P363" s="128">
        <v>3.28</v>
      </c>
      <c r="Q363" s="129"/>
    </row>
    <row r="364" spans="1:17" x14ac:dyDescent="0.25">
      <c r="A364" s="119" t="s">
        <v>83</v>
      </c>
      <c r="B364" s="140" t="s">
        <v>161</v>
      </c>
      <c r="C364" s="110" t="str">
        <f t="shared" si="47"/>
        <v>SierraWindbreak/Shelterbelt Establishment (CPS 380) Replace a Strip of Cropland with 1 Row of Woody Plants</v>
      </c>
      <c r="D364" s="111">
        <f t="shared" si="40"/>
        <v>1</v>
      </c>
      <c r="E364" s="111">
        <f t="shared" si="41"/>
        <v>0</v>
      </c>
      <c r="F364" s="111">
        <f t="shared" si="42"/>
        <v>0</v>
      </c>
      <c r="G364" s="111">
        <f t="shared" si="43"/>
        <v>0</v>
      </c>
      <c r="H364" s="111">
        <f t="shared" si="44"/>
        <v>0</v>
      </c>
      <c r="I364" s="111">
        <f t="shared" si="45"/>
        <v>7.1999999999999993</v>
      </c>
      <c r="J364" s="111">
        <f t="shared" si="46"/>
        <v>0</v>
      </c>
      <c r="K364" s="128">
        <v>0.1</v>
      </c>
      <c r="L364" s="112"/>
      <c r="M364" s="121">
        <v>0</v>
      </c>
      <c r="N364" s="128">
        <v>0</v>
      </c>
      <c r="O364" s="112"/>
      <c r="P364" s="128">
        <v>0.72</v>
      </c>
      <c r="Q364" s="129"/>
    </row>
    <row r="365" spans="1:17" x14ac:dyDescent="0.25">
      <c r="A365" s="119" t="s">
        <v>84</v>
      </c>
      <c r="B365" s="140" t="s">
        <v>161</v>
      </c>
      <c r="C365" s="110" t="str">
        <f t="shared" si="47"/>
        <v>SiskiyouWindbreak/Shelterbelt Establishment (CPS 380) Replace a Strip of Cropland with 1 Row of Woody Plants</v>
      </c>
      <c r="D365" s="111">
        <f t="shared" si="40"/>
        <v>1</v>
      </c>
      <c r="E365" s="111">
        <f t="shared" si="41"/>
        <v>0</v>
      </c>
      <c r="F365" s="111">
        <f t="shared" si="42"/>
        <v>0.2</v>
      </c>
      <c r="G365" s="111">
        <f t="shared" si="43"/>
        <v>0</v>
      </c>
      <c r="H365" s="111">
        <f t="shared" si="44"/>
        <v>0</v>
      </c>
      <c r="I365" s="111">
        <f t="shared" si="45"/>
        <v>15.600000000000001</v>
      </c>
      <c r="J365" s="111">
        <f t="shared" si="46"/>
        <v>0</v>
      </c>
      <c r="K365" s="128">
        <v>0.1</v>
      </c>
      <c r="L365" s="112"/>
      <c r="M365" s="121">
        <v>0.02</v>
      </c>
      <c r="N365" s="128">
        <v>0</v>
      </c>
      <c r="O365" s="112"/>
      <c r="P365" s="128">
        <v>1.56</v>
      </c>
      <c r="Q365" s="129"/>
    </row>
    <row r="366" spans="1:17" x14ac:dyDescent="0.25">
      <c r="A366" s="119" t="s">
        <v>85</v>
      </c>
      <c r="B366" s="140" t="s">
        <v>161</v>
      </c>
      <c r="C366" s="110" t="str">
        <f t="shared" si="47"/>
        <v>SolanoWindbreak/Shelterbelt Establishment (CPS 380) Replace a Strip of Cropland with 1 Row of Woody Plants</v>
      </c>
      <c r="D366" s="111">
        <f t="shared" si="40"/>
        <v>3.4000000000000004</v>
      </c>
      <c r="E366" s="111">
        <f t="shared" si="41"/>
        <v>0</v>
      </c>
      <c r="F366" s="111">
        <f t="shared" si="42"/>
        <v>1</v>
      </c>
      <c r="G366" s="111">
        <f t="shared" si="43"/>
        <v>3</v>
      </c>
      <c r="H366" s="111">
        <f t="shared" si="44"/>
        <v>0</v>
      </c>
      <c r="I366" s="111">
        <f t="shared" si="45"/>
        <v>37.200000000000003</v>
      </c>
      <c r="J366" s="111">
        <f t="shared" si="46"/>
        <v>0</v>
      </c>
      <c r="K366" s="128">
        <v>0.34</v>
      </c>
      <c r="L366" s="112"/>
      <c r="M366" s="121">
        <v>0.1</v>
      </c>
      <c r="N366" s="128">
        <v>0.3</v>
      </c>
      <c r="O366" s="112"/>
      <c r="P366" s="128">
        <v>3.72</v>
      </c>
      <c r="Q366" s="129"/>
    </row>
    <row r="367" spans="1:17" x14ac:dyDescent="0.25">
      <c r="A367" s="119" t="s">
        <v>86</v>
      </c>
      <c r="B367" s="140" t="s">
        <v>161</v>
      </c>
      <c r="C367" s="110" t="str">
        <f t="shared" si="47"/>
        <v>SonomaWindbreak/Shelterbelt Establishment (CPS 380) Replace a Strip of Cropland with 1 Row of Woody Plants</v>
      </c>
      <c r="D367" s="111">
        <f t="shared" si="40"/>
        <v>1</v>
      </c>
      <c r="E367" s="111">
        <f t="shared" si="41"/>
        <v>0</v>
      </c>
      <c r="F367" s="111">
        <f t="shared" si="42"/>
        <v>0.2</v>
      </c>
      <c r="G367" s="111">
        <f t="shared" si="43"/>
        <v>0.4</v>
      </c>
      <c r="H367" s="111">
        <f t="shared" si="44"/>
        <v>0</v>
      </c>
      <c r="I367" s="111">
        <f t="shared" si="45"/>
        <v>11.6</v>
      </c>
      <c r="J367" s="111">
        <f t="shared" si="46"/>
        <v>0</v>
      </c>
      <c r="K367" s="128">
        <v>0.1</v>
      </c>
      <c r="L367" s="112"/>
      <c r="M367" s="121">
        <v>0.02</v>
      </c>
      <c r="N367" s="128">
        <v>0.04</v>
      </c>
      <c r="O367" s="112"/>
      <c r="P367" s="128">
        <v>1.1599999999999999</v>
      </c>
      <c r="Q367" s="129"/>
    </row>
    <row r="368" spans="1:17" x14ac:dyDescent="0.25">
      <c r="A368" s="119" t="s">
        <v>87</v>
      </c>
      <c r="B368" s="140" t="s">
        <v>161</v>
      </c>
      <c r="C368" s="110" t="str">
        <f t="shared" si="47"/>
        <v>StanislausWindbreak/Shelterbelt Establishment (CPS 380) Replace a Strip of Cropland with 1 Row of Woody Plants</v>
      </c>
      <c r="D368" s="111">
        <f t="shared" si="40"/>
        <v>5.6000000000000005</v>
      </c>
      <c r="E368" s="111">
        <f t="shared" si="41"/>
        <v>0</v>
      </c>
      <c r="F368" s="111">
        <f t="shared" si="42"/>
        <v>0.4</v>
      </c>
      <c r="G368" s="111">
        <f t="shared" si="43"/>
        <v>1.4000000000000001</v>
      </c>
      <c r="H368" s="111">
        <f t="shared" si="44"/>
        <v>0</v>
      </c>
      <c r="I368" s="111">
        <f t="shared" si="45"/>
        <v>40.599999999999994</v>
      </c>
      <c r="J368" s="111">
        <f t="shared" si="46"/>
        <v>0</v>
      </c>
      <c r="K368" s="128">
        <v>0.56000000000000005</v>
      </c>
      <c r="L368" s="112"/>
      <c r="M368" s="121">
        <v>0.04</v>
      </c>
      <c r="N368" s="128">
        <v>0.14000000000000001</v>
      </c>
      <c r="O368" s="112"/>
      <c r="P368" s="128">
        <v>4.0599999999999996</v>
      </c>
      <c r="Q368" s="129"/>
    </row>
    <row r="369" spans="1:17" x14ac:dyDescent="0.25">
      <c r="A369" s="119" t="s">
        <v>88</v>
      </c>
      <c r="B369" s="140" t="s">
        <v>161</v>
      </c>
      <c r="C369" s="110" t="str">
        <f t="shared" si="47"/>
        <v>SutterWindbreak/Shelterbelt Establishment (CPS 380) Replace a Strip of Cropland with 1 Row of Woody Plants</v>
      </c>
      <c r="D369" s="111">
        <f t="shared" si="40"/>
        <v>3.8</v>
      </c>
      <c r="E369" s="111">
        <f t="shared" si="41"/>
        <v>0</v>
      </c>
      <c r="F369" s="111">
        <f t="shared" si="42"/>
        <v>0.4</v>
      </c>
      <c r="G369" s="111">
        <f t="shared" si="43"/>
        <v>2.4</v>
      </c>
      <c r="H369" s="111">
        <f t="shared" si="44"/>
        <v>0</v>
      </c>
      <c r="I369" s="111">
        <f t="shared" si="45"/>
        <v>53.4</v>
      </c>
      <c r="J369" s="111">
        <f t="shared" si="46"/>
        <v>0</v>
      </c>
      <c r="K369" s="128">
        <v>0.38</v>
      </c>
      <c r="L369" s="112"/>
      <c r="M369" s="121">
        <v>0.04</v>
      </c>
      <c r="N369" s="128">
        <v>0.24</v>
      </c>
      <c r="O369" s="112"/>
      <c r="P369" s="128">
        <v>5.34</v>
      </c>
      <c r="Q369" s="129"/>
    </row>
    <row r="370" spans="1:17" x14ac:dyDescent="0.25">
      <c r="A370" s="119" t="s">
        <v>89</v>
      </c>
      <c r="B370" s="140" t="s">
        <v>161</v>
      </c>
      <c r="C370" s="110" t="str">
        <f t="shared" si="47"/>
        <v>TehamaWindbreak/Shelterbelt Establishment (CPS 380) Replace a Strip of Cropland with 1 Row of Woody Plants</v>
      </c>
      <c r="D370" s="111">
        <f t="shared" si="40"/>
        <v>3.2</v>
      </c>
      <c r="E370" s="111">
        <f t="shared" si="41"/>
        <v>0</v>
      </c>
      <c r="F370" s="111">
        <f t="shared" si="42"/>
        <v>0.6</v>
      </c>
      <c r="G370" s="111">
        <f t="shared" si="43"/>
        <v>2</v>
      </c>
      <c r="H370" s="111">
        <f t="shared" si="44"/>
        <v>0</v>
      </c>
      <c r="I370" s="111">
        <f t="shared" si="45"/>
        <v>44.6</v>
      </c>
      <c r="J370" s="111">
        <f t="shared" si="46"/>
        <v>0</v>
      </c>
      <c r="K370" s="128">
        <v>0.32</v>
      </c>
      <c r="L370" s="112"/>
      <c r="M370" s="121">
        <v>0.06</v>
      </c>
      <c r="N370" s="128">
        <v>0.2</v>
      </c>
      <c r="O370" s="112"/>
      <c r="P370" s="128">
        <v>4.46</v>
      </c>
      <c r="Q370" s="129"/>
    </row>
    <row r="371" spans="1:17" x14ac:dyDescent="0.25">
      <c r="A371" s="119" t="s">
        <v>90</v>
      </c>
      <c r="B371" s="140" t="s">
        <v>161</v>
      </c>
      <c r="C371" s="110" t="str">
        <f t="shared" si="47"/>
        <v>TrinityWindbreak/Shelterbelt Establishment (CPS 380) Replace a Strip of Cropland with 1 Row of Woody Plants</v>
      </c>
      <c r="D371" s="111">
        <f t="shared" si="40"/>
        <v>1.2</v>
      </c>
      <c r="E371" s="111">
        <f t="shared" si="41"/>
        <v>0</v>
      </c>
      <c r="F371" s="111">
        <f t="shared" si="42"/>
        <v>0.2</v>
      </c>
      <c r="G371" s="111">
        <f t="shared" si="43"/>
        <v>0</v>
      </c>
      <c r="H371" s="111">
        <f t="shared" si="44"/>
        <v>0</v>
      </c>
      <c r="I371" s="111">
        <f t="shared" si="45"/>
        <v>22.799999999999997</v>
      </c>
      <c r="J371" s="111">
        <f t="shared" si="46"/>
        <v>0</v>
      </c>
      <c r="K371" s="128">
        <v>0.12</v>
      </c>
      <c r="L371" s="112"/>
      <c r="M371" s="121">
        <v>0.02</v>
      </c>
      <c r="N371" s="128">
        <v>0</v>
      </c>
      <c r="O371" s="112"/>
      <c r="P371" s="128">
        <v>2.2799999999999998</v>
      </c>
      <c r="Q371" s="129"/>
    </row>
    <row r="372" spans="1:17" x14ac:dyDescent="0.25">
      <c r="A372" s="119" t="s">
        <v>91</v>
      </c>
      <c r="B372" s="140" t="s">
        <v>161</v>
      </c>
      <c r="C372" s="110" t="str">
        <f t="shared" si="47"/>
        <v>TulareWindbreak/Shelterbelt Establishment (CPS 380) Replace a Strip of Cropland with 1 Row of Woody Plants</v>
      </c>
      <c r="D372" s="111">
        <f t="shared" si="40"/>
        <v>6</v>
      </c>
      <c r="E372" s="111">
        <f t="shared" si="41"/>
        <v>0</v>
      </c>
      <c r="F372" s="111">
        <f t="shared" si="42"/>
        <v>0.8</v>
      </c>
      <c r="G372" s="111">
        <f t="shared" si="43"/>
        <v>0.8</v>
      </c>
      <c r="H372" s="111">
        <f t="shared" si="44"/>
        <v>0</v>
      </c>
      <c r="I372" s="111">
        <f t="shared" si="45"/>
        <v>46.4</v>
      </c>
      <c r="J372" s="111">
        <f t="shared" si="46"/>
        <v>0</v>
      </c>
      <c r="K372" s="128">
        <v>0.6</v>
      </c>
      <c r="L372" s="112"/>
      <c r="M372" s="121">
        <v>0.08</v>
      </c>
      <c r="N372" s="128">
        <v>0.08</v>
      </c>
      <c r="O372" s="112"/>
      <c r="P372" s="128">
        <v>4.6399999999999997</v>
      </c>
      <c r="Q372" s="129"/>
    </row>
    <row r="373" spans="1:17" x14ac:dyDescent="0.25">
      <c r="A373" s="119" t="s">
        <v>92</v>
      </c>
      <c r="B373" s="140" t="s">
        <v>161</v>
      </c>
      <c r="C373" s="110" t="str">
        <f t="shared" si="47"/>
        <v>TuolumneWindbreak/Shelterbelt Establishment (CPS 380) Replace a Strip of Cropland with 1 Row of Woody Plants</v>
      </c>
      <c r="D373" s="111">
        <f t="shared" si="40"/>
        <v>1.6</v>
      </c>
      <c r="E373" s="111">
        <f t="shared" si="41"/>
        <v>0</v>
      </c>
      <c r="F373" s="111">
        <f t="shared" si="42"/>
        <v>0.2</v>
      </c>
      <c r="G373" s="111">
        <f t="shared" si="43"/>
        <v>0.6</v>
      </c>
      <c r="H373" s="111">
        <f t="shared" si="44"/>
        <v>0</v>
      </c>
      <c r="I373" s="111">
        <f t="shared" si="45"/>
        <v>23.2</v>
      </c>
      <c r="J373" s="111">
        <f t="shared" si="46"/>
        <v>0</v>
      </c>
      <c r="K373" s="128">
        <v>0.16</v>
      </c>
      <c r="L373" s="112"/>
      <c r="M373" s="121">
        <v>0.02</v>
      </c>
      <c r="N373" s="128">
        <v>0.06</v>
      </c>
      <c r="O373" s="112"/>
      <c r="P373" s="128">
        <v>2.3199999999999998</v>
      </c>
      <c r="Q373" s="129"/>
    </row>
    <row r="374" spans="1:17" x14ac:dyDescent="0.25">
      <c r="A374" s="119" t="s">
        <v>93</v>
      </c>
      <c r="B374" s="140" t="s">
        <v>161</v>
      </c>
      <c r="C374" s="110" t="str">
        <f t="shared" si="47"/>
        <v>VentureWindbreak/Shelterbelt Establishment (CPS 380) Replace a Strip of Cropland with 1 Row of Woody Plants</v>
      </c>
      <c r="D374" s="111">
        <f t="shared" si="40"/>
        <v>1.6</v>
      </c>
      <c r="E374" s="111">
        <f t="shared" si="41"/>
        <v>0</v>
      </c>
      <c r="F374" s="111">
        <f t="shared" si="42"/>
        <v>0.2</v>
      </c>
      <c r="G374" s="111">
        <f t="shared" si="43"/>
        <v>0</v>
      </c>
      <c r="H374" s="111">
        <f t="shared" si="44"/>
        <v>0</v>
      </c>
      <c r="I374" s="111">
        <f t="shared" si="45"/>
        <v>18.799999999999997</v>
      </c>
      <c r="J374" s="111">
        <f t="shared" si="46"/>
        <v>0</v>
      </c>
      <c r="K374" s="128">
        <v>0.16</v>
      </c>
      <c r="L374" s="112"/>
      <c r="M374" s="121">
        <v>0.02</v>
      </c>
      <c r="N374" s="128">
        <v>0</v>
      </c>
      <c r="O374" s="112"/>
      <c r="P374" s="128">
        <v>1.88</v>
      </c>
      <c r="Q374" s="129"/>
    </row>
    <row r="375" spans="1:17" x14ac:dyDescent="0.25">
      <c r="A375" s="119" t="s">
        <v>94</v>
      </c>
      <c r="B375" s="140" t="s">
        <v>161</v>
      </c>
      <c r="C375" s="110" t="str">
        <f t="shared" si="47"/>
        <v>YoloWindbreak/Shelterbelt Establishment (CPS 380) Replace a Strip of Cropland with 1 Row of Woody Plants</v>
      </c>
      <c r="D375" s="111">
        <f t="shared" si="40"/>
        <v>3.2</v>
      </c>
      <c r="E375" s="111">
        <f t="shared" si="41"/>
        <v>0</v>
      </c>
      <c r="F375" s="111">
        <f t="shared" si="42"/>
        <v>0.2</v>
      </c>
      <c r="G375" s="111">
        <f t="shared" si="43"/>
        <v>2.4</v>
      </c>
      <c r="H375" s="111">
        <f t="shared" si="44"/>
        <v>0</v>
      </c>
      <c r="I375" s="111">
        <f t="shared" si="45"/>
        <v>35</v>
      </c>
      <c r="J375" s="111">
        <f t="shared" si="46"/>
        <v>0</v>
      </c>
      <c r="K375" s="128">
        <v>0.32</v>
      </c>
      <c r="L375" s="112"/>
      <c r="M375" s="121">
        <v>0.02</v>
      </c>
      <c r="N375" s="128">
        <v>0.24</v>
      </c>
      <c r="O375" s="112"/>
      <c r="P375" s="128">
        <v>3.5</v>
      </c>
      <c r="Q375" s="129"/>
    </row>
    <row r="376" spans="1:17" x14ac:dyDescent="0.25">
      <c r="A376" s="119" t="s">
        <v>95</v>
      </c>
      <c r="B376" s="140" t="s">
        <v>161</v>
      </c>
      <c r="C376" s="110" t="str">
        <f t="shared" si="47"/>
        <v>YubaWindbreak/Shelterbelt Establishment (CPS 380) Replace a Strip of Cropland with 1 Row of Woody Plants</v>
      </c>
      <c r="D376" s="111">
        <f t="shared" si="40"/>
        <v>3</v>
      </c>
      <c r="E376" s="111">
        <f t="shared" si="41"/>
        <v>0</v>
      </c>
      <c r="F376" s="111">
        <f t="shared" si="42"/>
        <v>0.4</v>
      </c>
      <c r="G376" s="111">
        <f t="shared" si="43"/>
        <v>2</v>
      </c>
      <c r="H376" s="111">
        <f t="shared" si="44"/>
        <v>0</v>
      </c>
      <c r="I376" s="111">
        <f t="shared" si="45"/>
        <v>46.2</v>
      </c>
      <c r="J376" s="111">
        <f t="shared" si="46"/>
        <v>0</v>
      </c>
      <c r="K376" s="128">
        <v>0.3</v>
      </c>
      <c r="L376" s="112"/>
      <c r="M376" s="121">
        <v>0.04</v>
      </c>
      <c r="N376" s="128">
        <v>0.2</v>
      </c>
      <c r="O376" s="112"/>
      <c r="P376" s="128">
        <v>4.62</v>
      </c>
      <c r="Q376" s="129"/>
    </row>
    <row r="377" spans="1:17" x14ac:dyDescent="0.25">
      <c r="A377" s="119" t="s">
        <v>38</v>
      </c>
      <c r="B377" s="140" t="s">
        <v>146</v>
      </c>
      <c r="C377" s="110" t="str">
        <f t="shared" si="47"/>
        <v>AlamedaCover Crop (CPS 340) Add Non-Legume Seasonal Cover Crop to Irrigated Cropland</v>
      </c>
      <c r="D377" s="111">
        <f t="shared" ref="D377:D440" si="48">K377*ThreeYears</f>
        <v>0.13707746816705563</v>
      </c>
      <c r="E377" s="111">
        <f t="shared" ref="E377:E440" si="49">L377*ThreeYears</f>
        <v>2.6665068690373528</v>
      </c>
      <c r="F377" s="111">
        <f t="shared" ref="F377:F440" si="50">M377*ThreeYears</f>
        <v>0</v>
      </c>
      <c r="G377" s="111">
        <f t="shared" ref="G377:G440" si="51">N377*ThreeYears</f>
        <v>0</v>
      </c>
      <c r="H377" s="111">
        <f t="shared" ref="H377:I440" si="52">O377*ThreeYears</f>
        <v>0</v>
      </c>
      <c r="I377" s="111">
        <f t="shared" si="52"/>
        <v>0</v>
      </c>
      <c r="J377" s="111">
        <f t="shared" ref="J377:J440" si="53">Q377*ThreeYears</f>
        <v>0</v>
      </c>
      <c r="K377" s="121">
        <v>4.5692489389018542E-2</v>
      </c>
      <c r="L377" s="121">
        <v>0.88883562301245089</v>
      </c>
      <c r="M377" s="112"/>
      <c r="N377" s="112"/>
      <c r="O377" s="112"/>
      <c r="P377" s="112"/>
      <c r="Q377" s="129"/>
    </row>
    <row r="378" spans="1:17" x14ac:dyDescent="0.25">
      <c r="A378" s="109" t="s">
        <v>39</v>
      </c>
      <c r="B378" s="131" t="s">
        <v>146</v>
      </c>
      <c r="C378" s="110" t="str">
        <f t="shared" si="47"/>
        <v>AlpineCover Crop (CPS 340) Add Non-Legume Seasonal Cover Crop to Irrigated Cropland</v>
      </c>
      <c r="D378" s="111">
        <f t="shared" si="48"/>
        <v>0.11336865871214993</v>
      </c>
      <c r="E378" s="111">
        <f t="shared" si="49"/>
        <v>0.528649535891072</v>
      </c>
      <c r="F378" s="111">
        <f t="shared" si="50"/>
        <v>0</v>
      </c>
      <c r="G378" s="111">
        <f t="shared" si="51"/>
        <v>0</v>
      </c>
      <c r="H378" s="111">
        <f t="shared" si="52"/>
        <v>0</v>
      </c>
      <c r="I378" s="111">
        <f t="shared" si="52"/>
        <v>0</v>
      </c>
      <c r="J378" s="111">
        <f t="shared" si="53"/>
        <v>0</v>
      </c>
      <c r="K378" s="121">
        <v>3.7789552904049978E-2</v>
      </c>
      <c r="L378" s="121">
        <v>0.17621651196369068</v>
      </c>
      <c r="M378" s="112"/>
      <c r="N378" s="112"/>
      <c r="O378" s="112"/>
      <c r="P378" s="112"/>
      <c r="Q378" s="129"/>
    </row>
    <row r="379" spans="1:17" x14ac:dyDescent="0.25">
      <c r="A379" s="109" t="s">
        <v>40</v>
      </c>
      <c r="B379" s="131" t="s">
        <v>146</v>
      </c>
      <c r="C379" s="110" t="str">
        <f t="shared" si="47"/>
        <v>AmadorCover Crop (CPS 340) Add Non-Legume Seasonal Cover Crop to Irrigated Cropland</v>
      </c>
      <c r="D379" s="111">
        <f t="shared" si="48"/>
        <v>6.783598077846846E-2</v>
      </c>
      <c r="E379" s="111">
        <f t="shared" si="49"/>
        <v>0.53788378680387483</v>
      </c>
      <c r="F379" s="111">
        <f t="shared" si="50"/>
        <v>0</v>
      </c>
      <c r="G379" s="111">
        <f t="shared" si="51"/>
        <v>0</v>
      </c>
      <c r="H379" s="111">
        <f t="shared" si="52"/>
        <v>0</v>
      </c>
      <c r="I379" s="111">
        <f t="shared" si="52"/>
        <v>0</v>
      </c>
      <c r="J379" s="111">
        <f t="shared" si="53"/>
        <v>0</v>
      </c>
      <c r="K379" s="121">
        <v>2.2611993592822819E-2</v>
      </c>
      <c r="L379" s="121">
        <v>0.1792945956012916</v>
      </c>
      <c r="M379" s="112"/>
      <c r="N379" s="112"/>
      <c r="O379" s="112"/>
      <c r="P379" s="112"/>
      <c r="Q379" s="129"/>
    </row>
    <row r="380" spans="1:17" x14ac:dyDescent="0.25">
      <c r="A380" s="109" t="s">
        <v>41</v>
      </c>
      <c r="B380" s="131" t="s">
        <v>146</v>
      </c>
      <c r="C380" s="110" t="str">
        <f t="shared" si="47"/>
        <v>ButteCover Crop (CPS 340) Add Non-Legume Seasonal Cover Crop to Irrigated Cropland</v>
      </c>
      <c r="D380" s="111">
        <f t="shared" si="48"/>
        <v>0.18067955431953731</v>
      </c>
      <c r="E380" s="111">
        <f t="shared" si="49"/>
        <v>6.5278548093788036</v>
      </c>
      <c r="F380" s="111">
        <f t="shared" si="50"/>
        <v>0</v>
      </c>
      <c r="G380" s="111">
        <f t="shared" si="51"/>
        <v>0</v>
      </c>
      <c r="H380" s="111">
        <f t="shared" si="52"/>
        <v>0</v>
      </c>
      <c r="I380" s="111">
        <f t="shared" si="52"/>
        <v>0</v>
      </c>
      <c r="J380" s="111">
        <f t="shared" si="53"/>
        <v>0</v>
      </c>
      <c r="K380" s="121">
        <v>6.0226518106512431E-2</v>
      </c>
      <c r="L380" s="121">
        <v>2.175951603126268</v>
      </c>
      <c r="M380" s="112"/>
      <c r="N380" s="112"/>
      <c r="O380" s="112"/>
      <c r="P380" s="112"/>
      <c r="Q380" s="129"/>
    </row>
    <row r="381" spans="1:17" x14ac:dyDescent="0.25">
      <c r="A381" s="109" t="s">
        <v>42</v>
      </c>
      <c r="B381" s="131" t="s">
        <v>146</v>
      </c>
      <c r="C381" s="110" t="str">
        <f t="shared" si="47"/>
        <v>CalaverasCover Crop (CPS 340) Add Non-Legume Seasonal Cover Crop to Irrigated Cropland</v>
      </c>
      <c r="D381" s="111">
        <f t="shared" si="48"/>
        <v>0.37353727956741345</v>
      </c>
      <c r="E381" s="111">
        <f t="shared" si="49"/>
        <v>17.847889810102522</v>
      </c>
      <c r="F381" s="111">
        <f t="shared" si="50"/>
        <v>0</v>
      </c>
      <c r="G381" s="111">
        <f t="shared" si="51"/>
        <v>0</v>
      </c>
      <c r="H381" s="111">
        <f t="shared" si="52"/>
        <v>0</v>
      </c>
      <c r="I381" s="111">
        <f t="shared" si="52"/>
        <v>0</v>
      </c>
      <c r="J381" s="111">
        <f t="shared" si="53"/>
        <v>0</v>
      </c>
      <c r="K381" s="121">
        <v>0.12451242652247115</v>
      </c>
      <c r="L381" s="121">
        <v>5.9492966033675074</v>
      </c>
      <c r="M381" s="112"/>
      <c r="N381" s="112"/>
      <c r="O381" s="112"/>
      <c r="P381" s="112"/>
      <c r="Q381" s="129"/>
    </row>
    <row r="382" spans="1:17" x14ac:dyDescent="0.25">
      <c r="A382" s="109" t="s">
        <v>43</v>
      </c>
      <c r="B382" s="131" t="s">
        <v>146</v>
      </c>
      <c r="C382" s="110" t="str">
        <f t="shared" si="47"/>
        <v>ColusaCover Crop (CPS 340) Add Non-Legume Seasonal Cover Crop to Irrigated Cropland</v>
      </c>
      <c r="D382" s="111">
        <f t="shared" si="48"/>
        <v>0.12695568350264375</v>
      </c>
      <c r="E382" s="111">
        <f t="shared" si="49"/>
        <v>2.1996707054373892</v>
      </c>
      <c r="F382" s="111">
        <f t="shared" si="50"/>
        <v>0</v>
      </c>
      <c r="G382" s="111">
        <f t="shared" si="51"/>
        <v>0</v>
      </c>
      <c r="H382" s="111">
        <f t="shared" si="52"/>
        <v>0</v>
      </c>
      <c r="I382" s="111">
        <f t="shared" si="52"/>
        <v>0</v>
      </c>
      <c r="J382" s="111">
        <f t="shared" si="53"/>
        <v>0</v>
      </c>
      <c r="K382" s="121">
        <v>4.2318561167547918E-2</v>
      </c>
      <c r="L382" s="121">
        <v>0.73322356847912973</v>
      </c>
      <c r="M382" s="112"/>
      <c r="N382" s="112"/>
      <c r="O382" s="112"/>
      <c r="P382" s="112"/>
      <c r="Q382" s="129"/>
    </row>
    <row r="383" spans="1:17" x14ac:dyDescent="0.25">
      <c r="A383" s="109" t="s">
        <v>44</v>
      </c>
      <c r="B383" s="131" t="s">
        <v>146</v>
      </c>
      <c r="C383" s="110" t="str">
        <f t="shared" si="47"/>
        <v>Contra CostaCover Crop (CPS 340) Add Non-Legume Seasonal Cover Crop to Irrigated Cropland</v>
      </c>
      <c r="D383" s="111">
        <f t="shared" si="48"/>
        <v>0.3873892190307901</v>
      </c>
      <c r="E383" s="111">
        <f t="shared" si="49"/>
        <v>2.4972093291929944</v>
      </c>
      <c r="F383" s="111">
        <f t="shared" si="50"/>
        <v>0</v>
      </c>
      <c r="G383" s="111">
        <f t="shared" si="51"/>
        <v>0</v>
      </c>
      <c r="H383" s="111">
        <f t="shared" si="52"/>
        <v>0</v>
      </c>
      <c r="I383" s="111">
        <f t="shared" si="52"/>
        <v>0</v>
      </c>
      <c r="J383" s="111">
        <f t="shared" si="53"/>
        <v>0</v>
      </c>
      <c r="K383" s="121">
        <v>0.12912973967693003</v>
      </c>
      <c r="L383" s="121">
        <v>0.83240310973099807</v>
      </c>
      <c r="M383" s="112"/>
      <c r="N383" s="112"/>
      <c r="O383" s="112"/>
      <c r="P383" s="112"/>
      <c r="Q383" s="129"/>
    </row>
    <row r="384" spans="1:17" x14ac:dyDescent="0.25">
      <c r="A384" s="109" t="s">
        <v>45</v>
      </c>
      <c r="B384" s="131" t="s">
        <v>146</v>
      </c>
      <c r="C384" s="110" t="str">
        <f t="shared" si="47"/>
        <v>Del NorteCover Crop (CPS 340) Add Non-Legume Seasonal Cover Crop to Irrigated Cropland</v>
      </c>
      <c r="D384" s="111">
        <f t="shared" si="48"/>
        <v>-0.15057365709415782</v>
      </c>
      <c r="E384" s="111">
        <f t="shared" si="49"/>
        <v>0.21572818118093573</v>
      </c>
      <c r="F384" s="111">
        <f t="shared" si="50"/>
        <v>0</v>
      </c>
      <c r="G384" s="111">
        <f t="shared" si="51"/>
        <v>0</v>
      </c>
      <c r="H384" s="111">
        <f t="shared" si="52"/>
        <v>0</v>
      </c>
      <c r="I384" s="111">
        <f t="shared" si="52"/>
        <v>0</v>
      </c>
      <c r="J384" s="111">
        <f t="shared" si="53"/>
        <v>0</v>
      </c>
      <c r="K384" s="121">
        <v>-5.0191219031385938E-2</v>
      </c>
      <c r="L384" s="121">
        <v>7.1909393726978577E-2</v>
      </c>
      <c r="M384" s="112"/>
      <c r="N384" s="112"/>
      <c r="O384" s="112"/>
      <c r="P384" s="112"/>
      <c r="Q384" s="129"/>
    </row>
    <row r="385" spans="1:17" x14ac:dyDescent="0.25">
      <c r="A385" s="109" t="s">
        <v>46</v>
      </c>
      <c r="B385" s="131" t="s">
        <v>146</v>
      </c>
      <c r="C385" s="110" t="str">
        <f t="shared" si="47"/>
        <v>El DoradoCover Crop (CPS 340) Add Non-Legume Seasonal Cover Crop to Irrigated Cropland</v>
      </c>
      <c r="D385" s="111">
        <f t="shared" si="48"/>
        <v>0.19656036336394433</v>
      </c>
      <c r="E385" s="111">
        <f t="shared" si="49"/>
        <v>2.6419904971448012</v>
      </c>
      <c r="F385" s="111">
        <f t="shared" si="50"/>
        <v>0</v>
      </c>
      <c r="G385" s="111">
        <f t="shared" si="51"/>
        <v>0</v>
      </c>
      <c r="H385" s="111">
        <f t="shared" si="52"/>
        <v>0</v>
      </c>
      <c r="I385" s="111">
        <f t="shared" si="52"/>
        <v>0</v>
      </c>
      <c r="J385" s="111">
        <f t="shared" si="53"/>
        <v>0</v>
      </c>
      <c r="K385" s="121">
        <v>6.5520121121314778E-2</v>
      </c>
      <c r="L385" s="121">
        <v>0.88066349904826702</v>
      </c>
      <c r="M385" s="112"/>
      <c r="N385" s="112"/>
      <c r="O385" s="112"/>
      <c r="P385" s="112"/>
      <c r="Q385" s="129"/>
    </row>
    <row r="386" spans="1:17" x14ac:dyDescent="0.25">
      <c r="A386" s="109" t="s">
        <v>47</v>
      </c>
      <c r="B386" s="131" t="s">
        <v>146</v>
      </c>
      <c r="C386" s="110" t="str">
        <f t="shared" si="47"/>
        <v>FresnoCover Crop (CPS 340) Add Non-Legume Seasonal Cover Crop to Irrigated Cropland</v>
      </c>
      <c r="D386" s="111">
        <f t="shared" si="48"/>
        <v>0.28082458737075433</v>
      </c>
      <c r="E386" s="111">
        <f t="shared" si="49"/>
        <v>8.9379073232477566</v>
      </c>
      <c r="F386" s="111">
        <f t="shared" si="50"/>
        <v>0</v>
      </c>
      <c r="G386" s="111">
        <f t="shared" si="51"/>
        <v>0</v>
      </c>
      <c r="H386" s="111">
        <f t="shared" si="52"/>
        <v>0</v>
      </c>
      <c r="I386" s="111">
        <f t="shared" si="52"/>
        <v>0</v>
      </c>
      <c r="J386" s="111">
        <f t="shared" si="53"/>
        <v>0</v>
      </c>
      <c r="K386" s="121">
        <v>9.3608195790251439E-2</v>
      </c>
      <c r="L386" s="121">
        <v>2.9793024410825857</v>
      </c>
      <c r="M386" s="112"/>
      <c r="N386" s="112"/>
      <c r="O386" s="112"/>
      <c r="P386" s="112"/>
      <c r="Q386" s="129"/>
    </row>
    <row r="387" spans="1:17" x14ac:dyDescent="0.25">
      <c r="A387" s="109" t="s">
        <v>48</v>
      </c>
      <c r="B387" s="131" t="s">
        <v>146</v>
      </c>
      <c r="C387" s="110" t="str">
        <f t="shared" si="47"/>
        <v>GlennCover Crop (CPS 340) Add Non-Legume Seasonal Cover Crop to Irrigated Cropland</v>
      </c>
      <c r="D387" s="111">
        <f t="shared" si="48"/>
        <v>0.12861837302406598</v>
      </c>
      <c r="E387" s="111">
        <f t="shared" si="49"/>
        <v>6.9775014087234002</v>
      </c>
      <c r="F387" s="111">
        <f t="shared" si="50"/>
        <v>0</v>
      </c>
      <c r="G387" s="111">
        <f t="shared" si="51"/>
        <v>0</v>
      </c>
      <c r="H387" s="111">
        <f t="shared" si="52"/>
        <v>0</v>
      </c>
      <c r="I387" s="111">
        <f t="shared" si="52"/>
        <v>0</v>
      </c>
      <c r="J387" s="111">
        <f t="shared" si="53"/>
        <v>0</v>
      </c>
      <c r="K387" s="121">
        <v>4.2872791008021993E-2</v>
      </c>
      <c r="L387" s="121">
        <v>2.3258338029078001</v>
      </c>
      <c r="M387" s="112"/>
      <c r="N387" s="112"/>
      <c r="O387" s="112"/>
      <c r="P387" s="112"/>
      <c r="Q387" s="129"/>
    </row>
    <row r="388" spans="1:17" x14ac:dyDescent="0.25">
      <c r="A388" s="109" t="s">
        <v>49</v>
      </c>
      <c r="B388" s="131" t="s">
        <v>146</v>
      </c>
      <c r="C388" s="110" t="str">
        <f t="shared" si="47"/>
        <v>HumboldtCover Crop (CPS 340) Add Non-Legume Seasonal Cover Crop to Irrigated Cropland</v>
      </c>
      <c r="D388" s="111">
        <f t="shared" si="48"/>
        <v>6.9919523148748386E-2</v>
      </c>
      <c r="E388" s="111">
        <f t="shared" si="49"/>
        <v>9.0929343739601959E-2</v>
      </c>
      <c r="F388" s="111">
        <f t="shared" si="50"/>
        <v>0</v>
      </c>
      <c r="G388" s="111">
        <f t="shared" si="51"/>
        <v>0</v>
      </c>
      <c r="H388" s="111">
        <f t="shared" si="52"/>
        <v>0</v>
      </c>
      <c r="I388" s="111">
        <f t="shared" si="52"/>
        <v>0</v>
      </c>
      <c r="J388" s="111">
        <f t="shared" si="53"/>
        <v>0</v>
      </c>
      <c r="K388" s="121">
        <v>2.330650771624946E-2</v>
      </c>
      <c r="L388" s="121">
        <v>3.0309781246533985E-2</v>
      </c>
      <c r="M388" s="112"/>
      <c r="N388" s="112"/>
      <c r="O388" s="112"/>
      <c r="P388" s="112"/>
      <c r="Q388" s="129"/>
    </row>
    <row r="389" spans="1:17" x14ac:dyDescent="0.25">
      <c r="A389" s="109" t="s">
        <v>50</v>
      </c>
      <c r="B389" s="131" t="s">
        <v>146</v>
      </c>
      <c r="C389" s="110" t="str">
        <f t="shared" si="47"/>
        <v>ImperialCover Crop (CPS 340) Add Non-Legume Seasonal Cover Crop to Irrigated Cropland</v>
      </c>
      <c r="D389" s="111">
        <f t="shared" si="48"/>
        <v>8.2007556056471947E-2</v>
      </c>
      <c r="E389" s="111">
        <f t="shared" si="49"/>
        <v>3.3198312914074326</v>
      </c>
      <c r="F389" s="111">
        <f t="shared" si="50"/>
        <v>0</v>
      </c>
      <c r="G389" s="111">
        <f t="shared" si="51"/>
        <v>0</v>
      </c>
      <c r="H389" s="111">
        <f t="shared" si="52"/>
        <v>0</v>
      </c>
      <c r="I389" s="111">
        <f t="shared" si="52"/>
        <v>0</v>
      </c>
      <c r="J389" s="111">
        <f t="shared" si="53"/>
        <v>0</v>
      </c>
      <c r="K389" s="121">
        <v>2.7335852018823985E-2</v>
      </c>
      <c r="L389" s="121">
        <v>1.1066104304691442</v>
      </c>
      <c r="M389" s="112"/>
      <c r="N389" s="112"/>
      <c r="O389" s="112"/>
      <c r="P389" s="112"/>
      <c r="Q389" s="129"/>
    </row>
    <row r="390" spans="1:17" x14ac:dyDescent="0.25">
      <c r="A390" s="109" t="s">
        <v>51</v>
      </c>
      <c r="B390" s="131" t="s">
        <v>146</v>
      </c>
      <c r="C390" s="110" t="str">
        <f t="shared" si="47"/>
        <v>InyoCover Crop (CPS 340) Add Non-Legume Seasonal Cover Crop to Irrigated Cropland</v>
      </c>
      <c r="D390" s="111">
        <f t="shared" si="48"/>
        <v>4.6239002535959806E-2</v>
      </c>
      <c r="E390" s="111">
        <f t="shared" si="49"/>
        <v>2.9423338942144377E-2</v>
      </c>
      <c r="F390" s="111">
        <f t="shared" si="50"/>
        <v>0</v>
      </c>
      <c r="G390" s="111">
        <f t="shared" si="51"/>
        <v>0</v>
      </c>
      <c r="H390" s="111">
        <f t="shared" si="52"/>
        <v>0</v>
      </c>
      <c r="I390" s="111">
        <f t="shared" si="52"/>
        <v>0</v>
      </c>
      <c r="J390" s="111">
        <f t="shared" si="53"/>
        <v>0</v>
      </c>
      <c r="K390" s="121">
        <v>1.5413000845319935E-2</v>
      </c>
      <c r="L390" s="121">
        <v>9.8077796473814583E-3</v>
      </c>
      <c r="M390" s="112"/>
      <c r="N390" s="112"/>
      <c r="O390" s="112"/>
      <c r="P390" s="112"/>
      <c r="Q390" s="129"/>
    </row>
    <row r="391" spans="1:17" x14ac:dyDescent="0.25">
      <c r="A391" s="109" t="s">
        <v>52</v>
      </c>
      <c r="B391" s="131" t="s">
        <v>146</v>
      </c>
      <c r="C391" s="110" t="str">
        <f t="shared" si="47"/>
        <v>KernCover Crop (CPS 340) Add Non-Legume Seasonal Cover Crop to Irrigated Cropland</v>
      </c>
      <c r="D391" s="111">
        <f t="shared" si="48"/>
        <v>0.22309866542377896</v>
      </c>
      <c r="E391" s="111">
        <f t="shared" si="49"/>
        <v>13.761536904148313</v>
      </c>
      <c r="F391" s="111">
        <f t="shared" si="50"/>
        <v>0</v>
      </c>
      <c r="G391" s="111">
        <f t="shared" si="51"/>
        <v>0</v>
      </c>
      <c r="H391" s="111">
        <f t="shared" si="52"/>
        <v>0</v>
      </c>
      <c r="I391" s="111">
        <f t="shared" si="52"/>
        <v>0</v>
      </c>
      <c r="J391" s="111">
        <f t="shared" si="53"/>
        <v>0</v>
      </c>
      <c r="K391" s="121">
        <v>7.4366221807926319E-2</v>
      </c>
      <c r="L391" s="121">
        <v>4.5871789680494377</v>
      </c>
      <c r="M391" s="112"/>
      <c r="N391" s="112"/>
      <c r="O391" s="112"/>
      <c r="P391" s="112"/>
      <c r="Q391" s="129"/>
    </row>
    <row r="392" spans="1:17" x14ac:dyDescent="0.25">
      <c r="A392" s="109" t="s">
        <v>53</v>
      </c>
      <c r="B392" s="131" t="s">
        <v>146</v>
      </c>
      <c r="C392" s="110" t="str">
        <f t="shared" si="47"/>
        <v>KingsCover Crop (CPS 340) Add Non-Legume Seasonal Cover Crop to Irrigated Cropland</v>
      </c>
      <c r="D392" s="111">
        <f t="shared" si="48"/>
        <v>0.20879835015928344</v>
      </c>
      <c r="E392" s="111">
        <f t="shared" si="49"/>
        <v>9.9645642433803019</v>
      </c>
      <c r="F392" s="111">
        <f t="shared" si="50"/>
        <v>0</v>
      </c>
      <c r="G392" s="111">
        <f t="shared" si="51"/>
        <v>0</v>
      </c>
      <c r="H392" s="111">
        <f t="shared" si="52"/>
        <v>0</v>
      </c>
      <c r="I392" s="111">
        <f t="shared" si="52"/>
        <v>0</v>
      </c>
      <c r="J392" s="111">
        <f t="shared" si="53"/>
        <v>0</v>
      </c>
      <c r="K392" s="121">
        <v>6.959945005309448E-2</v>
      </c>
      <c r="L392" s="121">
        <v>3.3215214144601006</v>
      </c>
      <c r="M392" s="112"/>
      <c r="N392" s="112"/>
      <c r="O392" s="112"/>
      <c r="P392" s="112"/>
      <c r="Q392" s="129"/>
    </row>
    <row r="393" spans="1:17" x14ac:dyDescent="0.25">
      <c r="A393" s="109" t="s">
        <v>54</v>
      </c>
      <c r="B393" s="131" t="s">
        <v>146</v>
      </c>
      <c r="C393" s="110" t="str">
        <f t="shared" si="47"/>
        <v>LakeCover Crop (CPS 340) Add Non-Legume Seasonal Cover Crop to Irrigated Cropland</v>
      </c>
      <c r="D393" s="111">
        <f t="shared" si="48"/>
        <v>0.28112021305862583</v>
      </c>
      <c r="E393" s="111">
        <f t="shared" si="49"/>
        <v>9.5487072887358835</v>
      </c>
      <c r="F393" s="111">
        <f t="shared" si="50"/>
        <v>0</v>
      </c>
      <c r="G393" s="111">
        <f t="shared" si="51"/>
        <v>0</v>
      </c>
      <c r="H393" s="111">
        <f t="shared" si="52"/>
        <v>0</v>
      </c>
      <c r="I393" s="111">
        <f t="shared" si="52"/>
        <v>0</v>
      </c>
      <c r="J393" s="111">
        <f t="shared" si="53"/>
        <v>0</v>
      </c>
      <c r="K393" s="121">
        <v>9.3706737686208616E-2</v>
      </c>
      <c r="L393" s="121">
        <v>3.1829024295786281</v>
      </c>
      <c r="M393" s="112"/>
      <c r="N393" s="112"/>
      <c r="O393" s="112"/>
      <c r="P393" s="112"/>
      <c r="Q393" s="129"/>
    </row>
    <row r="394" spans="1:17" x14ac:dyDescent="0.25">
      <c r="A394" s="109" t="s">
        <v>55</v>
      </c>
      <c r="B394" s="131" t="s">
        <v>146</v>
      </c>
      <c r="C394" s="110" t="str">
        <f t="shared" si="47"/>
        <v>LassenCover Crop (CPS 340) Add Non-Legume Seasonal Cover Crop to Irrigated Cropland</v>
      </c>
      <c r="D394" s="111">
        <f t="shared" si="48"/>
        <v>-8.9185833460174169E-3</v>
      </c>
      <c r="E394" s="111">
        <f t="shared" si="49"/>
        <v>6.0383062892014755E-3</v>
      </c>
      <c r="F394" s="111">
        <f t="shared" si="50"/>
        <v>0</v>
      </c>
      <c r="G394" s="111">
        <f t="shared" si="51"/>
        <v>0</v>
      </c>
      <c r="H394" s="111">
        <f t="shared" si="52"/>
        <v>0</v>
      </c>
      <c r="I394" s="111">
        <f t="shared" si="52"/>
        <v>0</v>
      </c>
      <c r="J394" s="111">
        <f t="shared" si="53"/>
        <v>0</v>
      </c>
      <c r="K394" s="121">
        <v>-2.9728611153391387E-3</v>
      </c>
      <c r="L394" s="121">
        <v>2.0127687630671584E-3</v>
      </c>
      <c r="M394" s="112"/>
      <c r="N394" s="112"/>
      <c r="O394" s="112"/>
      <c r="P394" s="112"/>
      <c r="Q394" s="129"/>
    </row>
    <row r="395" spans="1:17" x14ac:dyDescent="0.25">
      <c r="A395" s="109" t="s">
        <v>56</v>
      </c>
      <c r="B395" s="131" t="s">
        <v>146</v>
      </c>
      <c r="C395" s="110" t="str">
        <f t="shared" si="47"/>
        <v>Los AngelesCover Crop (CPS 340) Add Non-Legume Seasonal Cover Crop to Irrigated Cropland</v>
      </c>
      <c r="D395" s="111">
        <f t="shared" si="48"/>
        <v>0.144392902703429</v>
      </c>
      <c r="E395" s="111">
        <f t="shared" si="49"/>
        <v>2.5835829531822934</v>
      </c>
      <c r="F395" s="111">
        <f t="shared" si="50"/>
        <v>0</v>
      </c>
      <c r="G395" s="111">
        <f t="shared" si="51"/>
        <v>0</v>
      </c>
      <c r="H395" s="111">
        <f t="shared" si="52"/>
        <v>0</v>
      </c>
      <c r="I395" s="111">
        <f t="shared" si="52"/>
        <v>0</v>
      </c>
      <c r="J395" s="111">
        <f t="shared" si="53"/>
        <v>0</v>
      </c>
      <c r="K395" s="121">
        <v>4.8130967567809664E-2</v>
      </c>
      <c r="L395" s="121">
        <v>0.86119431772743116</v>
      </c>
      <c r="M395" s="112"/>
      <c r="N395" s="112"/>
      <c r="O395" s="112"/>
      <c r="P395" s="112"/>
      <c r="Q395" s="129"/>
    </row>
    <row r="396" spans="1:17" x14ac:dyDescent="0.25">
      <c r="A396" s="109" t="s">
        <v>57</v>
      </c>
      <c r="B396" s="131" t="s">
        <v>146</v>
      </c>
      <c r="C396" s="110" t="str">
        <f t="shared" si="47"/>
        <v>MaderaCover Crop (CPS 340) Add Non-Legume Seasonal Cover Crop to Irrigated Cropland</v>
      </c>
      <c r="D396" s="111">
        <f t="shared" si="48"/>
        <v>0.23551509626874018</v>
      </c>
      <c r="E396" s="111">
        <f t="shared" si="49"/>
        <v>10.463771143550055</v>
      </c>
      <c r="F396" s="111">
        <f t="shared" si="50"/>
        <v>0</v>
      </c>
      <c r="G396" s="111">
        <f t="shared" si="51"/>
        <v>0</v>
      </c>
      <c r="H396" s="111">
        <f t="shared" si="52"/>
        <v>0</v>
      </c>
      <c r="I396" s="111">
        <f t="shared" si="52"/>
        <v>0</v>
      </c>
      <c r="J396" s="111">
        <f t="shared" si="53"/>
        <v>0</v>
      </c>
      <c r="K396" s="121">
        <v>7.8505032089580054E-2</v>
      </c>
      <c r="L396" s="121">
        <v>3.4879237145166848</v>
      </c>
      <c r="M396" s="112"/>
      <c r="N396" s="112"/>
      <c r="O396" s="112"/>
      <c r="P396" s="112"/>
      <c r="Q396" s="129"/>
    </row>
    <row r="397" spans="1:17" x14ac:dyDescent="0.25">
      <c r="A397" s="109" t="s">
        <v>58</v>
      </c>
      <c r="B397" s="131" t="s">
        <v>146</v>
      </c>
      <c r="C397" s="110" t="str">
        <f t="shared" si="47"/>
        <v>MarinCover Crop (CPS 340) Add Non-Legume Seasonal Cover Crop to Irrigated Cropland</v>
      </c>
      <c r="D397" s="111">
        <f t="shared" si="48"/>
        <v>0.10768401602437658</v>
      </c>
      <c r="E397" s="111">
        <f t="shared" si="49"/>
        <v>0.32886440876005973</v>
      </c>
      <c r="F397" s="111">
        <f t="shared" si="50"/>
        <v>0</v>
      </c>
      <c r="G397" s="111">
        <f t="shared" si="51"/>
        <v>0</v>
      </c>
      <c r="H397" s="111">
        <f t="shared" si="52"/>
        <v>0</v>
      </c>
      <c r="I397" s="111">
        <f t="shared" si="52"/>
        <v>0</v>
      </c>
      <c r="J397" s="111">
        <f t="shared" si="53"/>
        <v>0</v>
      </c>
      <c r="K397" s="121">
        <v>3.5894672008125524E-2</v>
      </c>
      <c r="L397" s="121">
        <v>0.10962146958668657</v>
      </c>
      <c r="M397" s="112"/>
      <c r="N397" s="112"/>
      <c r="O397" s="112"/>
      <c r="P397" s="112"/>
      <c r="Q397" s="129"/>
    </row>
    <row r="398" spans="1:17" x14ac:dyDescent="0.25">
      <c r="A398" s="109" t="s">
        <v>59</v>
      </c>
      <c r="B398" s="131" t="s">
        <v>146</v>
      </c>
      <c r="C398" s="110" t="str">
        <f t="shared" si="47"/>
        <v>MariposaCover Crop (CPS 340) Add Non-Legume Seasonal Cover Crop to Irrigated Cropland</v>
      </c>
      <c r="D398" s="111">
        <f t="shared" si="48"/>
        <v>1.9144473982883433E-2</v>
      </c>
      <c r="E398" s="111">
        <f t="shared" si="49"/>
        <v>0.11987608429413502</v>
      </c>
      <c r="F398" s="111">
        <f t="shared" si="50"/>
        <v>0</v>
      </c>
      <c r="G398" s="111">
        <f t="shared" si="51"/>
        <v>0</v>
      </c>
      <c r="H398" s="111">
        <f t="shared" si="52"/>
        <v>0</v>
      </c>
      <c r="I398" s="111">
        <f t="shared" si="52"/>
        <v>0</v>
      </c>
      <c r="J398" s="111">
        <f t="shared" si="53"/>
        <v>0</v>
      </c>
      <c r="K398" s="121">
        <v>6.3814913276278107E-3</v>
      </c>
      <c r="L398" s="121">
        <v>3.9958694764711672E-2</v>
      </c>
      <c r="M398" s="112"/>
      <c r="N398" s="112"/>
      <c r="O398" s="112"/>
      <c r="P398" s="112"/>
      <c r="Q398" s="129"/>
    </row>
    <row r="399" spans="1:17" x14ac:dyDescent="0.25">
      <c r="A399" s="109" t="s">
        <v>60</v>
      </c>
      <c r="B399" s="131" t="s">
        <v>146</v>
      </c>
      <c r="C399" s="110" t="str">
        <f t="shared" si="47"/>
        <v>MendocinoCover Crop (CPS 340) Add Non-Legume Seasonal Cover Crop to Irrigated Cropland</v>
      </c>
      <c r="D399" s="111">
        <f t="shared" si="48"/>
        <v>0.10572333636740008</v>
      </c>
      <c r="E399" s="111">
        <f t="shared" si="49"/>
        <v>0.28326946392034635</v>
      </c>
      <c r="F399" s="111">
        <f t="shared" si="50"/>
        <v>0</v>
      </c>
      <c r="G399" s="111">
        <f t="shared" si="51"/>
        <v>0</v>
      </c>
      <c r="H399" s="111">
        <f t="shared" si="52"/>
        <v>0</v>
      </c>
      <c r="I399" s="111">
        <f t="shared" si="52"/>
        <v>0</v>
      </c>
      <c r="J399" s="111">
        <f t="shared" si="53"/>
        <v>0</v>
      </c>
      <c r="K399" s="121">
        <v>3.5241112122466695E-2</v>
      </c>
      <c r="L399" s="121">
        <v>9.4423154640115456E-2</v>
      </c>
      <c r="M399" s="112"/>
      <c r="N399" s="112"/>
      <c r="O399" s="112"/>
      <c r="P399" s="112"/>
      <c r="Q399" s="129"/>
    </row>
    <row r="400" spans="1:17" x14ac:dyDescent="0.25">
      <c r="A400" s="109" t="s">
        <v>61</v>
      </c>
      <c r="B400" s="131" t="s">
        <v>146</v>
      </c>
      <c r="C400" s="110" t="str">
        <f t="shared" si="47"/>
        <v>MercedCover Crop (CPS 340) Add Non-Legume Seasonal Cover Crop to Irrigated Cropland</v>
      </c>
      <c r="D400" s="111">
        <f t="shared" si="48"/>
        <v>0.33571547155300885</v>
      </c>
      <c r="E400" s="111">
        <f t="shared" si="49"/>
        <v>3.8220222374349802</v>
      </c>
      <c r="F400" s="111">
        <f t="shared" si="50"/>
        <v>0</v>
      </c>
      <c r="G400" s="111">
        <f t="shared" si="51"/>
        <v>0</v>
      </c>
      <c r="H400" s="111">
        <f t="shared" si="52"/>
        <v>0</v>
      </c>
      <c r="I400" s="111">
        <f t="shared" si="52"/>
        <v>0</v>
      </c>
      <c r="J400" s="111">
        <f t="shared" si="53"/>
        <v>0</v>
      </c>
      <c r="K400" s="121">
        <v>0.11190515718433629</v>
      </c>
      <c r="L400" s="121">
        <v>1.2740074124783267</v>
      </c>
      <c r="M400" s="112"/>
      <c r="N400" s="112"/>
      <c r="O400" s="112"/>
      <c r="P400" s="112"/>
      <c r="Q400" s="129"/>
    </row>
    <row r="401" spans="1:17" x14ac:dyDescent="0.25">
      <c r="A401" s="109" t="s">
        <v>62</v>
      </c>
      <c r="B401" s="131" t="s">
        <v>146</v>
      </c>
      <c r="C401" s="110" t="str">
        <f t="shared" si="47"/>
        <v>ModocCover Crop (CPS 340) Add Non-Legume Seasonal Cover Crop to Irrigated Cropland</v>
      </c>
      <c r="D401" s="111">
        <f t="shared" si="48"/>
        <v>-1.0640462737503398E-2</v>
      </c>
      <c r="E401" s="111">
        <f t="shared" si="49"/>
        <v>7.9403459714749505E-3</v>
      </c>
      <c r="F401" s="111">
        <f t="shared" si="50"/>
        <v>0</v>
      </c>
      <c r="G401" s="111">
        <f t="shared" si="51"/>
        <v>0</v>
      </c>
      <c r="H401" s="111">
        <f t="shared" si="52"/>
        <v>0</v>
      </c>
      <c r="I401" s="111">
        <f t="shared" si="52"/>
        <v>0</v>
      </c>
      <c r="J401" s="111">
        <f t="shared" si="53"/>
        <v>0</v>
      </c>
      <c r="K401" s="121">
        <v>-3.5468209125011328E-3</v>
      </c>
      <c r="L401" s="121">
        <v>2.64678199049165E-3</v>
      </c>
      <c r="M401" s="112"/>
      <c r="N401" s="112"/>
      <c r="O401" s="112"/>
      <c r="P401" s="112"/>
      <c r="Q401" s="129"/>
    </row>
    <row r="402" spans="1:17" x14ac:dyDescent="0.25">
      <c r="A402" s="109" t="s">
        <v>63</v>
      </c>
      <c r="B402" s="131" t="s">
        <v>146</v>
      </c>
      <c r="C402" s="110" t="str">
        <f t="shared" si="47"/>
        <v>MonoCover Crop (CPS 340) Add Non-Legume Seasonal Cover Crop to Irrigated Cropland</v>
      </c>
      <c r="D402" s="111">
        <f t="shared" si="48"/>
        <v>-1.1300153658424532E-4</v>
      </c>
      <c r="E402" s="111">
        <f t="shared" si="49"/>
        <v>1.0413306900800478E-3</v>
      </c>
      <c r="F402" s="111">
        <f t="shared" si="50"/>
        <v>0</v>
      </c>
      <c r="G402" s="111">
        <f t="shared" si="51"/>
        <v>0</v>
      </c>
      <c r="H402" s="111">
        <f t="shared" si="52"/>
        <v>0</v>
      </c>
      <c r="I402" s="111">
        <f t="shared" si="52"/>
        <v>0</v>
      </c>
      <c r="J402" s="111">
        <f t="shared" si="53"/>
        <v>0</v>
      </c>
      <c r="K402" s="121">
        <v>-3.766717886141511E-5</v>
      </c>
      <c r="L402" s="121">
        <v>3.4711023002668257E-4</v>
      </c>
      <c r="M402" s="112"/>
      <c r="N402" s="112"/>
      <c r="O402" s="112"/>
      <c r="P402" s="112"/>
      <c r="Q402" s="129"/>
    </row>
    <row r="403" spans="1:17" x14ac:dyDescent="0.25">
      <c r="A403" s="109" t="s">
        <v>64</v>
      </c>
      <c r="B403" s="131" t="s">
        <v>146</v>
      </c>
      <c r="C403" s="110" t="str">
        <f t="shared" si="47"/>
        <v>MontereyCover Crop (CPS 340) Add Non-Legume Seasonal Cover Crop to Irrigated Cropland</v>
      </c>
      <c r="D403" s="111">
        <f t="shared" si="48"/>
        <v>0.1424740675458305</v>
      </c>
      <c r="E403" s="111">
        <f t="shared" si="49"/>
        <v>1.3529016712364124</v>
      </c>
      <c r="F403" s="111">
        <f t="shared" si="50"/>
        <v>0</v>
      </c>
      <c r="G403" s="111">
        <f t="shared" si="51"/>
        <v>0</v>
      </c>
      <c r="H403" s="111">
        <f t="shared" si="52"/>
        <v>0</v>
      </c>
      <c r="I403" s="111">
        <f t="shared" si="52"/>
        <v>0</v>
      </c>
      <c r="J403" s="111">
        <f t="shared" si="53"/>
        <v>0</v>
      </c>
      <c r="K403" s="121">
        <v>4.7491355848610167E-2</v>
      </c>
      <c r="L403" s="121">
        <v>0.45096722374547077</v>
      </c>
      <c r="M403" s="112"/>
      <c r="N403" s="112"/>
      <c r="O403" s="112"/>
      <c r="P403" s="112"/>
      <c r="Q403" s="129"/>
    </row>
    <row r="404" spans="1:17" x14ac:dyDescent="0.25">
      <c r="A404" s="109" t="s">
        <v>65</v>
      </c>
      <c r="B404" s="131" t="s">
        <v>146</v>
      </c>
      <c r="C404" s="110" t="str">
        <f t="shared" si="47"/>
        <v>NapaCover Crop (CPS 340) Add Non-Legume Seasonal Cover Crop to Irrigated Cropland</v>
      </c>
      <c r="D404" s="111">
        <f t="shared" si="48"/>
        <v>0.15845725266018121</v>
      </c>
      <c r="E404" s="111">
        <f t="shared" si="49"/>
        <v>0.47339249269574191</v>
      </c>
      <c r="F404" s="111">
        <f t="shared" si="50"/>
        <v>0</v>
      </c>
      <c r="G404" s="111">
        <f t="shared" si="51"/>
        <v>0</v>
      </c>
      <c r="H404" s="111">
        <f t="shared" si="52"/>
        <v>0</v>
      </c>
      <c r="I404" s="111">
        <f t="shared" si="52"/>
        <v>0</v>
      </c>
      <c r="J404" s="111">
        <f t="shared" si="53"/>
        <v>0</v>
      </c>
      <c r="K404" s="121">
        <v>5.2819084220060403E-2</v>
      </c>
      <c r="L404" s="121">
        <v>0.1577974975652473</v>
      </c>
      <c r="M404" s="112"/>
      <c r="N404" s="112"/>
      <c r="O404" s="112"/>
      <c r="P404" s="112"/>
      <c r="Q404" s="129"/>
    </row>
    <row r="405" spans="1:17" x14ac:dyDescent="0.25">
      <c r="A405" s="109" t="s">
        <v>66</v>
      </c>
      <c r="B405" s="131" t="s">
        <v>146</v>
      </c>
      <c r="C405" s="110" t="str">
        <f t="shared" si="47"/>
        <v>NevadaCover Crop (CPS 340) Add Non-Legume Seasonal Cover Crop to Irrigated Cropland</v>
      </c>
      <c r="D405" s="111">
        <f t="shared" si="48"/>
        <v>0.10484664415212042</v>
      </c>
      <c r="E405" s="111">
        <f t="shared" si="49"/>
        <v>0.35943017756898732</v>
      </c>
      <c r="F405" s="111">
        <f t="shared" si="50"/>
        <v>0</v>
      </c>
      <c r="G405" s="111">
        <f t="shared" si="51"/>
        <v>0</v>
      </c>
      <c r="H405" s="111">
        <f t="shared" si="52"/>
        <v>0</v>
      </c>
      <c r="I405" s="111">
        <f t="shared" si="52"/>
        <v>0</v>
      </c>
      <c r="J405" s="111">
        <f t="shared" si="53"/>
        <v>0</v>
      </c>
      <c r="K405" s="121">
        <v>3.4948881384040141E-2</v>
      </c>
      <c r="L405" s="121">
        <v>0.11981005918966245</v>
      </c>
      <c r="M405" s="112"/>
      <c r="N405" s="112"/>
      <c r="O405" s="112"/>
      <c r="P405" s="112"/>
      <c r="Q405" s="129"/>
    </row>
    <row r="406" spans="1:17" x14ac:dyDescent="0.25">
      <c r="A406" s="109" t="s">
        <v>67</v>
      </c>
      <c r="B406" s="131" t="s">
        <v>146</v>
      </c>
      <c r="C406" s="110" t="str">
        <f t="shared" si="47"/>
        <v>OrangeCover Crop (CPS 340) Add Non-Legume Seasonal Cover Crop to Irrigated Cropland</v>
      </c>
      <c r="D406" s="111">
        <f t="shared" si="48"/>
        <v>0.50093864126358079</v>
      </c>
      <c r="E406" s="111">
        <f t="shared" si="49"/>
        <v>8.3081919171607765</v>
      </c>
      <c r="F406" s="111">
        <f t="shared" si="50"/>
        <v>0</v>
      </c>
      <c r="G406" s="111">
        <f t="shared" si="51"/>
        <v>0</v>
      </c>
      <c r="H406" s="111">
        <f t="shared" si="52"/>
        <v>0</v>
      </c>
      <c r="I406" s="111">
        <f t="shared" si="52"/>
        <v>0</v>
      </c>
      <c r="J406" s="111">
        <f t="shared" si="53"/>
        <v>0</v>
      </c>
      <c r="K406" s="121">
        <v>0.16697954708786025</v>
      </c>
      <c r="L406" s="121">
        <v>2.7693973057202586</v>
      </c>
      <c r="M406" s="112"/>
      <c r="N406" s="112"/>
      <c r="O406" s="112"/>
      <c r="P406" s="112"/>
      <c r="Q406" s="129"/>
    </row>
    <row r="407" spans="1:17" x14ac:dyDescent="0.25">
      <c r="A407" s="109" t="s">
        <v>68</v>
      </c>
      <c r="B407" s="131" t="s">
        <v>146</v>
      </c>
      <c r="C407" s="110" t="str">
        <f t="shared" si="47"/>
        <v>PlacerCover Crop (CPS 340) Add Non-Legume Seasonal Cover Crop to Irrigated Cropland</v>
      </c>
      <c r="D407" s="111">
        <f t="shared" si="48"/>
        <v>9.6205282333486575E-2</v>
      </c>
      <c r="E407" s="111">
        <f t="shared" si="49"/>
        <v>1.517613186460369</v>
      </c>
      <c r="F407" s="111">
        <f t="shared" si="50"/>
        <v>0</v>
      </c>
      <c r="G407" s="111">
        <f t="shared" si="51"/>
        <v>0</v>
      </c>
      <c r="H407" s="111">
        <f t="shared" si="52"/>
        <v>0</v>
      </c>
      <c r="I407" s="111">
        <f t="shared" si="52"/>
        <v>0</v>
      </c>
      <c r="J407" s="111">
        <f t="shared" si="53"/>
        <v>0</v>
      </c>
      <c r="K407" s="121">
        <v>3.2068427444495527E-2</v>
      </c>
      <c r="L407" s="121">
        <v>0.50587106215345634</v>
      </c>
      <c r="M407" s="112"/>
      <c r="N407" s="112"/>
      <c r="O407" s="112"/>
      <c r="P407" s="112"/>
      <c r="Q407" s="129"/>
    </row>
    <row r="408" spans="1:17" x14ac:dyDescent="0.25">
      <c r="A408" s="109" t="s">
        <v>69</v>
      </c>
      <c r="B408" s="131" t="s">
        <v>146</v>
      </c>
      <c r="C408" s="110" t="str">
        <f t="shared" si="47"/>
        <v>PlumasCover Crop (CPS 340) Add Non-Legume Seasonal Cover Crop to Irrigated Cropland</v>
      </c>
      <c r="D408" s="111">
        <f t="shared" si="48"/>
        <v>-1.7678947563976003E-3</v>
      </c>
      <c r="E408" s="111">
        <f t="shared" si="49"/>
        <v>3.5614812133432245E-4</v>
      </c>
      <c r="F408" s="111">
        <f t="shared" si="50"/>
        <v>0</v>
      </c>
      <c r="G408" s="111">
        <f t="shared" si="51"/>
        <v>0</v>
      </c>
      <c r="H408" s="111">
        <f t="shared" si="52"/>
        <v>0</v>
      </c>
      <c r="I408" s="111">
        <f t="shared" si="52"/>
        <v>0</v>
      </c>
      <c r="J408" s="111">
        <f t="shared" si="53"/>
        <v>0</v>
      </c>
      <c r="K408" s="121">
        <v>-5.8929825213253342E-4</v>
      </c>
      <c r="L408" s="121">
        <v>1.1871604044477415E-4</v>
      </c>
      <c r="M408" s="112"/>
      <c r="N408" s="112"/>
      <c r="O408" s="112"/>
      <c r="P408" s="112"/>
      <c r="Q408" s="129"/>
    </row>
    <row r="409" spans="1:17" x14ac:dyDescent="0.25">
      <c r="A409" s="109" t="s">
        <v>70</v>
      </c>
      <c r="B409" s="131" t="s">
        <v>146</v>
      </c>
      <c r="C409" s="110" t="str">
        <f t="shared" si="47"/>
        <v>RiversideCover Crop (CPS 340) Add Non-Legume Seasonal Cover Crop to Irrigated Cropland</v>
      </c>
      <c r="D409" s="111">
        <f t="shared" si="48"/>
        <v>0.17363285225426617</v>
      </c>
      <c r="E409" s="111">
        <f t="shared" si="49"/>
        <v>5.2424924868556904</v>
      </c>
      <c r="F409" s="111">
        <f t="shared" si="50"/>
        <v>0</v>
      </c>
      <c r="G409" s="111">
        <f t="shared" si="51"/>
        <v>0</v>
      </c>
      <c r="H409" s="111">
        <f t="shared" si="52"/>
        <v>0</v>
      </c>
      <c r="I409" s="111">
        <f t="shared" si="52"/>
        <v>0</v>
      </c>
      <c r="J409" s="111">
        <f t="shared" si="53"/>
        <v>0</v>
      </c>
      <c r="K409" s="121">
        <v>5.7877617418088723E-2</v>
      </c>
      <c r="L409" s="121">
        <v>1.7474974956185634</v>
      </c>
      <c r="M409" s="112"/>
      <c r="N409" s="112"/>
      <c r="O409" s="112"/>
      <c r="P409" s="112"/>
      <c r="Q409" s="129"/>
    </row>
    <row r="410" spans="1:17" x14ac:dyDescent="0.25">
      <c r="A410" s="109" t="s">
        <v>71</v>
      </c>
      <c r="B410" s="131" t="s">
        <v>146</v>
      </c>
      <c r="C410" s="110" t="str">
        <f t="shared" si="47"/>
        <v>SacramentoCover Crop (CPS 340) Add Non-Legume Seasonal Cover Crop to Irrigated Cropland</v>
      </c>
      <c r="D410" s="111">
        <f t="shared" si="48"/>
        <v>0.55866045112127893</v>
      </c>
      <c r="E410" s="111">
        <f t="shared" si="49"/>
        <v>1.2895526300832159</v>
      </c>
      <c r="F410" s="111">
        <f t="shared" si="50"/>
        <v>0</v>
      </c>
      <c r="G410" s="111">
        <f t="shared" si="51"/>
        <v>0</v>
      </c>
      <c r="H410" s="111">
        <f t="shared" si="52"/>
        <v>0</v>
      </c>
      <c r="I410" s="111">
        <f t="shared" si="52"/>
        <v>0</v>
      </c>
      <c r="J410" s="111">
        <f t="shared" si="53"/>
        <v>0</v>
      </c>
      <c r="K410" s="121">
        <v>0.18622015037375966</v>
      </c>
      <c r="L410" s="121">
        <v>0.4298508766944053</v>
      </c>
      <c r="M410" s="112"/>
      <c r="N410" s="112"/>
      <c r="O410" s="112"/>
      <c r="P410" s="112"/>
      <c r="Q410" s="129"/>
    </row>
    <row r="411" spans="1:17" x14ac:dyDescent="0.25">
      <c r="A411" s="109" t="s">
        <v>72</v>
      </c>
      <c r="B411" s="131" t="s">
        <v>146</v>
      </c>
      <c r="C411" s="110" t="str">
        <f t="shared" si="47"/>
        <v>San BenitoCover Crop (CPS 340) Add Non-Legume Seasonal Cover Crop to Irrigated Cropland</v>
      </c>
      <c r="D411" s="111">
        <f t="shared" si="48"/>
        <v>0.28722312596922567</v>
      </c>
      <c r="E411" s="111">
        <f t="shared" si="49"/>
        <v>3.7282242764488771</v>
      </c>
      <c r="F411" s="111">
        <f t="shared" si="50"/>
        <v>0</v>
      </c>
      <c r="G411" s="111">
        <f t="shared" si="51"/>
        <v>0</v>
      </c>
      <c r="H411" s="111">
        <f t="shared" si="52"/>
        <v>0</v>
      </c>
      <c r="I411" s="111">
        <f t="shared" si="52"/>
        <v>0</v>
      </c>
      <c r="J411" s="111">
        <f t="shared" si="53"/>
        <v>0</v>
      </c>
      <c r="K411" s="121">
        <v>9.5741041989741885E-2</v>
      </c>
      <c r="L411" s="121">
        <v>1.242741425482959</v>
      </c>
      <c r="M411" s="112"/>
      <c r="N411" s="112"/>
      <c r="O411" s="112"/>
      <c r="P411" s="112"/>
      <c r="Q411" s="129"/>
    </row>
    <row r="412" spans="1:17" x14ac:dyDescent="0.25">
      <c r="A412" s="109" t="s">
        <v>73</v>
      </c>
      <c r="B412" s="131" t="s">
        <v>146</v>
      </c>
      <c r="C412" s="110" t="str">
        <f t="shared" si="47"/>
        <v>San BernadinoCover Crop (CPS 340) Add Non-Legume Seasonal Cover Crop to Irrigated Cropland</v>
      </c>
      <c r="D412" s="111">
        <f t="shared" si="48"/>
        <v>0.15403003285587349</v>
      </c>
      <c r="E412" s="111">
        <f t="shared" si="49"/>
        <v>2.5472132616694285</v>
      </c>
      <c r="F412" s="111">
        <f t="shared" si="50"/>
        <v>0</v>
      </c>
      <c r="G412" s="111">
        <f t="shared" si="51"/>
        <v>0</v>
      </c>
      <c r="H412" s="111">
        <f t="shared" si="52"/>
        <v>0</v>
      </c>
      <c r="I412" s="111">
        <f t="shared" si="52"/>
        <v>0</v>
      </c>
      <c r="J412" s="111">
        <f t="shared" si="53"/>
        <v>0</v>
      </c>
      <c r="K412" s="121">
        <v>5.1343344285291165E-2</v>
      </c>
      <c r="L412" s="121">
        <v>0.84907108722314284</v>
      </c>
      <c r="M412" s="112"/>
      <c r="N412" s="112"/>
      <c r="O412" s="112"/>
      <c r="P412" s="112"/>
      <c r="Q412" s="129"/>
    </row>
    <row r="413" spans="1:17" x14ac:dyDescent="0.25">
      <c r="A413" s="109" t="s">
        <v>74</v>
      </c>
      <c r="B413" s="131" t="s">
        <v>146</v>
      </c>
      <c r="C413" s="110" t="str">
        <f t="shared" si="47"/>
        <v>San DiegoCover Crop (CPS 340) Add Non-Legume Seasonal Cover Crop to Irrigated Cropland</v>
      </c>
      <c r="D413" s="111">
        <f t="shared" si="48"/>
        <v>0.28813794920012337</v>
      </c>
      <c r="E413" s="111">
        <f t="shared" si="49"/>
        <v>9.1519873817015096</v>
      </c>
      <c r="F413" s="111">
        <f t="shared" si="50"/>
        <v>0</v>
      </c>
      <c r="G413" s="111">
        <f t="shared" si="51"/>
        <v>0</v>
      </c>
      <c r="H413" s="111">
        <f t="shared" si="52"/>
        <v>0</v>
      </c>
      <c r="I413" s="111">
        <f t="shared" si="52"/>
        <v>0</v>
      </c>
      <c r="J413" s="111">
        <f t="shared" si="53"/>
        <v>0</v>
      </c>
      <c r="K413" s="121">
        <v>9.6045983066707794E-2</v>
      </c>
      <c r="L413" s="121">
        <v>3.0506624605671697</v>
      </c>
      <c r="M413" s="112"/>
      <c r="N413" s="112"/>
      <c r="O413" s="112"/>
      <c r="P413" s="112"/>
      <c r="Q413" s="129"/>
    </row>
    <row r="414" spans="1:17" x14ac:dyDescent="0.25">
      <c r="A414" s="109" t="s">
        <v>75</v>
      </c>
      <c r="B414" s="131" t="s">
        <v>146</v>
      </c>
      <c r="C414" s="110" t="str">
        <f t="shared" ref="C414:C424" si="54">A414&amp;B414</f>
        <v>San FranciscoCover Crop (CPS 340) Add Non-Legume Seasonal Cover Crop to Irrigated Cropland</v>
      </c>
      <c r="D414" s="111">
        <f t="shared" si="48"/>
        <v>0.26072971759638502</v>
      </c>
      <c r="E414" s="111">
        <f t="shared" si="49"/>
        <v>2.9668145821589205</v>
      </c>
      <c r="F414" s="111">
        <f t="shared" si="50"/>
        <v>0</v>
      </c>
      <c r="G414" s="111">
        <f t="shared" si="51"/>
        <v>0</v>
      </c>
      <c r="H414" s="111">
        <f t="shared" si="52"/>
        <v>0</v>
      </c>
      <c r="I414" s="111">
        <f t="shared" si="52"/>
        <v>0</v>
      </c>
      <c r="J414" s="111">
        <f t="shared" si="53"/>
        <v>0</v>
      </c>
      <c r="K414" s="121">
        <v>8.690990586546167E-2</v>
      </c>
      <c r="L414" s="121">
        <v>0.98893819405297356</v>
      </c>
      <c r="M414" s="112"/>
      <c r="N414" s="112"/>
      <c r="O414" s="112"/>
      <c r="P414" s="112"/>
      <c r="Q414" s="129"/>
    </row>
    <row r="415" spans="1:17" x14ac:dyDescent="0.25">
      <c r="A415" s="109" t="s">
        <v>76</v>
      </c>
      <c r="B415" s="131" t="s">
        <v>146</v>
      </c>
      <c r="C415" s="110" t="str">
        <f t="shared" si="54"/>
        <v>San JoaquinCover Crop (CPS 340) Add Non-Legume Seasonal Cover Crop to Irrigated Cropland</v>
      </c>
      <c r="D415" s="111">
        <f t="shared" si="48"/>
        <v>0.47667982727940406</v>
      </c>
      <c r="E415" s="111">
        <f t="shared" si="49"/>
        <v>6.3115475791358993</v>
      </c>
      <c r="F415" s="111">
        <f t="shared" si="50"/>
        <v>0</v>
      </c>
      <c r="G415" s="111">
        <f t="shared" si="51"/>
        <v>0</v>
      </c>
      <c r="H415" s="111">
        <f t="shared" si="52"/>
        <v>0</v>
      </c>
      <c r="I415" s="111">
        <f t="shared" si="52"/>
        <v>0</v>
      </c>
      <c r="J415" s="111">
        <f t="shared" si="53"/>
        <v>0</v>
      </c>
      <c r="K415" s="121">
        <v>0.15889327575980136</v>
      </c>
      <c r="L415" s="121">
        <v>2.1038491930452996</v>
      </c>
      <c r="M415" s="112"/>
      <c r="N415" s="112"/>
      <c r="O415" s="112"/>
      <c r="P415" s="112"/>
      <c r="Q415" s="129"/>
    </row>
    <row r="416" spans="1:17" x14ac:dyDescent="0.25">
      <c r="A416" s="109" t="s">
        <v>77</v>
      </c>
      <c r="B416" s="131" t="s">
        <v>146</v>
      </c>
      <c r="C416" s="110" t="str">
        <f t="shared" si="54"/>
        <v>San Luis ObispoCover Crop (CPS 340) Add Non-Legume Seasonal Cover Crop to Irrigated Cropland</v>
      </c>
      <c r="D416" s="111">
        <f t="shared" si="48"/>
        <v>0.1446017475963669</v>
      </c>
      <c r="E416" s="111">
        <f t="shared" si="49"/>
        <v>1.7146284380518142</v>
      </c>
      <c r="F416" s="111">
        <f t="shared" si="50"/>
        <v>0</v>
      </c>
      <c r="G416" s="111">
        <f t="shared" si="51"/>
        <v>0</v>
      </c>
      <c r="H416" s="111">
        <f t="shared" si="52"/>
        <v>0</v>
      </c>
      <c r="I416" s="111">
        <f t="shared" si="52"/>
        <v>0</v>
      </c>
      <c r="J416" s="111">
        <f t="shared" si="53"/>
        <v>0</v>
      </c>
      <c r="K416" s="121">
        <v>4.8200582532122303E-2</v>
      </c>
      <c r="L416" s="121">
        <v>0.57154281268393803</v>
      </c>
      <c r="M416" s="112"/>
      <c r="N416" s="112"/>
      <c r="O416" s="112"/>
      <c r="P416" s="112"/>
      <c r="Q416" s="129"/>
    </row>
    <row r="417" spans="1:17" x14ac:dyDescent="0.25">
      <c r="A417" s="109" t="s">
        <v>78</v>
      </c>
      <c r="B417" s="131" t="s">
        <v>146</v>
      </c>
      <c r="C417" s="110" t="str">
        <f t="shared" si="54"/>
        <v>San MateoCover Crop (CPS 340) Add Non-Legume Seasonal Cover Crop to Irrigated Cropland</v>
      </c>
      <c r="D417" s="111">
        <f t="shared" si="48"/>
        <v>7.2020828974231024E-2</v>
      </c>
      <c r="E417" s="111">
        <f t="shared" si="49"/>
        <v>0.51656832440406864</v>
      </c>
      <c r="F417" s="111">
        <f t="shared" si="50"/>
        <v>0</v>
      </c>
      <c r="G417" s="111">
        <f t="shared" si="51"/>
        <v>0</v>
      </c>
      <c r="H417" s="111">
        <f t="shared" si="52"/>
        <v>0</v>
      </c>
      <c r="I417" s="111">
        <f t="shared" si="52"/>
        <v>0</v>
      </c>
      <c r="J417" s="111">
        <f t="shared" si="53"/>
        <v>0</v>
      </c>
      <c r="K417" s="121">
        <v>2.4006942991410343E-2</v>
      </c>
      <c r="L417" s="121">
        <v>0.1721894414680229</v>
      </c>
      <c r="M417" s="112"/>
      <c r="N417" s="112"/>
      <c r="O417" s="112"/>
      <c r="P417" s="112"/>
      <c r="Q417" s="129"/>
    </row>
    <row r="418" spans="1:17" x14ac:dyDescent="0.25">
      <c r="A418" s="109" t="s">
        <v>79</v>
      </c>
      <c r="B418" s="131" t="s">
        <v>146</v>
      </c>
      <c r="C418" s="110" t="str">
        <f t="shared" si="54"/>
        <v>Santa BarbaraCover Crop (CPS 340) Add Non-Legume Seasonal Cover Crop to Irrigated Cropland</v>
      </c>
      <c r="D418" s="111">
        <f t="shared" si="48"/>
        <v>0.14633615235587139</v>
      </c>
      <c r="E418" s="111">
        <f t="shared" si="49"/>
        <v>1.991281370127344</v>
      </c>
      <c r="F418" s="111">
        <f t="shared" si="50"/>
        <v>0</v>
      </c>
      <c r="G418" s="111">
        <f t="shared" si="51"/>
        <v>0</v>
      </c>
      <c r="H418" s="111">
        <f t="shared" si="52"/>
        <v>0</v>
      </c>
      <c r="I418" s="111">
        <f t="shared" si="52"/>
        <v>0</v>
      </c>
      <c r="J418" s="111">
        <f t="shared" si="53"/>
        <v>0</v>
      </c>
      <c r="K418" s="121">
        <v>4.8778717451957124E-2</v>
      </c>
      <c r="L418" s="121">
        <v>0.66376045670911465</v>
      </c>
      <c r="M418" s="112"/>
      <c r="N418" s="112"/>
      <c r="O418" s="112"/>
      <c r="P418" s="112"/>
      <c r="Q418" s="129"/>
    </row>
    <row r="419" spans="1:17" x14ac:dyDescent="0.25">
      <c r="A419" s="109" t="s">
        <v>80</v>
      </c>
      <c r="B419" s="131" t="s">
        <v>146</v>
      </c>
      <c r="C419" s="110" t="str">
        <f t="shared" si="54"/>
        <v>Santa ClaraCover Crop (CPS 340) Add Non-Legume Seasonal Cover Crop to Irrigated Cropland</v>
      </c>
      <c r="D419" s="111">
        <f t="shared" si="48"/>
        <v>0.23887395316362531</v>
      </c>
      <c r="E419" s="111">
        <f t="shared" si="49"/>
        <v>1.9316916961520176</v>
      </c>
      <c r="F419" s="111">
        <f t="shared" si="50"/>
        <v>0</v>
      </c>
      <c r="G419" s="111">
        <f t="shared" si="51"/>
        <v>0</v>
      </c>
      <c r="H419" s="111">
        <f t="shared" si="52"/>
        <v>0</v>
      </c>
      <c r="I419" s="111">
        <f t="shared" si="52"/>
        <v>0</v>
      </c>
      <c r="J419" s="111">
        <f t="shared" si="53"/>
        <v>0</v>
      </c>
      <c r="K419" s="121">
        <v>7.9624651054541765E-2</v>
      </c>
      <c r="L419" s="121">
        <v>0.64389723205067251</v>
      </c>
      <c r="M419" s="112"/>
      <c r="N419" s="112"/>
      <c r="O419" s="112"/>
      <c r="P419" s="112"/>
      <c r="Q419" s="129"/>
    </row>
    <row r="420" spans="1:17" x14ac:dyDescent="0.25">
      <c r="A420" s="109" t="s">
        <v>81</v>
      </c>
      <c r="B420" s="131" t="s">
        <v>146</v>
      </c>
      <c r="C420" s="110" t="str">
        <f t="shared" si="54"/>
        <v>Santa CruzCover Crop (CPS 340) Add Non-Legume Seasonal Cover Crop to Irrigated Cropland</v>
      </c>
      <c r="D420" s="111">
        <f t="shared" si="48"/>
        <v>0.1490719511771636</v>
      </c>
      <c r="E420" s="111">
        <f t="shared" si="49"/>
        <v>0.7497729118029095</v>
      </c>
      <c r="F420" s="111">
        <f t="shared" si="50"/>
        <v>0</v>
      </c>
      <c r="G420" s="111">
        <f t="shared" si="51"/>
        <v>0</v>
      </c>
      <c r="H420" s="111">
        <f t="shared" si="52"/>
        <v>0</v>
      </c>
      <c r="I420" s="111">
        <f t="shared" si="52"/>
        <v>0</v>
      </c>
      <c r="J420" s="111">
        <f t="shared" si="53"/>
        <v>0</v>
      </c>
      <c r="K420" s="121">
        <v>4.9690650392387861E-2</v>
      </c>
      <c r="L420" s="121">
        <v>0.24992430393430318</v>
      </c>
      <c r="M420" s="112"/>
      <c r="N420" s="112"/>
      <c r="O420" s="112"/>
      <c r="P420" s="112"/>
      <c r="Q420" s="129"/>
    </row>
    <row r="421" spans="1:17" x14ac:dyDescent="0.25">
      <c r="A421" s="109" t="s">
        <v>82</v>
      </c>
      <c r="B421" s="131" t="s">
        <v>146</v>
      </c>
      <c r="C421" s="110" t="str">
        <f t="shared" si="54"/>
        <v>ShastaCover Crop (CPS 340) Add Non-Legume Seasonal Cover Crop to Irrigated Cropland</v>
      </c>
      <c r="D421" s="111">
        <f t="shared" si="48"/>
        <v>-1.3711797945423572E-2</v>
      </c>
      <c r="E421" s="111">
        <f t="shared" si="49"/>
        <v>4.9664057823905081E-2</v>
      </c>
      <c r="F421" s="111">
        <f t="shared" si="50"/>
        <v>0</v>
      </c>
      <c r="G421" s="111">
        <f t="shared" si="51"/>
        <v>0</v>
      </c>
      <c r="H421" s="111">
        <f t="shared" si="52"/>
        <v>0</v>
      </c>
      <c r="I421" s="111">
        <f t="shared" si="52"/>
        <v>0</v>
      </c>
      <c r="J421" s="111">
        <f t="shared" si="53"/>
        <v>0</v>
      </c>
      <c r="K421" s="121">
        <v>-4.5705993151411908E-3</v>
      </c>
      <c r="L421" s="121">
        <v>1.6554685941301692E-2</v>
      </c>
      <c r="M421" s="112"/>
      <c r="N421" s="112"/>
      <c r="O421" s="112"/>
      <c r="P421" s="112"/>
      <c r="Q421" s="129"/>
    </row>
    <row r="422" spans="1:17" x14ac:dyDescent="0.25">
      <c r="A422" s="109" t="s">
        <v>83</v>
      </c>
      <c r="B422" s="131" t="s">
        <v>146</v>
      </c>
      <c r="C422" s="110" t="str">
        <f t="shared" si="54"/>
        <v>SierraCover Crop (CPS 340) Add Non-Legume Seasonal Cover Crop to Irrigated Cropland</v>
      </c>
      <c r="D422" s="111">
        <f t="shared" si="48"/>
        <v>-9.0691679153778113E-3</v>
      </c>
      <c r="E422" s="111">
        <f t="shared" si="49"/>
        <v>-5.8817450664141134E-4</v>
      </c>
      <c r="F422" s="111">
        <f t="shared" si="50"/>
        <v>0</v>
      </c>
      <c r="G422" s="111">
        <f t="shared" si="51"/>
        <v>0</v>
      </c>
      <c r="H422" s="111">
        <f t="shared" si="52"/>
        <v>0</v>
      </c>
      <c r="I422" s="111">
        <f t="shared" si="52"/>
        <v>0</v>
      </c>
      <c r="J422" s="111">
        <f t="shared" si="53"/>
        <v>0</v>
      </c>
      <c r="K422" s="121">
        <v>-3.0230559717926036E-3</v>
      </c>
      <c r="L422" s="121">
        <v>-1.9605816888047044E-4</v>
      </c>
      <c r="M422" s="112"/>
      <c r="N422" s="112"/>
      <c r="O422" s="112"/>
      <c r="P422" s="112"/>
      <c r="Q422" s="129"/>
    </row>
    <row r="423" spans="1:17" x14ac:dyDescent="0.25">
      <c r="A423" s="109" t="s">
        <v>84</v>
      </c>
      <c r="B423" s="131" t="s">
        <v>146</v>
      </c>
      <c r="C423" s="110" t="str">
        <f t="shared" si="54"/>
        <v>SiskiyouCover Crop (CPS 340) Add Non-Legume Seasonal Cover Crop to Irrigated Cropland</v>
      </c>
      <c r="D423" s="111">
        <f t="shared" si="48"/>
        <v>3.6432084330524118E-4</v>
      </c>
      <c r="E423" s="111">
        <f t="shared" si="49"/>
        <v>-3.4743191565886828E-6</v>
      </c>
      <c r="F423" s="111">
        <f t="shared" si="50"/>
        <v>0</v>
      </c>
      <c r="G423" s="111">
        <f t="shared" si="51"/>
        <v>0</v>
      </c>
      <c r="H423" s="111">
        <f t="shared" si="52"/>
        <v>0</v>
      </c>
      <c r="I423" s="111">
        <f t="shared" si="52"/>
        <v>0</v>
      </c>
      <c r="J423" s="111">
        <f t="shared" si="53"/>
        <v>0</v>
      </c>
      <c r="K423" s="121">
        <v>1.2144028110174707E-4</v>
      </c>
      <c r="L423" s="121">
        <v>-1.1581063855295609E-6</v>
      </c>
      <c r="M423" s="112"/>
      <c r="N423" s="112"/>
      <c r="O423" s="112"/>
      <c r="P423" s="112"/>
      <c r="Q423" s="129"/>
    </row>
    <row r="424" spans="1:17" x14ac:dyDescent="0.25">
      <c r="A424" s="109" t="s">
        <v>85</v>
      </c>
      <c r="B424" s="131" t="s">
        <v>146</v>
      </c>
      <c r="C424" s="110" t="str">
        <f t="shared" si="54"/>
        <v>SolanoCover Crop (CPS 340) Add Non-Legume Seasonal Cover Crop to Irrigated Cropland</v>
      </c>
      <c r="D424" s="111">
        <f t="shared" si="48"/>
        <v>0.23188641329874579</v>
      </c>
      <c r="E424" s="111">
        <f t="shared" si="49"/>
        <v>4.8394896033236856</v>
      </c>
      <c r="F424" s="111">
        <f t="shared" si="50"/>
        <v>0</v>
      </c>
      <c r="G424" s="111">
        <f t="shared" si="51"/>
        <v>0</v>
      </c>
      <c r="H424" s="111">
        <f t="shared" si="52"/>
        <v>0</v>
      </c>
      <c r="I424" s="111">
        <f t="shared" si="52"/>
        <v>0</v>
      </c>
      <c r="J424" s="111">
        <f t="shared" si="53"/>
        <v>0</v>
      </c>
      <c r="K424" s="121">
        <v>7.7295471099581931E-2</v>
      </c>
      <c r="L424" s="121">
        <v>1.6131632011078951</v>
      </c>
      <c r="M424" s="112"/>
      <c r="N424" s="112"/>
      <c r="O424" s="112"/>
      <c r="P424" s="112"/>
      <c r="Q424" s="129"/>
    </row>
    <row r="425" spans="1:17" x14ac:dyDescent="0.25">
      <c r="A425" s="109" t="s">
        <v>86</v>
      </c>
      <c r="B425" s="131" t="s">
        <v>146</v>
      </c>
      <c r="C425" s="110" t="str">
        <f t="shared" ref="C425:C441" si="55">A425&amp;B425</f>
        <v>SonomaCover Crop (CPS 340) Add Non-Legume Seasonal Cover Crop to Irrigated Cropland</v>
      </c>
      <c r="D425" s="111">
        <f t="shared" si="48"/>
        <v>0.15518059545796678</v>
      </c>
      <c r="E425" s="111">
        <f t="shared" si="49"/>
        <v>0.33034843047295365</v>
      </c>
      <c r="F425" s="111">
        <f t="shared" si="50"/>
        <v>0</v>
      </c>
      <c r="G425" s="111">
        <f t="shared" si="51"/>
        <v>0</v>
      </c>
      <c r="H425" s="111">
        <f t="shared" si="52"/>
        <v>0</v>
      </c>
      <c r="I425" s="111">
        <f t="shared" si="52"/>
        <v>0</v>
      </c>
      <c r="J425" s="111">
        <f t="shared" si="53"/>
        <v>0</v>
      </c>
      <c r="K425" s="121">
        <v>5.1726865152655593E-2</v>
      </c>
      <c r="L425" s="121">
        <v>0.11011614349098454</v>
      </c>
      <c r="M425" s="112"/>
      <c r="N425" s="112"/>
      <c r="O425" s="112"/>
      <c r="P425" s="112"/>
      <c r="Q425" s="129"/>
    </row>
    <row r="426" spans="1:17" x14ac:dyDescent="0.25">
      <c r="A426" s="109" t="s">
        <v>87</v>
      </c>
      <c r="B426" s="131" t="s">
        <v>146</v>
      </c>
      <c r="C426" s="110" t="str">
        <f t="shared" si="55"/>
        <v>StanislausCover Crop (CPS 340) Add Non-Legume Seasonal Cover Crop to Irrigated Cropland</v>
      </c>
      <c r="D426" s="111">
        <f t="shared" si="48"/>
        <v>0.27161809160247935</v>
      </c>
      <c r="E426" s="111">
        <f t="shared" si="49"/>
        <v>6.2018411040774009</v>
      </c>
      <c r="F426" s="111">
        <f t="shared" si="50"/>
        <v>0</v>
      </c>
      <c r="G426" s="111">
        <f t="shared" si="51"/>
        <v>0</v>
      </c>
      <c r="H426" s="111">
        <f t="shared" si="52"/>
        <v>0</v>
      </c>
      <c r="I426" s="111">
        <f t="shared" si="52"/>
        <v>0</v>
      </c>
      <c r="J426" s="111">
        <f t="shared" si="53"/>
        <v>0</v>
      </c>
      <c r="K426" s="121">
        <v>9.0539363867493117E-2</v>
      </c>
      <c r="L426" s="121">
        <v>2.0672803680258003</v>
      </c>
      <c r="M426" s="112"/>
      <c r="N426" s="112"/>
      <c r="O426" s="112"/>
      <c r="P426" s="112"/>
      <c r="Q426" s="129"/>
    </row>
    <row r="427" spans="1:17" x14ac:dyDescent="0.25">
      <c r="A427" s="109" t="s">
        <v>88</v>
      </c>
      <c r="B427" s="131" t="s">
        <v>146</v>
      </c>
      <c r="C427" s="110" t="str">
        <f t="shared" si="55"/>
        <v>SutterCover Crop (CPS 340) Add Non-Legume Seasonal Cover Crop to Irrigated Cropland</v>
      </c>
      <c r="D427" s="111">
        <f t="shared" si="48"/>
        <v>0.29791680711708202</v>
      </c>
      <c r="E427" s="111">
        <f t="shared" si="49"/>
        <v>11.001392188283187</v>
      </c>
      <c r="F427" s="111">
        <f t="shared" si="50"/>
        <v>0</v>
      </c>
      <c r="G427" s="111">
        <f t="shared" si="51"/>
        <v>0</v>
      </c>
      <c r="H427" s="111">
        <f t="shared" si="52"/>
        <v>0</v>
      </c>
      <c r="I427" s="111">
        <f t="shared" si="52"/>
        <v>0</v>
      </c>
      <c r="J427" s="111">
        <f t="shared" si="53"/>
        <v>0</v>
      </c>
      <c r="K427" s="121">
        <v>9.9305602372360663E-2</v>
      </c>
      <c r="L427" s="121">
        <v>3.6671307294277291</v>
      </c>
      <c r="M427" s="112"/>
      <c r="N427" s="112"/>
      <c r="O427" s="112"/>
      <c r="P427" s="112"/>
      <c r="Q427" s="129"/>
    </row>
    <row r="428" spans="1:17" x14ac:dyDescent="0.25">
      <c r="A428" s="109" t="s">
        <v>89</v>
      </c>
      <c r="B428" s="131" t="s">
        <v>146</v>
      </c>
      <c r="C428" s="110" t="str">
        <f t="shared" si="55"/>
        <v>TehamaCover Crop (CPS 340) Add Non-Legume Seasonal Cover Crop to Irrigated Cropland</v>
      </c>
      <c r="D428" s="111">
        <f t="shared" si="48"/>
        <v>0.53794545457251042</v>
      </c>
      <c r="E428" s="111">
        <f t="shared" si="49"/>
        <v>18.875206393858562</v>
      </c>
      <c r="F428" s="111">
        <f t="shared" si="50"/>
        <v>0</v>
      </c>
      <c r="G428" s="111">
        <f t="shared" si="51"/>
        <v>0</v>
      </c>
      <c r="H428" s="111">
        <f t="shared" si="52"/>
        <v>0</v>
      </c>
      <c r="I428" s="111">
        <f t="shared" si="52"/>
        <v>0</v>
      </c>
      <c r="J428" s="111">
        <f t="shared" si="53"/>
        <v>0</v>
      </c>
      <c r="K428" s="121">
        <v>0.17931515152417013</v>
      </c>
      <c r="L428" s="121">
        <v>6.2917354646195207</v>
      </c>
      <c r="M428" s="112"/>
      <c r="N428" s="112"/>
      <c r="O428" s="112"/>
      <c r="P428" s="112"/>
      <c r="Q428" s="129"/>
    </row>
    <row r="429" spans="1:17" x14ac:dyDescent="0.25">
      <c r="A429" s="109" t="s">
        <v>90</v>
      </c>
      <c r="B429" s="131" t="s">
        <v>146</v>
      </c>
      <c r="C429" s="110" t="str">
        <f t="shared" si="55"/>
        <v>TrinityCover Crop (CPS 340) Add Non-Legume Seasonal Cover Crop to Irrigated Cropland</v>
      </c>
      <c r="D429" s="111">
        <f t="shared" si="48"/>
        <v>0.11044995345605026</v>
      </c>
      <c r="E429" s="111">
        <f t="shared" si="49"/>
        <v>0.23106781427544326</v>
      </c>
      <c r="F429" s="111">
        <f t="shared" si="50"/>
        <v>0</v>
      </c>
      <c r="G429" s="111">
        <f t="shared" si="51"/>
        <v>0</v>
      </c>
      <c r="H429" s="111">
        <f t="shared" si="52"/>
        <v>0</v>
      </c>
      <c r="I429" s="111">
        <f t="shared" si="52"/>
        <v>0</v>
      </c>
      <c r="J429" s="111">
        <f t="shared" si="53"/>
        <v>0</v>
      </c>
      <c r="K429" s="121">
        <v>3.6816651152016752E-2</v>
      </c>
      <c r="L429" s="121">
        <v>7.7022604758481092E-2</v>
      </c>
      <c r="M429" s="112"/>
      <c r="N429" s="112"/>
      <c r="O429" s="112"/>
      <c r="P429" s="112"/>
      <c r="Q429" s="129"/>
    </row>
    <row r="430" spans="1:17" x14ac:dyDescent="0.25">
      <c r="A430" s="109" t="s">
        <v>91</v>
      </c>
      <c r="B430" s="131" t="s">
        <v>146</v>
      </c>
      <c r="C430" s="110" t="str">
        <f t="shared" si="55"/>
        <v>TulareCover Crop (CPS 340) Add Non-Legume Seasonal Cover Crop to Irrigated Cropland</v>
      </c>
      <c r="D430" s="111">
        <f t="shared" si="48"/>
        <v>0.42585554967911976</v>
      </c>
      <c r="E430" s="111">
        <f t="shared" si="49"/>
        <v>10.739406366536176</v>
      </c>
      <c r="F430" s="111">
        <f t="shared" si="50"/>
        <v>0</v>
      </c>
      <c r="G430" s="111">
        <f t="shared" si="51"/>
        <v>0</v>
      </c>
      <c r="H430" s="111">
        <f t="shared" si="52"/>
        <v>0</v>
      </c>
      <c r="I430" s="111">
        <f t="shared" si="52"/>
        <v>0</v>
      </c>
      <c r="J430" s="111">
        <f t="shared" si="53"/>
        <v>0</v>
      </c>
      <c r="K430" s="121">
        <v>0.14195184989303991</v>
      </c>
      <c r="L430" s="121">
        <v>3.5798021221787257</v>
      </c>
      <c r="M430" s="112"/>
      <c r="N430" s="112"/>
      <c r="O430" s="112"/>
      <c r="P430" s="112"/>
      <c r="Q430" s="129"/>
    </row>
    <row r="431" spans="1:17" x14ac:dyDescent="0.25">
      <c r="A431" s="109" t="s">
        <v>92</v>
      </c>
      <c r="B431" s="131" t="s">
        <v>146</v>
      </c>
      <c r="C431" s="110" t="str">
        <f t="shared" si="55"/>
        <v>TuolumneCover Crop (CPS 340) Add Non-Legume Seasonal Cover Crop to Irrigated Cropland</v>
      </c>
      <c r="D431" s="111">
        <f t="shared" si="48"/>
        <v>7.5682954599887109E-2</v>
      </c>
      <c r="E431" s="111">
        <f t="shared" si="49"/>
        <v>0.36038886550106719</v>
      </c>
      <c r="F431" s="111">
        <f t="shared" si="50"/>
        <v>0</v>
      </c>
      <c r="G431" s="111">
        <f t="shared" si="51"/>
        <v>0</v>
      </c>
      <c r="H431" s="111">
        <f t="shared" si="52"/>
        <v>0</v>
      </c>
      <c r="I431" s="111">
        <f t="shared" si="52"/>
        <v>0</v>
      </c>
      <c r="J431" s="111">
        <f t="shared" si="53"/>
        <v>0</v>
      </c>
      <c r="K431" s="121">
        <v>2.5227651533295703E-2</v>
      </c>
      <c r="L431" s="121">
        <v>0.12012962183368907</v>
      </c>
      <c r="M431" s="112"/>
      <c r="N431" s="112"/>
      <c r="O431" s="112"/>
      <c r="P431" s="112"/>
      <c r="Q431" s="129"/>
    </row>
    <row r="432" spans="1:17" x14ac:dyDescent="0.25">
      <c r="A432" s="109" t="s">
        <v>93</v>
      </c>
      <c r="B432" s="131" t="s">
        <v>146</v>
      </c>
      <c r="C432" s="110" t="str">
        <f t="shared" si="55"/>
        <v>VentureCover Crop (CPS 340) Add Non-Legume Seasonal Cover Crop to Irrigated Cropland</v>
      </c>
      <c r="D432" s="111">
        <f t="shared" si="48"/>
        <v>0.27869811303642344</v>
      </c>
      <c r="E432" s="111">
        <f t="shared" si="49"/>
        <v>5.2722534955213796</v>
      </c>
      <c r="F432" s="111">
        <f t="shared" si="50"/>
        <v>0</v>
      </c>
      <c r="G432" s="111">
        <f t="shared" si="51"/>
        <v>0</v>
      </c>
      <c r="H432" s="111">
        <f t="shared" si="52"/>
        <v>0</v>
      </c>
      <c r="I432" s="111">
        <f t="shared" si="52"/>
        <v>0</v>
      </c>
      <c r="J432" s="111">
        <f t="shared" si="53"/>
        <v>0</v>
      </c>
      <c r="K432" s="121">
        <v>9.2899371012141144E-2</v>
      </c>
      <c r="L432" s="121">
        <v>1.7574178318404599</v>
      </c>
      <c r="M432" s="112"/>
      <c r="N432" s="112"/>
      <c r="O432" s="112"/>
      <c r="P432" s="112"/>
      <c r="Q432" s="129"/>
    </row>
    <row r="433" spans="1:17" x14ac:dyDescent="0.25">
      <c r="A433" s="109" t="s">
        <v>94</v>
      </c>
      <c r="B433" s="131" t="s">
        <v>146</v>
      </c>
      <c r="C433" s="110" t="str">
        <f t="shared" si="55"/>
        <v>YoloCover Crop (CPS 340) Add Non-Legume Seasonal Cover Crop to Irrigated Cropland</v>
      </c>
      <c r="D433" s="111">
        <f t="shared" si="48"/>
        <v>0.33732697868084577</v>
      </c>
      <c r="E433" s="111">
        <f t="shared" si="49"/>
        <v>7.7763369520739856</v>
      </c>
      <c r="F433" s="111">
        <f t="shared" si="50"/>
        <v>0</v>
      </c>
      <c r="G433" s="111">
        <f t="shared" si="51"/>
        <v>0</v>
      </c>
      <c r="H433" s="111">
        <f t="shared" si="52"/>
        <v>0</v>
      </c>
      <c r="I433" s="111">
        <f t="shared" si="52"/>
        <v>0</v>
      </c>
      <c r="J433" s="111">
        <f t="shared" si="53"/>
        <v>0</v>
      </c>
      <c r="K433" s="121">
        <v>0.11244232622694859</v>
      </c>
      <c r="L433" s="121">
        <v>2.5921123173579952</v>
      </c>
      <c r="M433" s="112"/>
      <c r="N433" s="112"/>
      <c r="O433" s="112"/>
      <c r="P433" s="112"/>
      <c r="Q433" s="129"/>
    </row>
    <row r="434" spans="1:17" x14ac:dyDescent="0.25">
      <c r="A434" s="109" t="s">
        <v>95</v>
      </c>
      <c r="B434" s="131" t="s">
        <v>146</v>
      </c>
      <c r="C434" s="110" t="str">
        <f t="shared" si="55"/>
        <v>YubaCover Crop (CPS 340) Add Non-Legume Seasonal Cover Crop to Irrigated Cropland</v>
      </c>
      <c r="D434" s="111">
        <f t="shared" si="48"/>
        <v>0.34335873724340416</v>
      </c>
      <c r="E434" s="111">
        <f t="shared" si="49"/>
        <v>15.593751360041093</v>
      </c>
      <c r="F434" s="111">
        <f t="shared" si="50"/>
        <v>0</v>
      </c>
      <c r="G434" s="111">
        <f t="shared" si="51"/>
        <v>0</v>
      </c>
      <c r="H434" s="111">
        <f t="shared" si="52"/>
        <v>0</v>
      </c>
      <c r="I434" s="111">
        <f t="shared" si="52"/>
        <v>0</v>
      </c>
      <c r="J434" s="111">
        <f t="shared" si="53"/>
        <v>0</v>
      </c>
      <c r="K434" s="121">
        <v>0.11445291241446805</v>
      </c>
      <c r="L434" s="121">
        <v>5.197917120013698</v>
      </c>
      <c r="M434" s="112"/>
      <c r="N434" s="112"/>
      <c r="O434" s="112"/>
      <c r="P434" s="112"/>
      <c r="Q434" s="129"/>
    </row>
    <row r="435" spans="1:17" x14ac:dyDescent="0.25">
      <c r="A435" s="109" t="s">
        <v>38</v>
      </c>
      <c r="B435" s="137" t="s">
        <v>145</v>
      </c>
      <c r="C435" s="110" t="str">
        <f t="shared" si="55"/>
        <v>AlamedaCover Crop (CPS 340) Add Legume Seasonal Cover Crop to Irrigated Cropland</v>
      </c>
      <c r="D435" s="111">
        <f t="shared" si="48"/>
        <v>-2.0310985684750975E-2</v>
      </c>
      <c r="E435" s="111">
        <f t="shared" si="49"/>
        <v>2.0947985036877714</v>
      </c>
      <c r="F435" s="111">
        <f t="shared" si="50"/>
        <v>0</v>
      </c>
      <c r="G435" s="111">
        <f t="shared" si="51"/>
        <v>0</v>
      </c>
      <c r="H435" s="111">
        <f t="shared" si="52"/>
        <v>0</v>
      </c>
      <c r="I435" s="111">
        <f t="shared" si="52"/>
        <v>0</v>
      </c>
      <c r="J435" s="111">
        <f t="shared" si="53"/>
        <v>0</v>
      </c>
      <c r="K435" s="121">
        <v>-6.770328561583658E-3</v>
      </c>
      <c r="L435" s="121">
        <v>0.69826616789592377</v>
      </c>
      <c r="M435" s="125"/>
      <c r="N435" s="125"/>
      <c r="O435" s="125"/>
      <c r="P435" s="125"/>
      <c r="Q435" s="132"/>
    </row>
    <row r="436" spans="1:17" x14ac:dyDescent="0.25">
      <c r="A436" s="109" t="s">
        <v>39</v>
      </c>
      <c r="B436" s="137" t="s">
        <v>145</v>
      </c>
      <c r="C436" s="110" t="str">
        <f t="shared" si="55"/>
        <v>AlpineCover Crop (CPS 340) Add Legume Seasonal Cover Crop to Irrigated Cropland</v>
      </c>
      <c r="D436" s="111">
        <f t="shared" si="48"/>
        <v>7.2641255809213087E-2</v>
      </c>
      <c r="E436" s="111">
        <f t="shared" si="49"/>
        <v>0.50265615104966033</v>
      </c>
      <c r="F436" s="111">
        <f t="shared" si="50"/>
        <v>0</v>
      </c>
      <c r="G436" s="111">
        <f t="shared" si="51"/>
        <v>0</v>
      </c>
      <c r="H436" s="111">
        <f t="shared" si="52"/>
        <v>0</v>
      </c>
      <c r="I436" s="111">
        <f t="shared" si="52"/>
        <v>0</v>
      </c>
      <c r="J436" s="111">
        <f t="shared" si="53"/>
        <v>0</v>
      </c>
      <c r="K436" s="121">
        <v>2.4213751936404362E-2</v>
      </c>
      <c r="L436" s="121">
        <v>0.16755205034988677</v>
      </c>
      <c r="M436" s="112"/>
      <c r="N436" s="112"/>
      <c r="O436" s="112"/>
      <c r="P436" s="112"/>
      <c r="Q436" s="129"/>
    </row>
    <row r="437" spans="1:17" x14ac:dyDescent="0.25">
      <c r="A437" s="109" t="s">
        <v>40</v>
      </c>
      <c r="B437" s="137" t="s">
        <v>145</v>
      </c>
      <c r="C437" s="110" t="str">
        <f t="shared" si="55"/>
        <v>AmadorCover Crop (CPS 340) Add Legume Seasonal Cover Crop to Irrigated Cropland</v>
      </c>
      <c r="D437" s="111">
        <f t="shared" si="48"/>
        <v>-4.2502764655838937E-2</v>
      </c>
      <c r="E437" s="111">
        <f t="shared" si="49"/>
        <v>0.4391298935211429</v>
      </c>
      <c r="F437" s="111">
        <f t="shared" si="50"/>
        <v>0</v>
      </c>
      <c r="G437" s="111">
        <f t="shared" si="51"/>
        <v>0</v>
      </c>
      <c r="H437" s="111">
        <f t="shared" si="52"/>
        <v>0</v>
      </c>
      <c r="I437" s="111">
        <f t="shared" si="52"/>
        <v>0</v>
      </c>
      <c r="J437" s="111">
        <f t="shared" si="53"/>
        <v>0</v>
      </c>
      <c r="K437" s="121">
        <v>-1.416758821861298E-2</v>
      </c>
      <c r="L437" s="121">
        <v>0.1463766311737143</v>
      </c>
      <c r="M437" s="112"/>
      <c r="N437" s="112"/>
      <c r="O437" s="112"/>
      <c r="P437" s="112"/>
      <c r="Q437" s="129"/>
    </row>
    <row r="438" spans="1:17" x14ac:dyDescent="0.25">
      <c r="A438" s="109" t="s">
        <v>41</v>
      </c>
      <c r="B438" s="137" t="s">
        <v>145</v>
      </c>
      <c r="C438" s="110" t="str">
        <f t="shared" si="55"/>
        <v>ButteCover Crop (CPS 340) Add Legume Seasonal Cover Crop to Irrigated Cropland</v>
      </c>
      <c r="D438" s="111">
        <f t="shared" si="48"/>
        <v>-0.12936723575556877</v>
      </c>
      <c r="E438" s="111">
        <f t="shared" si="49"/>
        <v>5.1618258605603495</v>
      </c>
      <c r="F438" s="111">
        <f t="shared" si="50"/>
        <v>0</v>
      </c>
      <c r="G438" s="111">
        <f t="shared" si="51"/>
        <v>0</v>
      </c>
      <c r="H438" s="111">
        <f t="shared" si="52"/>
        <v>0</v>
      </c>
      <c r="I438" s="111">
        <f t="shared" si="52"/>
        <v>0</v>
      </c>
      <c r="J438" s="111">
        <f t="shared" si="53"/>
        <v>0</v>
      </c>
      <c r="K438" s="121">
        <v>-4.3122411918522924E-2</v>
      </c>
      <c r="L438" s="121">
        <v>1.7206086201867832</v>
      </c>
      <c r="M438" s="112"/>
      <c r="N438" s="112"/>
      <c r="O438" s="112"/>
      <c r="P438" s="112"/>
      <c r="Q438" s="129"/>
    </row>
    <row r="439" spans="1:17" x14ac:dyDescent="0.25">
      <c r="A439" s="109" t="s">
        <v>42</v>
      </c>
      <c r="B439" s="137" t="s">
        <v>145</v>
      </c>
      <c r="C439" s="110" t="str">
        <f t="shared" si="55"/>
        <v>CalaverasCover Crop (CPS 340) Add Legume Seasonal Cover Crop to Irrigated Cropland</v>
      </c>
      <c r="D439" s="111">
        <f t="shared" si="48"/>
        <v>0.25334390610785756</v>
      </c>
      <c r="E439" s="111">
        <f t="shared" si="49"/>
        <v>17.451754127104525</v>
      </c>
      <c r="F439" s="111">
        <f t="shared" si="50"/>
        <v>0</v>
      </c>
      <c r="G439" s="111">
        <f t="shared" si="51"/>
        <v>0</v>
      </c>
      <c r="H439" s="111">
        <f t="shared" si="52"/>
        <v>0</v>
      </c>
      <c r="I439" s="111">
        <f t="shared" si="52"/>
        <v>0</v>
      </c>
      <c r="J439" s="111">
        <f t="shared" si="53"/>
        <v>0</v>
      </c>
      <c r="K439" s="121">
        <v>8.4447968702619183E-2</v>
      </c>
      <c r="L439" s="121">
        <v>5.8172513757015087</v>
      </c>
      <c r="M439" s="112"/>
      <c r="N439" s="112"/>
      <c r="O439" s="112"/>
      <c r="P439" s="112"/>
      <c r="Q439" s="129"/>
    </row>
    <row r="440" spans="1:17" x14ac:dyDescent="0.25">
      <c r="A440" s="109" t="s">
        <v>43</v>
      </c>
      <c r="B440" s="137" t="s">
        <v>145</v>
      </c>
      <c r="C440" s="110" t="str">
        <f t="shared" si="55"/>
        <v>ColusaCover Crop (CPS 340) Add Legume Seasonal Cover Crop to Irrigated Cropland</v>
      </c>
      <c r="D440" s="111">
        <f t="shared" si="48"/>
        <v>-5.8223292095427592E-3</v>
      </c>
      <c r="E440" s="111">
        <f t="shared" si="49"/>
        <v>1.4879226415825584</v>
      </c>
      <c r="F440" s="111">
        <f t="shared" si="50"/>
        <v>0</v>
      </c>
      <c r="G440" s="111">
        <f t="shared" si="51"/>
        <v>0</v>
      </c>
      <c r="H440" s="111">
        <f t="shared" si="52"/>
        <v>0</v>
      </c>
      <c r="I440" s="111">
        <f t="shared" si="52"/>
        <v>0</v>
      </c>
      <c r="J440" s="111">
        <f t="shared" si="53"/>
        <v>0</v>
      </c>
      <c r="K440" s="121">
        <v>-1.9407764031809198E-3</v>
      </c>
      <c r="L440" s="121">
        <v>0.49597421386085278</v>
      </c>
      <c r="M440" s="112"/>
      <c r="N440" s="112"/>
      <c r="O440" s="112"/>
      <c r="P440" s="112"/>
      <c r="Q440" s="129"/>
    </row>
    <row r="441" spans="1:17" x14ac:dyDescent="0.25">
      <c r="A441" s="109" t="s">
        <v>44</v>
      </c>
      <c r="B441" s="137" t="s">
        <v>145</v>
      </c>
      <c r="C441" s="110" t="str">
        <f t="shared" si="55"/>
        <v>Contra CostaCover Crop (CPS 340) Add Legume Seasonal Cover Crop to Irrigated Cropland</v>
      </c>
      <c r="D441" s="111">
        <f t="shared" ref="D441:D504" si="56">K441*ThreeYears</f>
        <v>-2.9796376031732741E-2</v>
      </c>
      <c r="E441" s="111">
        <f t="shared" ref="E441:E504" si="57">L441*ThreeYears</f>
        <v>1.5505297804227038</v>
      </c>
      <c r="F441" s="111">
        <f t="shared" ref="F441:F504" si="58">M441*ThreeYears</f>
        <v>0</v>
      </c>
      <c r="G441" s="111">
        <f t="shared" ref="G441:G504" si="59">N441*ThreeYears</f>
        <v>0</v>
      </c>
      <c r="H441" s="111">
        <f t="shared" ref="H441:I504" si="60">O441*ThreeYears</f>
        <v>0</v>
      </c>
      <c r="I441" s="111">
        <f t="shared" si="60"/>
        <v>0</v>
      </c>
      <c r="J441" s="111">
        <f t="shared" ref="J441:J504" si="61">Q441*ThreeYears</f>
        <v>0</v>
      </c>
      <c r="K441" s="121">
        <v>-9.9321253439109136E-3</v>
      </c>
      <c r="L441" s="121">
        <v>0.51684326014090132</v>
      </c>
      <c r="M441" s="112"/>
      <c r="N441" s="112"/>
      <c r="O441" s="112"/>
      <c r="P441" s="112"/>
      <c r="Q441" s="129"/>
    </row>
    <row r="442" spans="1:17" x14ac:dyDescent="0.25">
      <c r="A442" s="109" t="s">
        <v>45</v>
      </c>
      <c r="B442" s="137" t="s">
        <v>145</v>
      </c>
      <c r="C442" s="110" t="str">
        <f t="shared" ref="C442:C505" si="62">A442&amp;B442</f>
        <v>Del NorteCover Crop (CPS 340) Add Legume Seasonal Cover Crop to Irrigated Cropland</v>
      </c>
      <c r="D442" s="111">
        <f t="shared" si="56"/>
        <v>-0.30943190318279035</v>
      </c>
      <c r="E442" s="111">
        <f t="shared" si="57"/>
        <v>0.20267760779859001</v>
      </c>
      <c r="F442" s="111">
        <f t="shared" si="58"/>
        <v>0</v>
      </c>
      <c r="G442" s="111">
        <f t="shared" si="59"/>
        <v>0</v>
      </c>
      <c r="H442" s="111">
        <f t="shared" si="60"/>
        <v>0</v>
      </c>
      <c r="I442" s="111">
        <f t="shared" si="60"/>
        <v>0</v>
      </c>
      <c r="J442" s="111">
        <f t="shared" si="61"/>
        <v>0</v>
      </c>
      <c r="K442" s="121">
        <v>-0.10314396772759678</v>
      </c>
      <c r="L442" s="121">
        <v>6.7559202599530008E-2</v>
      </c>
      <c r="M442" s="112"/>
      <c r="N442" s="112"/>
      <c r="O442" s="112"/>
      <c r="P442" s="112"/>
      <c r="Q442" s="129"/>
    </row>
    <row r="443" spans="1:17" x14ac:dyDescent="0.25">
      <c r="A443" s="109" t="s">
        <v>46</v>
      </c>
      <c r="B443" s="137" t="s">
        <v>145</v>
      </c>
      <c r="C443" s="110" t="str">
        <f t="shared" si="62"/>
        <v>El DoradoCover Crop (CPS 340) Add Legume Seasonal Cover Crop to Irrigated Cropland</v>
      </c>
      <c r="D443" s="111">
        <f t="shared" si="56"/>
        <v>6.8451765474300985E-2</v>
      </c>
      <c r="E443" s="111">
        <f t="shared" si="57"/>
        <v>2.3457347280563123</v>
      </c>
      <c r="F443" s="111">
        <f t="shared" si="58"/>
        <v>0</v>
      </c>
      <c r="G443" s="111">
        <f t="shared" si="59"/>
        <v>0</v>
      </c>
      <c r="H443" s="111">
        <f t="shared" si="60"/>
        <v>0</v>
      </c>
      <c r="I443" s="111">
        <f t="shared" si="60"/>
        <v>0</v>
      </c>
      <c r="J443" s="111">
        <f t="shared" si="61"/>
        <v>0</v>
      </c>
      <c r="K443" s="121">
        <v>2.2817255158100326E-2</v>
      </c>
      <c r="L443" s="121">
        <v>0.78191157601877082</v>
      </c>
      <c r="M443" s="112"/>
      <c r="N443" s="112"/>
      <c r="O443" s="112"/>
      <c r="P443" s="112"/>
      <c r="Q443" s="129"/>
    </row>
    <row r="444" spans="1:17" x14ac:dyDescent="0.25">
      <c r="A444" s="109" t="s">
        <v>47</v>
      </c>
      <c r="B444" s="137" t="s">
        <v>145</v>
      </c>
      <c r="C444" s="110" t="str">
        <f t="shared" si="62"/>
        <v>FresnoCover Crop (CPS 340) Add Legume Seasonal Cover Crop to Irrigated Cropland</v>
      </c>
      <c r="D444" s="111">
        <f t="shared" si="56"/>
        <v>1.2668664649901809E-2</v>
      </c>
      <c r="E444" s="111">
        <f t="shared" si="57"/>
        <v>6.0889751617996897</v>
      </c>
      <c r="F444" s="111">
        <f t="shared" si="58"/>
        <v>0</v>
      </c>
      <c r="G444" s="111">
        <f t="shared" si="59"/>
        <v>0</v>
      </c>
      <c r="H444" s="111">
        <f t="shared" si="60"/>
        <v>0</v>
      </c>
      <c r="I444" s="111">
        <f t="shared" si="60"/>
        <v>0</v>
      </c>
      <c r="J444" s="111">
        <f t="shared" si="61"/>
        <v>0</v>
      </c>
      <c r="K444" s="121">
        <v>4.2228882166339366E-3</v>
      </c>
      <c r="L444" s="121">
        <v>2.0296583872665632</v>
      </c>
      <c r="M444" s="112"/>
      <c r="N444" s="112"/>
      <c r="O444" s="112"/>
      <c r="P444" s="112"/>
      <c r="Q444" s="129"/>
    </row>
    <row r="445" spans="1:17" x14ac:dyDescent="0.25">
      <c r="A445" s="109" t="s">
        <v>48</v>
      </c>
      <c r="B445" s="137" t="s">
        <v>145</v>
      </c>
      <c r="C445" s="110" t="str">
        <f t="shared" si="62"/>
        <v>GlennCover Crop (CPS 340) Add Legume Seasonal Cover Crop to Irrigated Cropland</v>
      </c>
      <c r="D445" s="111">
        <f t="shared" si="56"/>
        <v>-0.17842453856006849</v>
      </c>
      <c r="E445" s="111">
        <f t="shared" si="57"/>
        <v>4.4926476695460051</v>
      </c>
      <c r="F445" s="111">
        <f t="shared" si="58"/>
        <v>0</v>
      </c>
      <c r="G445" s="111">
        <f t="shared" si="59"/>
        <v>0</v>
      </c>
      <c r="H445" s="111">
        <f t="shared" si="60"/>
        <v>0</v>
      </c>
      <c r="I445" s="111">
        <f t="shared" si="60"/>
        <v>0</v>
      </c>
      <c r="J445" s="111">
        <f t="shared" si="61"/>
        <v>0</v>
      </c>
      <c r="K445" s="121">
        <v>-5.9474846186689495E-2</v>
      </c>
      <c r="L445" s="121">
        <v>1.4975492231820018</v>
      </c>
      <c r="M445" s="112"/>
      <c r="N445" s="112"/>
      <c r="O445" s="112"/>
      <c r="P445" s="112"/>
      <c r="Q445" s="129"/>
    </row>
    <row r="446" spans="1:17" x14ac:dyDescent="0.25">
      <c r="A446" s="109" t="s">
        <v>49</v>
      </c>
      <c r="B446" s="137" t="s">
        <v>145</v>
      </c>
      <c r="C446" s="110" t="str">
        <f t="shared" si="62"/>
        <v>HumboldtCover Crop (CPS 340) Add Legume Seasonal Cover Crop to Irrigated Cropland</v>
      </c>
      <c r="D446" s="111">
        <f t="shared" si="56"/>
        <v>-0.12553447878709886</v>
      </c>
      <c r="E446" s="111">
        <f t="shared" si="57"/>
        <v>5.8530693599329615E-2</v>
      </c>
      <c r="F446" s="111">
        <f t="shared" si="58"/>
        <v>0</v>
      </c>
      <c r="G446" s="111">
        <f t="shared" si="59"/>
        <v>0</v>
      </c>
      <c r="H446" s="111">
        <f t="shared" si="60"/>
        <v>0</v>
      </c>
      <c r="I446" s="111">
        <f t="shared" si="60"/>
        <v>0</v>
      </c>
      <c r="J446" s="111">
        <f t="shared" si="61"/>
        <v>0</v>
      </c>
      <c r="K446" s="121">
        <v>-4.184482626236629E-2</v>
      </c>
      <c r="L446" s="121">
        <v>1.9510231199776538E-2</v>
      </c>
      <c r="M446" s="112"/>
      <c r="N446" s="112"/>
      <c r="O446" s="112"/>
      <c r="P446" s="112"/>
      <c r="Q446" s="129"/>
    </row>
    <row r="447" spans="1:17" x14ac:dyDescent="0.25">
      <c r="A447" s="109" t="s">
        <v>50</v>
      </c>
      <c r="B447" s="137" t="s">
        <v>145</v>
      </c>
      <c r="C447" s="110" t="str">
        <f t="shared" si="62"/>
        <v>ImperialCover Crop (CPS 340) Add Legume Seasonal Cover Crop to Irrigated Cropland</v>
      </c>
      <c r="D447" s="111">
        <f t="shared" si="56"/>
        <v>-0.10497942286604987</v>
      </c>
      <c r="E447" s="111">
        <f t="shared" si="57"/>
        <v>-0.27096894552635803</v>
      </c>
      <c r="F447" s="111">
        <f t="shared" si="58"/>
        <v>0</v>
      </c>
      <c r="G447" s="111">
        <f t="shared" si="59"/>
        <v>0</v>
      </c>
      <c r="H447" s="111">
        <f t="shared" si="60"/>
        <v>0</v>
      </c>
      <c r="I447" s="111">
        <f t="shared" si="60"/>
        <v>0</v>
      </c>
      <c r="J447" s="111">
        <f t="shared" si="61"/>
        <v>0</v>
      </c>
      <c r="K447" s="121">
        <v>-3.4993140955349958E-2</v>
      </c>
      <c r="L447" s="121">
        <v>-9.0322981842119343E-2</v>
      </c>
      <c r="M447" s="112"/>
      <c r="N447" s="112"/>
      <c r="O447" s="112"/>
      <c r="P447" s="112"/>
      <c r="Q447" s="129"/>
    </row>
    <row r="448" spans="1:17" x14ac:dyDescent="0.25">
      <c r="A448" s="109" t="s">
        <v>51</v>
      </c>
      <c r="B448" s="137" t="s">
        <v>145</v>
      </c>
      <c r="C448" s="110" t="str">
        <f t="shared" si="62"/>
        <v>InyoCover Crop (CPS 340) Add Legume Seasonal Cover Crop to Irrigated Cropland</v>
      </c>
      <c r="D448" s="111">
        <f t="shared" si="56"/>
        <v>-2.9389452695905087E-2</v>
      </c>
      <c r="E448" s="111">
        <f t="shared" si="57"/>
        <v>-6.5749662556281434E-3</v>
      </c>
      <c r="F448" s="111">
        <f t="shared" si="58"/>
        <v>0</v>
      </c>
      <c r="G448" s="111">
        <f t="shared" si="59"/>
        <v>0</v>
      </c>
      <c r="H448" s="111">
        <f t="shared" si="60"/>
        <v>0</v>
      </c>
      <c r="I448" s="111">
        <f t="shared" si="60"/>
        <v>0</v>
      </c>
      <c r="J448" s="111">
        <f t="shared" si="61"/>
        <v>0</v>
      </c>
      <c r="K448" s="121">
        <v>-9.7964842319683623E-3</v>
      </c>
      <c r="L448" s="121">
        <v>-2.1916554185427146E-3</v>
      </c>
      <c r="M448" s="112"/>
      <c r="N448" s="112"/>
      <c r="O448" s="112"/>
      <c r="P448" s="112"/>
      <c r="Q448" s="129"/>
    </row>
    <row r="449" spans="1:17" x14ac:dyDescent="0.25">
      <c r="A449" s="109" t="s">
        <v>52</v>
      </c>
      <c r="B449" s="137" t="s">
        <v>145</v>
      </c>
      <c r="C449" s="110" t="str">
        <f t="shared" si="62"/>
        <v>KernCover Crop (CPS 340) Add Legume Seasonal Cover Crop to Irrigated Cropland</v>
      </c>
      <c r="D449" s="111">
        <f t="shared" si="56"/>
        <v>6.225499473944559E-5</v>
      </c>
      <c r="E449" s="111">
        <f t="shared" si="57"/>
        <v>10.634680819153886</v>
      </c>
      <c r="F449" s="111">
        <f t="shared" si="58"/>
        <v>0</v>
      </c>
      <c r="G449" s="111">
        <f t="shared" si="59"/>
        <v>0</v>
      </c>
      <c r="H449" s="111">
        <f t="shared" si="60"/>
        <v>0</v>
      </c>
      <c r="I449" s="111">
        <f t="shared" si="60"/>
        <v>0</v>
      </c>
      <c r="J449" s="111">
        <f t="shared" si="61"/>
        <v>0</v>
      </c>
      <c r="K449" s="121">
        <v>2.0751664913148529E-5</v>
      </c>
      <c r="L449" s="121">
        <v>3.5448936063846288</v>
      </c>
      <c r="M449" s="112"/>
      <c r="N449" s="112"/>
      <c r="O449" s="112"/>
      <c r="P449" s="112"/>
      <c r="Q449" s="129"/>
    </row>
    <row r="450" spans="1:17" x14ac:dyDescent="0.25">
      <c r="A450" s="109" t="s">
        <v>53</v>
      </c>
      <c r="B450" s="137" t="s">
        <v>145</v>
      </c>
      <c r="C450" s="110" t="str">
        <f t="shared" si="62"/>
        <v>KingsCover Crop (CPS 340) Add Legume Seasonal Cover Crop to Irrigated Cropland</v>
      </c>
      <c r="D450" s="111">
        <f t="shared" si="56"/>
        <v>-2.0920487342480407E-2</v>
      </c>
      <c r="E450" s="111">
        <f t="shared" si="57"/>
        <v>7.5624981031608893</v>
      </c>
      <c r="F450" s="111">
        <f t="shared" si="58"/>
        <v>0</v>
      </c>
      <c r="G450" s="111">
        <f t="shared" si="59"/>
        <v>0</v>
      </c>
      <c r="H450" s="111">
        <f t="shared" si="60"/>
        <v>0</v>
      </c>
      <c r="I450" s="111">
        <f t="shared" si="60"/>
        <v>0</v>
      </c>
      <c r="J450" s="111">
        <f t="shared" si="61"/>
        <v>0</v>
      </c>
      <c r="K450" s="121">
        <v>-6.9734957808268022E-3</v>
      </c>
      <c r="L450" s="121">
        <v>2.5208327010536298</v>
      </c>
      <c r="M450" s="112"/>
      <c r="N450" s="112"/>
      <c r="O450" s="112"/>
      <c r="P450" s="112"/>
      <c r="Q450" s="129"/>
    </row>
    <row r="451" spans="1:17" x14ac:dyDescent="0.25">
      <c r="A451" s="109" t="s">
        <v>54</v>
      </c>
      <c r="B451" s="137" t="s">
        <v>145</v>
      </c>
      <c r="C451" s="110" t="str">
        <f t="shared" si="62"/>
        <v>LakeCover Crop (CPS 340) Add Legume Seasonal Cover Crop to Irrigated Cropland</v>
      </c>
      <c r="D451" s="111">
        <f t="shared" si="56"/>
        <v>4.9711726643336548E-2</v>
      </c>
      <c r="E451" s="111">
        <f t="shared" si="57"/>
        <v>6.7912919426207878</v>
      </c>
      <c r="F451" s="111">
        <f t="shared" si="58"/>
        <v>0</v>
      </c>
      <c r="G451" s="111">
        <f t="shared" si="59"/>
        <v>0</v>
      </c>
      <c r="H451" s="111">
        <f t="shared" si="60"/>
        <v>0</v>
      </c>
      <c r="I451" s="111">
        <f t="shared" si="60"/>
        <v>0</v>
      </c>
      <c r="J451" s="111">
        <f t="shared" si="61"/>
        <v>0</v>
      </c>
      <c r="K451" s="121">
        <v>1.6570575547778851E-2</v>
      </c>
      <c r="L451" s="121">
        <v>2.2637639808735961</v>
      </c>
      <c r="M451" s="112"/>
      <c r="N451" s="112"/>
      <c r="O451" s="112"/>
      <c r="P451" s="112"/>
      <c r="Q451" s="129"/>
    </row>
    <row r="452" spans="1:17" x14ac:dyDescent="0.25">
      <c r="A452" s="109" t="s">
        <v>55</v>
      </c>
      <c r="B452" s="137" t="s">
        <v>145</v>
      </c>
      <c r="C452" s="110" t="str">
        <f t="shared" si="62"/>
        <v>LassenCover Crop (CPS 340) Add Legume Seasonal Cover Crop to Irrigated Cropland</v>
      </c>
      <c r="D452" s="111">
        <f t="shared" si="56"/>
        <v>-7.0415378174134673E-3</v>
      </c>
      <c r="E452" s="111">
        <f t="shared" si="57"/>
        <v>6.4561218016225622E-3</v>
      </c>
      <c r="F452" s="111">
        <f t="shared" si="58"/>
        <v>0</v>
      </c>
      <c r="G452" s="111">
        <f t="shared" si="59"/>
        <v>0</v>
      </c>
      <c r="H452" s="111">
        <f t="shared" si="60"/>
        <v>0</v>
      </c>
      <c r="I452" s="111">
        <f t="shared" si="60"/>
        <v>0</v>
      </c>
      <c r="J452" s="111">
        <f t="shared" si="61"/>
        <v>0</v>
      </c>
      <c r="K452" s="121">
        <v>-2.3471792724711559E-3</v>
      </c>
      <c r="L452" s="121">
        <v>2.1520406005408541E-3</v>
      </c>
      <c r="M452" s="112"/>
      <c r="N452" s="112"/>
      <c r="O452" s="112"/>
      <c r="P452" s="112"/>
      <c r="Q452" s="129"/>
    </row>
    <row r="453" spans="1:17" x14ac:dyDescent="0.25">
      <c r="A453" s="109" t="s">
        <v>56</v>
      </c>
      <c r="B453" s="137" t="s">
        <v>145</v>
      </c>
      <c r="C453" s="110" t="str">
        <f t="shared" si="62"/>
        <v>Los AngelesCover Crop (CPS 340) Add Legume Seasonal Cover Crop to Irrigated Cropland</v>
      </c>
      <c r="D453" s="111">
        <f t="shared" si="56"/>
        <v>-4.837661025066764E-2</v>
      </c>
      <c r="E453" s="111">
        <f t="shared" si="57"/>
        <v>1.5371926483142171</v>
      </c>
      <c r="F453" s="111">
        <f t="shared" si="58"/>
        <v>0</v>
      </c>
      <c r="G453" s="111">
        <f t="shared" si="59"/>
        <v>0</v>
      </c>
      <c r="H453" s="111">
        <f t="shared" si="60"/>
        <v>0</v>
      </c>
      <c r="I453" s="111">
        <f t="shared" si="60"/>
        <v>0</v>
      </c>
      <c r="J453" s="111">
        <f t="shared" si="61"/>
        <v>0</v>
      </c>
      <c r="K453" s="121">
        <v>-1.6125536750222547E-2</v>
      </c>
      <c r="L453" s="121">
        <v>0.51239754943807236</v>
      </c>
      <c r="M453" s="112"/>
      <c r="N453" s="112"/>
      <c r="O453" s="112"/>
      <c r="P453" s="112"/>
      <c r="Q453" s="129"/>
    </row>
    <row r="454" spans="1:17" x14ac:dyDescent="0.25">
      <c r="A454" s="109" t="s">
        <v>57</v>
      </c>
      <c r="B454" s="137" t="s">
        <v>145</v>
      </c>
      <c r="C454" s="110" t="str">
        <f t="shared" si="62"/>
        <v>MaderaCover Crop (CPS 340) Add Legume Seasonal Cover Crop to Irrigated Cropland</v>
      </c>
      <c r="D454" s="111">
        <f t="shared" si="56"/>
        <v>5.5628542791052747E-2</v>
      </c>
      <c r="E454" s="111">
        <f t="shared" si="57"/>
        <v>10.036438085354902</v>
      </c>
      <c r="F454" s="111">
        <f t="shared" si="58"/>
        <v>0</v>
      </c>
      <c r="G454" s="111">
        <f t="shared" si="59"/>
        <v>0</v>
      </c>
      <c r="H454" s="111">
        <f t="shared" si="60"/>
        <v>0</v>
      </c>
      <c r="I454" s="111">
        <f t="shared" si="60"/>
        <v>0</v>
      </c>
      <c r="J454" s="111">
        <f t="shared" si="61"/>
        <v>0</v>
      </c>
      <c r="K454" s="121">
        <v>1.8542847597017582E-2</v>
      </c>
      <c r="L454" s="121">
        <v>3.3454793617849674</v>
      </c>
      <c r="M454" s="112"/>
      <c r="N454" s="112"/>
      <c r="O454" s="112"/>
      <c r="P454" s="112"/>
      <c r="Q454" s="129"/>
    </row>
    <row r="455" spans="1:17" x14ac:dyDescent="0.25">
      <c r="A455" s="109" t="s">
        <v>58</v>
      </c>
      <c r="B455" s="137" t="s">
        <v>145</v>
      </c>
      <c r="C455" s="110" t="str">
        <f t="shared" si="62"/>
        <v>MarinCover Crop (CPS 340) Add Legume Seasonal Cover Crop to Irrigated Cropland</v>
      </c>
      <c r="D455" s="111">
        <f t="shared" si="56"/>
        <v>-0.12692272235994401</v>
      </c>
      <c r="E455" s="111">
        <f t="shared" si="57"/>
        <v>0.1822282906091344</v>
      </c>
      <c r="F455" s="111">
        <f t="shared" si="58"/>
        <v>0</v>
      </c>
      <c r="G455" s="111">
        <f t="shared" si="59"/>
        <v>0</v>
      </c>
      <c r="H455" s="111">
        <f t="shared" si="60"/>
        <v>0</v>
      </c>
      <c r="I455" s="111">
        <f t="shared" si="60"/>
        <v>0</v>
      </c>
      <c r="J455" s="111">
        <f t="shared" si="61"/>
        <v>0</v>
      </c>
      <c r="K455" s="121">
        <v>-4.2307574119981338E-2</v>
      </c>
      <c r="L455" s="121">
        <v>6.0742763536378135E-2</v>
      </c>
      <c r="M455" s="112"/>
      <c r="N455" s="112"/>
      <c r="O455" s="112"/>
      <c r="P455" s="112"/>
      <c r="Q455" s="129"/>
    </row>
    <row r="456" spans="1:17" x14ac:dyDescent="0.25">
      <c r="A456" s="109" t="s">
        <v>59</v>
      </c>
      <c r="B456" s="137" t="s">
        <v>145</v>
      </c>
      <c r="C456" s="110" t="str">
        <f t="shared" si="62"/>
        <v>MariposaCover Crop (CPS 340) Add Legume Seasonal Cover Crop to Irrigated Cropland</v>
      </c>
      <c r="D456" s="111">
        <f t="shared" si="56"/>
        <v>-4.1757340956363638E-3</v>
      </c>
      <c r="E456" s="111">
        <f t="shared" si="57"/>
        <v>6.1990597046921475E-2</v>
      </c>
      <c r="F456" s="111">
        <f t="shared" si="58"/>
        <v>0</v>
      </c>
      <c r="G456" s="111">
        <f t="shared" si="59"/>
        <v>0</v>
      </c>
      <c r="H456" s="111">
        <f t="shared" si="60"/>
        <v>0</v>
      </c>
      <c r="I456" s="111">
        <f t="shared" si="60"/>
        <v>0</v>
      </c>
      <c r="J456" s="111">
        <f t="shared" si="61"/>
        <v>0</v>
      </c>
      <c r="K456" s="121">
        <v>-1.3919113652121212E-3</v>
      </c>
      <c r="L456" s="121">
        <v>2.0663532348973824E-2</v>
      </c>
      <c r="M456" s="112"/>
      <c r="N456" s="112"/>
      <c r="O456" s="112"/>
      <c r="P456" s="112"/>
      <c r="Q456" s="129"/>
    </row>
    <row r="457" spans="1:17" x14ac:dyDescent="0.25">
      <c r="A457" s="109" t="s">
        <v>60</v>
      </c>
      <c r="B457" s="137" t="s">
        <v>145</v>
      </c>
      <c r="C457" s="110" t="str">
        <f t="shared" si="62"/>
        <v>MendocinoCover Crop (CPS 340) Add Legume Seasonal Cover Crop to Irrigated Cropland</v>
      </c>
      <c r="D457" s="111">
        <f t="shared" si="56"/>
        <v>-1.9691355513796104E-2</v>
      </c>
      <c r="E457" s="111">
        <f t="shared" si="57"/>
        <v>0.18659259251012542</v>
      </c>
      <c r="F457" s="111">
        <f t="shared" si="58"/>
        <v>0</v>
      </c>
      <c r="G457" s="111">
        <f t="shared" si="59"/>
        <v>0</v>
      </c>
      <c r="H457" s="111">
        <f t="shared" si="60"/>
        <v>0</v>
      </c>
      <c r="I457" s="111">
        <f t="shared" si="60"/>
        <v>0</v>
      </c>
      <c r="J457" s="111">
        <f t="shared" si="61"/>
        <v>0</v>
      </c>
      <c r="K457" s="121">
        <v>-6.5637851712653681E-3</v>
      </c>
      <c r="L457" s="121">
        <v>6.2197530836708474E-2</v>
      </c>
      <c r="M457" s="112"/>
      <c r="N457" s="112"/>
      <c r="O457" s="112"/>
      <c r="P457" s="112"/>
      <c r="Q457" s="129"/>
    </row>
    <row r="458" spans="1:17" x14ac:dyDescent="0.25">
      <c r="A458" s="109" t="s">
        <v>61</v>
      </c>
      <c r="B458" s="137" t="s">
        <v>145</v>
      </c>
      <c r="C458" s="110" t="str">
        <f t="shared" si="62"/>
        <v>MercedCover Crop (CPS 340) Add Legume Seasonal Cover Crop to Irrigated Cropland</v>
      </c>
      <c r="D458" s="111">
        <f t="shared" si="56"/>
        <v>-1.493970682774673E-3</v>
      </c>
      <c r="E458" s="111">
        <f t="shared" si="57"/>
        <v>2.4596691627591314</v>
      </c>
      <c r="F458" s="111">
        <f t="shared" si="58"/>
        <v>0</v>
      </c>
      <c r="G458" s="111">
        <f t="shared" si="59"/>
        <v>0</v>
      </c>
      <c r="H458" s="111">
        <f t="shared" si="60"/>
        <v>0</v>
      </c>
      <c r="I458" s="111">
        <f t="shared" si="60"/>
        <v>0</v>
      </c>
      <c r="J458" s="111">
        <f t="shared" si="61"/>
        <v>0</v>
      </c>
      <c r="K458" s="121">
        <v>-4.9799022759155771E-4</v>
      </c>
      <c r="L458" s="121">
        <v>0.81988972091971046</v>
      </c>
      <c r="M458" s="112"/>
      <c r="N458" s="112"/>
      <c r="O458" s="112"/>
      <c r="P458" s="112"/>
      <c r="Q458" s="129"/>
    </row>
    <row r="459" spans="1:17" x14ac:dyDescent="0.25">
      <c r="A459" s="109" t="s">
        <v>62</v>
      </c>
      <c r="B459" s="137" t="s">
        <v>145</v>
      </c>
      <c r="C459" s="110" t="str">
        <f t="shared" si="62"/>
        <v>ModocCover Crop (CPS 340) Add Legume Seasonal Cover Crop to Irrigated Cropland</v>
      </c>
      <c r="D459" s="111">
        <f t="shared" si="56"/>
        <v>-1.7391356281208217E-2</v>
      </c>
      <c r="E459" s="111">
        <f t="shared" si="57"/>
        <v>4.798359785875895E-3</v>
      </c>
      <c r="F459" s="111">
        <f t="shared" si="58"/>
        <v>0</v>
      </c>
      <c r="G459" s="111">
        <f t="shared" si="59"/>
        <v>0</v>
      </c>
      <c r="H459" s="111">
        <f t="shared" si="60"/>
        <v>0</v>
      </c>
      <c r="I459" s="111">
        <f t="shared" si="60"/>
        <v>0</v>
      </c>
      <c r="J459" s="111">
        <f t="shared" si="61"/>
        <v>0</v>
      </c>
      <c r="K459" s="121">
        <v>-5.7971187604027386E-3</v>
      </c>
      <c r="L459" s="121">
        <v>1.5994532619586317E-3</v>
      </c>
      <c r="M459" s="112"/>
      <c r="N459" s="112"/>
      <c r="O459" s="112"/>
      <c r="P459" s="112"/>
      <c r="Q459" s="129"/>
    </row>
    <row r="460" spans="1:17" x14ac:dyDescent="0.25">
      <c r="A460" s="109" t="s">
        <v>63</v>
      </c>
      <c r="B460" s="137" t="s">
        <v>145</v>
      </c>
      <c r="C460" s="110" t="str">
        <f t="shared" si="62"/>
        <v>MonoCover Crop (CPS 340) Add Legume Seasonal Cover Crop to Irrigated Cropland</v>
      </c>
      <c r="D460" s="111">
        <f t="shared" si="56"/>
        <v>-8.8787457248472215E-5</v>
      </c>
      <c r="E460" s="111">
        <f t="shared" si="57"/>
        <v>9.0434329196139424E-4</v>
      </c>
      <c r="F460" s="111">
        <f t="shared" si="58"/>
        <v>0</v>
      </c>
      <c r="G460" s="111">
        <f t="shared" si="59"/>
        <v>0</v>
      </c>
      <c r="H460" s="111">
        <f t="shared" si="60"/>
        <v>0</v>
      </c>
      <c r="I460" s="111">
        <f t="shared" si="60"/>
        <v>0</v>
      </c>
      <c r="J460" s="111">
        <f t="shared" si="61"/>
        <v>0</v>
      </c>
      <c r="K460" s="121">
        <v>-2.9595819082824072E-5</v>
      </c>
      <c r="L460" s="121">
        <v>3.0144776398713141E-4</v>
      </c>
      <c r="M460" s="112"/>
      <c r="N460" s="112"/>
      <c r="O460" s="112"/>
      <c r="P460" s="112"/>
      <c r="Q460" s="129"/>
    </row>
    <row r="461" spans="1:17" x14ac:dyDescent="0.25">
      <c r="A461" s="109" t="s">
        <v>64</v>
      </c>
      <c r="B461" s="137" t="s">
        <v>145</v>
      </c>
      <c r="C461" s="110" t="str">
        <f t="shared" si="62"/>
        <v>MontereyCover Crop (CPS 340) Add Legume Seasonal Cover Crop to Irrigated Cropland</v>
      </c>
      <c r="D461" s="111">
        <f t="shared" si="56"/>
        <v>-0.19810028523376255</v>
      </c>
      <c r="E461" s="111">
        <f t="shared" si="57"/>
        <v>0.58096101955959267</v>
      </c>
      <c r="F461" s="111">
        <f t="shared" si="58"/>
        <v>0</v>
      </c>
      <c r="G461" s="111">
        <f t="shared" si="59"/>
        <v>0</v>
      </c>
      <c r="H461" s="111">
        <f t="shared" si="60"/>
        <v>0</v>
      </c>
      <c r="I461" s="111">
        <f t="shared" si="60"/>
        <v>0</v>
      </c>
      <c r="J461" s="111">
        <f t="shared" si="61"/>
        <v>0</v>
      </c>
      <c r="K461" s="121">
        <v>-6.6033428411254189E-2</v>
      </c>
      <c r="L461" s="121">
        <v>0.1936536731865309</v>
      </c>
      <c r="M461" s="112"/>
      <c r="N461" s="112"/>
      <c r="O461" s="112"/>
      <c r="P461" s="112"/>
      <c r="Q461" s="129"/>
    </row>
    <row r="462" spans="1:17" x14ac:dyDescent="0.25">
      <c r="A462" s="109" t="s">
        <v>65</v>
      </c>
      <c r="B462" s="137" t="s">
        <v>145</v>
      </c>
      <c r="C462" s="110" t="str">
        <f t="shared" si="62"/>
        <v>NapaCover Crop (CPS 340) Add Legume Seasonal Cover Crop to Irrigated Cropland</v>
      </c>
      <c r="D462" s="111">
        <f t="shared" si="56"/>
        <v>-4.2598467261943385E-2</v>
      </c>
      <c r="E462" s="111">
        <f t="shared" si="57"/>
        <v>0.31670355479128021</v>
      </c>
      <c r="F462" s="111">
        <f t="shared" si="58"/>
        <v>0</v>
      </c>
      <c r="G462" s="111">
        <f t="shared" si="59"/>
        <v>0</v>
      </c>
      <c r="H462" s="111">
        <f t="shared" si="60"/>
        <v>0</v>
      </c>
      <c r="I462" s="111">
        <f t="shared" si="60"/>
        <v>0</v>
      </c>
      <c r="J462" s="111">
        <f t="shared" si="61"/>
        <v>0</v>
      </c>
      <c r="K462" s="121">
        <v>-1.419948908731446E-2</v>
      </c>
      <c r="L462" s="121">
        <v>0.10556785159709341</v>
      </c>
      <c r="M462" s="112"/>
      <c r="N462" s="112"/>
      <c r="O462" s="112"/>
      <c r="P462" s="112"/>
      <c r="Q462" s="129"/>
    </row>
    <row r="463" spans="1:17" x14ac:dyDescent="0.25">
      <c r="A463" s="109" t="s">
        <v>66</v>
      </c>
      <c r="B463" s="137" t="s">
        <v>145</v>
      </c>
      <c r="C463" s="110" t="str">
        <f t="shared" si="62"/>
        <v>NevadaCover Crop (CPS 340) Add Legume Seasonal Cover Crop to Irrigated Cropland</v>
      </c>
      <c r="D463" s="111">
        <f t="shared" si="56"/>
        <v>-2.8742613323920461E-3</v>
      </c>
      <c r="E463" s="111">
        <f t="shared" si="57"/>
        <v>0.31622432177479448</v>
      </c>
      <c r="F463" s="111">
        <f t="shared" si="58"/>
        <v>0</v>
      </c>
      <c r="G463" s="111">
        <f t="shared" si="59"/>
        <v>0</v>
      </c>
      <c r="H463" s="111">
        <f t="shared" si="60"/>
        <v>0</v>
      </c>
      <c r="I463" s="111">
        <f t="shared" si="60"/>
        <v>0</v>
      </c>
      <c r="J463" s="111">
        <f t="shared" si="61"/>
        <v>0</v>
      </c>
      <c r="K463" s="121">
        <v>-9.5808711079734866E-4</v>
      </c>
      <c r="L463" s="121">
        <v>0.10540810725826483</v>
      </c>
      <c r="M463" s="112"/>
      <c r="N463" s="112"/>
      <c r="O463" s="112"/>
      <c r="P463" s="112"/>
      <c r="Q463" s="129"/>
    </row>
    <row r="464" spans="1:17" x14ac:dyDescent="0.25">
      <c r="A464" s="109" t="s">
        <v>67</v>
      </c>
      <c r="B464" s="137" t="s">
        <v>145</v>
      </c>
      <c r="C464" s="110" t="str">
        <f t="shared" si="62"/>
        <v>OrangeCover Crop (CPS 340) Add Legume Seasonal Cover Crop to Irrigated Cropland</v>
      </c>
      <c r="D464" s="111">
        <f t="shared" si="56"/>
        <v>-0.27275846541556431</v>
      </c>
      <c r="E464" s="111">
        <f t="shared" si="57"/>
        <v>3.1598951654713252</v>
      </c>
      <c r="F464" s="111">
        <f t="shared" si="58"/>
        <v>0</v>
      </c>
      <c r="G464" s="111">
        <f t="shared" si="59"/>
        <v>0</v>
      </c>
      <c r="H464" s="111">
        <f t="shared" si="60"/>
        <v>0</v>
      </c>
      <c r="I464" s="111">
        <f t="shared" si="60"/>
        <v>0</v>
      </c>
      <c r="J464" s="111">
        <f t="shared" si="61"/>
        <v>0</v>
      </c>
      <c r="K464" s="121">
        <v>-9.091948847185477E-2</v>
      </c>
      <c r="L464" s="121">
        <v>1.0532983884904417</v>
      </c>
      <c r="M464" s="112"/>
      <c r="N464" s="112"/>
      <c r="O464" s="112"/>
      <c r="P464" s="112"/>
      <c r="Q464" s="129"/>
    </row>
    <row r="465" spans="1:17" x14ac:dyDescent="0.25">
      <c r="A465" s="109" t="s">
        <v>68</v>
      </c>
      <c r="B465" s="137" t="s">
        <v>145</v>
      </c>
      <c r="C465" s="110" t="str">
        <f t="shared" si="62"/>
        <v>PlacerCover Crop (CPS 340) Add Legume Seasonal Cover Crop to Irrigated Cropland</v>
      </c>
      <c r="D465" s="111">
        <f t="shared" si="56"/>
        <v>-3.188707625114847E-2</v>
      </c>
      <c r="E465" s="111">
        <f t="shared" si="57"/>
        <v>1.1944617876623473</v>
      </c>
      <c r="F465" s="111">
        <f t="shared" si="58"/>
        <v>0</v>
      </c>
      <c r="G465" s="111">
        <f t="shared" si="59"/>
        <v>0</v>
      </c>
      <c r="H465" s="111">
        <f t="shared" si="60"/>
        <v>0</v>
      </c>
      <c r="I465" s="111">
        <f t="shared" si="60"/>
        <v>0</v>
      </c>
      <c r="J465" s="111">
        <f t="shared" si="61"/>
        <v>0</v>
      </c>
      <c r="K465" s="121">
        <v>-1.0629025417049491E-2</v>
      </c>
      <c r="L465" s="121">
        <v>0.39815392922078241</v>
      </c>
      <c r="M465" s="112"/>
      <c r="N465" s="112"/>
      <c r="O465" s="112"/>
      <c r="P465" s="112"/>
      <c r="Q465" s="129"/>
    </row>
    <row r="466" spans="1:17" x14ac:dyDescent="0.25">
      <c r="A466" s="109" t="s">
        <v>69</v>
      </c>
      <c r="B466" s="137" t="s">
        <v>145</v>
      </c>
      <c r="C466" s="110" t="str">
        <f t="shared" si="62"/>
        <v>PlumasCover Crop (CPS 340) Add Legume Seasonal Cover Crop to Irrigated Cropland</v>
      </c>
      <c r="D466" s="111">
        <f t="shared" si="56"/>
        <v>-1.1724356829693411E-3</v>
      </c>
      <c r="E466" s="111">
        <f t="shared" si="57"/>
        <v>2.9719991759792836E-4</v>
      </c>
      <c r="F466" s="111">
        <f t="shared" si="58"/>
        <v>0</v>
      </c>
      <c r="G466" s="111">
        <f t="shared" si="59"/>
        <v>0</v>
      </c>
      <c r="H466" s="111">
        <f t="shared" si="60"/>
        <v>0</v>
      </c>
      <c r="I466" s="111">
        <f t="shared" si="60"/>
        <v>0</v>
      </c>
      <c r="J466" s="111">
        <f t="shared" si="61"/>
        <v>0</v>
      </c>
      <c r="K466" s="121">
        <v>-3.9081189432311369E-4</v>
      </c>
      <c r="L466" s="121">
        <v>9.9066639199309452E-5</v>
      </c>
      <c r="M466" s="112"/>
      <c r="N466" s="112"/>
      <c r="O466" s="112"/>
      <c r="P466" s="112"/>
      <c r="Q466" s="129"/>
    </row>
    <row r="467" spans="1:17" x14ac:dyDescent="0.25">
      <c r="A467" s="109" t="s">
        <v>70</v>
      </c>
      <c r="B467" s="137" t="s">
        <v>145</v>
      </c>
      <c r="C467" s="110" t="str">
        <f t="shared" si="62"/>
        <v>RiversideCover Crop (CPS 340) Add Legume Seasonal Cover Crop to Irrigated Cropland</v>
      </c>
      <c r="D467" s="111">
        <f t="shared" si="56"/>
        <v>-0.14160415681308791</v>
      </c>
      <c r="E467" s="111">
        <f t="shared" si="57"/>
        <v>1.9583310589206491</v>
      </c>
      <c r="F467" s="111">
        <f t="shared" si="58"/>
        <v>0</v>
      </c>
      <c r="G467" s="111">
        <f t="shared" si="59"/>
        <v>0</v>
      </c>
      <c r="H467" s="111">
        <f t="shared" si="60"/>
        <v>0</v>
      </c>
      <c r="I467" s="111">
        <f t="shared" si="60"/>
        <v>0</v>
      </c>
      <c r="J467" s="111">
        <f t="shared" si="61"/>
        <v>0</v>
      </c>
      <c r="K467" s="121">
        <v>-4.7201385604362635E-2</v>
      </c>
      <c r="L467" s="121">
        <v>0.65277701964021639</v>
      </c>
      <c r="M467" s="112"/>
      <c r="N467" s="112"/>
      <c r="O467" s="112"/>
      <c r="P467" s="112"/>
      <c r="Q467" s="129"/>
    </row>
    <row r="468" spans="1:17" x14ac:dyDescent="0.25">
      <c r="A468" s="109" t="s">
        <v>71</v>
      </c>
      <c r="B468" s="137" t="s">
        <v>145</v>
      </c>
      <c r="C468" s="110" t="str">
        <f t="shared" si="62"/>
        <v>SacramentoCover Crop (CPS 340) Add Legume Seasonal Cover Crop to Irrigated Cropland</v>
      </c>
      <c r="D468" s="111">
        <f t="shared" si="56"/>
        <v>6.6766999352795176E-2</v>
      </c>
      <c r="E468" s="111">
        <f t="shared" si="57"/>
        <v>0.85890359455843779</v>
      </c>
      <c r="F468" s="111">
        <f t="shared" si="58"/>
        <v>0</v>
      </c>
      <c r="G468" s="111">
        <f t="shared" si="59"/>
        <v>0</v>
      </c>
      <c r="H468" s="111">
        <f t="shared" si="60"/>
        <v>0</v>
      </c>
      <c r="I468" s="111">
        <f t="shared" si="60"/>
        <v>0</v>
      </c>
      <c r="J468" s="111">
        <f t="shared" si="61"/>
        <v>0</v>
      </c>
      <c r="K468" s="121">
        <v>2.2255666450931726E-2</v>
      </c>
      <c r="L468" s="121">
        <v>0.28630119818614591</v>
      </c>
      <c r="M468" s="112"/>
      <c r="N468" s="112"/>
      <c r="O468" s="112"/>
      <c r="P468" s="112"/>
      <c r="Q468" s="129"/>
    </row>
    <row r="469" spans="1:17" x14ac:dyDescent="0.25">
      <c r="A469" s="109" t="s">
        <v>72</v>
      </c>
      <c r="B469" s="137" t="s">
        <v>145</v>
      </c>
      <c r="C469" s="110" t="str">
        <f t="shared" si="62"/>
        <v>San BenitoCover Crop (CPS 340) Add Legume Seasonal Cover Crop to Irrigated Cropland</v>
      </c>
      <c r="D469" s="111">
        <f t="shared" si="56"/>
        <v>-7.9882317448015536E-2</v>
      </c>
      <c r="E469" s="111">
        <f t="shared" si="57"/>
        <v>2.2929949640134031</v>
      </c>
      <c r="F469" s="111">
        <f t="shared" si="58"/>
        <v>0</v>
      </c>
      <c r="G469" s="111">
        <f t="shared" si="59"/>
        <v>0</v>
      </c>
      <c r="H469" s="111">
        <f t="shared" si="60"/>
        <v>0</v>
      </c>
      <c r="I469" s="111">
        <f t="shared" si="60"/>
        <v>0</v>
      </c>
      <c r="J469" s="111">
        <f t="shared" si="61"/>
        <v>0</v>
      </c>
      <c r="K469" s="121">
        <v>-2.6627439149338513E-2</v>
      </c>
      <c r="L469" s="121">
        <v>0.7643316546711344</v>
      </c>
      <c r="M469" s="112"/>
      <c r="N469" s="112"/>
      <c r="O469" s="112"/>
      <c r="P469" s="112"/>
      <c r="Q469" s="129"/>
    </row>
    <row r="470" spans="1:17" x14ac:dyDescent="0.25">
      <c r="A470" s="109" t="s">
        <v>73</v>
      </c>
      <c r="B470" s="137" t="s">
        <v>145</v>
      </c>
      <c r="C470" s="110" t="str">
        <f t="shared" si="62"/>
        <v>San BernadinoCover Crop (CPS 340) Add Legume Seasonal Cover Crop to Irrigated Cropland</v>
      </c>
      <c r="D470" s="111">
        <f t="shared" si="56"/>
        <v>1.7903795613974604E-2</v>
      </c>
      <c r="E470" s="111">
        <f t="shared" si="57"/>
        <v>2.1981897420682408</v>
      </c>
      <c r="F470" s="111">
        <f t="shared" si="58"/>
        <v>0</v>
      </c>
      <c r="G470" s="111">
        <f t="shared" si="59"/>
        <v>0</v>
      </c>
      <c r="H470" s="111">
        <f t="shared" si="60"/>
        <v>0</v>
      </c>
      <c r="I470" s="111">
        <f t="shared" si="60"/>
        <v>0</v>
      </c>
      <c r="J470" s="111">
        <f t="shared" si="61"/>
        <v>0</v>
      </c>
      <c r="K470" s="121">
        <v>5.9679318713248683E-3</v>
      </c>
      <c r="L470" s="121">
        <v>0.7327299140227469</v>
      </c>
      <c r="M470" s="112"/>
      <c r="N470" s="112"/>
      <c r="O470" s="112"/>
      <c r="P470" s="112"/>
      <c r="Q470" s="129"/>
    </row>
    <row r="471" spans="1:17" x14ac:dyDescent="0.25">
      <c r="A471" s="109" t="s">
        <v>74</v>
      </c>
      <c r="B471" s="137" t="s">
        <v>145</v>
      </c>
      <c r="C471" s="110" t="str">
        <f t="shared" si="62"/>
        <v>San DiegoCover Crop (CPS 340) Add Legume Seasonal Cover Crop to Irrigated Cropland</v>
      </c>
      <c r="D471" s="111">
        <f t="shared" si="56"/>
        <v>-0.35245456076633935</v>
      </c>
      <c r="E471" s="111">
        <f t="shared" si="57"/>
        <v>1.1089457689276934</v>
      </c>
      <c r="F471" s="111">
        <f t="shared" si="58"/>
        <v>0</v>
      </c>
      <c r="G471" s="111">
        <f t="shared" si="59"/>
        <v>0</v>
      </c>
      <c r="H471" s="111">
        <f t="shared" si="60"/>
        <v>0</v>
      </c>
      <c r="I471" s="111">
        <f t="shared" si="60"/>
        <v>0</v>
      </c>
      <c r="J471" s="111">
        <f t="shared" si="61"/>
        <v>0</v>
      </c>
      <c r="K471" s="121">
        <v>-0.11748485358877979</v>
      </c>
      <c r="L471" s="121">
        <v>0.36964858964256442</v>
      </c>
      <c r="M471" s="112"/>
      <c r="N471" s="112"/>
      <c r="O471" s="112"/>
      <c r="P471" s="112"/>
      <c r="Q471" s="129"/>
    </row>
    <row r="472" spans="1:17" x14ac:dyDescent="0.25">
      <c r="A472" s="109" t="s">
        <v>75</v>
      </c>
      <c r="B472" s="137" t="s">
        <v>145</v>
      </c>
      <c r="C472" s="110" t="str">
        <f t="shared" si="62"/>
        <v>San FranciscoCover Crop (CPS 340) Add Legume Seasonal Cover Crop to Irrigated Cropland</v>
      </c>
      <c r="D472" s="111">
        <f t="shared" si="56"/>
        <v>-7.9393658743181314E-2</v>
      </c>
      <c r="E472" s="111">
        <f t="shared" si="57"/>
        <v>1.6630190899223856</v>
      </c>
      <c r="F472" s="111">
        <f t="shared" si="58"/>
        <v>0</v>
      </c>
      <c r="G472" s="111">
        <f t="shared" si="59"/>
        <v>0</v>
      </c>
      <c r="H472" s="111">
        <f t="shared" si="60"/>
        <v>0</v>
      </c>
      <c r="I472" s="111">
        <f t="shared" si="60"/>
        <v>0</v>
      </c>
      <c r="J472" s="111">
        <f t="shared" si="61"/>
        <v>0</v>
      </c>
      <c r="K472" s="121">
        <v>-2.6464552914393771E-2</v>
      </c>
      <c r="L472" s="121">
        <v>0.55433969664079519</v>
      </c>
      <c r="M472" s="112"/>
      <c r="N472" s="112"/>
      <c r="O472" s="112"/>
      <c r="P472" s="112"/>
      <c r="Q472" s="129"/>
    </row>
    <row r="473" spans="1:17" x14ac:dyDescent="0.25">
      <c r="A473" s="109" t="s">
        <v>76</v>
      </c>
      <c r="B473" s="137" t="s">
        <v>145</v>
      </c>
      <c r="C473" s="110" t="str">
        <f t="shared" si="62"/>
        <v>San JoaquinCover Crop (CPS 340) Add Legume Seasonal Cover Crop to Irrigated Cropland</v>
      </c>
      <c r="D473" s="111">
        <f t="shared" si="56"/>
        <v>2.0625387013268003E-2</v>
      </c>
      <c r="E473" s="111">
        <f t="shared" si="57"/>
        <v>3.4479173900646369</v>
      </c>
      <c r="F473" s="111">
        <f t="shared" si="58"/>
        <v>0</v>
      </c>
      <c r="G473" s="111">
        <f t="shared" si="59"/>
        <v>0</v>
      </c>
      <c r="H473" s="111">
        <f t="shared" si="60"/>
        <v>0</v>
      </c>
      <c r="I473" s="111">
        <f t="shared" si="60"/>
        <v>0</v>
      </c>
      <c r="J473" s="111">
        <f t="shared" si="61"/>
        <v>0</v>
      </c>
      <c r="K473" s="121">
        <v>6.8751290044226678E-3</v>
      </c>
      <c r="L473" s="121">
        <v>1.1493057966882123</v>
      </c>
      <c r="M473" s="112"/>
      <c r="N473" s="112"/>
      <c r="O473" s="112"/>
      <c r="P473" s="112"/>
      <c r="Q473" s="129"/>
    </row>
    <row r="474" spans="1:17" x14ac:dyDescent="0.25">
      <c r="A474" s="109" t="s">
        <v>77</v>
      </c>
      <c r="B474" s="137" t="s">
        <v>145</v>
      </c>
      <c r="C474" s="110" t="str">
        <f t="shared" si="62"/>
        <v>San Luis ObispoCover Crop (CPS 340) Add Legume Seasonal Cover Crop to Irrigated Cropland</v>
      </c>
      <c r="D474" s="111">
        <f t="shared" si="56"/>
        <v>-6.0754078933833069E-2</v>
      </c>
      <c r="E474" s="111">
        <f t="shared" si="57"/>
        <v>0.6314085089474506</v>
      </c>
      <c r="F474" s="111">
        <f t="shared" si="58"/>
        <v>0</v>
      </c>
      <c r="G474" s="111">
        <f t="shared" si="59"/>
        <v>0</v>
      </c>
      <c r="H474" s="111">
        <f t="shared" si="60"/>
        <v>0</v>
      </c>
      <c r="I474" s="111">
        <f t="shared" si="60"/>
        <v>0</v>
      </c>
      <c r="J474" s="111">
        <f t="shared" si="61"/>
        <v>0</v>
      </c>
      <c r="K474" s="121">
        <v>-2.0251359644611024E-2</v>
      </c>
      <c r="L474" s="121">
        <v>0.21046950298248354</v>
      </c>
      <c r="M474" s="112"/>
      <c r="N474" s="112"/>
      <c r="O474" s="112"/>
      <c r="P474" s="112"/>
      <c r="Q474" s="129"/>
    </row>
    <row r="475" spans="1:17" x14ac:dyDescent="0.25">
      <c r="A475" s="109" t="s">
        <v>78</v>
      </c>
      <c r="B475" s="137" t="s">
        <v>145</v>
      </c>
      <c r="C475" s="110" t="str">
        <f t="shared" si="62"/>
        <v>San MateoCover Crop (CPS 340) Add Legume Seasonal Cover Crop to Irrigated Cropland</v>
      </c>
      <c r="D475" s="111">
        <f t="shared" si="56"/>
        <v>-0.16648197451736185</v>
      </c>
      <c r="E475" s="111">
        <f t="shared" si="57"/>
        <v>0.13663129348930392</v>
      </c>
      <c r="F475" s="111">
        <f t="shared" si="58"/>
        <v>0</v>
      </c>
      <c r="G475" s="111">
        <f t="shared" si="59"/>
        <v>0</v>
      </c>
      <c r="H475" s="111">
        <f t="shared" si="60"/>
        <v>0</v>
      </c>
      <c r="I475" s="111">
        <f t="shared" si="60"/>
        <v>0</v>
      </c>
      <c r="J475" s="111">
        <f t="shared" si="61"/>
        <v>0</v>
      </c>
      <c r="K475" s="121">
        <v>-5.549399150578728E-2</v>
      </c>
      <c r="L475" s="121">
        <v>4.5543764496434637E-2</v>
      </c>
      <c r="M475" s="112"/>
      <c r="N475" s="112"/>
      <c r="O475" s="112"/>
      <c r="P475" s="112"/>
      <c r="Q475" s="129"/>
    </row>
    <row r="476" spans="1:17" x14ac:dyDescent="0.25">
      <c r="A476" s="109" t="s">
        <v>79</v>
      </c>
      <c r="B476" s="137" t="s">
        <v>145</v>
      </c>
      <c r="C476" s="110" t="str">
        <f t="shared" si="62"/>
        <v>Santa BarbaraCover Crop (CPS 340) Add Legume Seasonal Cover Crop to Irrigated Cropland</v>
      </c>
      <c r="D476" s="111">
        <f t="shared" si="56"/>
        <v>-8.5583595540030283E-2</v>
      </c>
      <c r="E476" s="111">
        <f t="shared" si="57"/>
        <v>1.1562350213455206</v>
      </c>
      <c r="F476" s="111">
        <f t="shared" si="58"/>
        <v>0</v>
      </c>
      <c r="G476" s="111">
        <f t="shared" si="59"/>
        <v>0</v>
      </c>
      <c r="H476" s="111">
        <f t="shared" si="60"/>
        <v>0</v>
      </c>
      <c r="I476" s="111">
        <f t="shared" si="60"/>
        <v>0</v>
      </c>
      <c r="J476" s="111">
        <f t="shared" si="61"/>
        <v>0</v>
      </c>
      <c r="K476" s="121">
        <v>-2.8527865180010097E-2</v>
      </c>
      <c r="L476" s="121">
        <v>0.38541167378184016</v>
      </c>
      <c r="M476" s="112"/>
      <c r="N476" s="112"/>
      <c r="O476" s="112"/>
      <c r="P476" s="112"/>
      <c r="Q476" s="129"/>
    </row>
    <row r="477" spans="1:17" x14ac:dyDescent="0.25">
      <c r="A477" s="109" t="s">
        <v>80</v>
      </c>
      <c r="B477" s="137" t="s">
        <v>145</v>
      </c>
      <c r="C477" s="110" t="str">
        <f t="shared" si="62"/>
        <v>Santa ClaraCover Crop (CPS 340) Add Legume Seasonal Cover Crop to Irrigated Cropland</v>
      </c>
      <c r="D477" s="111">
        <f t="shared" si="56"/>
        <v>-8.9012259822094333E-2</v>
      </c>
      <c r="E477" s="111">
        <f t="shared" si="57"/>
        <v>1.280474765890538</v>
      </c>
      <c r="F477" s="111">
        <f t="shared" si="58"/>
        <v>0</v>
      </c>
      <c r="G477" s="111">
        <f t="shared" si="59"/>
        <v>0</v>
      </c>
      <c r="H477" s="111">
        <f t="shared" si="60"/>
        <v>0</v>
      </c>
      <c r="I477" s="111">
        <f t="shared" si="60"/>
        <v>0</v>
      </c>
      <c r="J477" s="111">
        <f t="shared" si="61"/>
        <v>0</v>
      </c>
      <c r="K477" s="121">
        <v>-2.9670753274031444E-2</v>
      </c>
      <c r="L477" s="121">
        <v>0.42682492196351268</v>
      </c>
      <c r="M477" s="112"/>
      <c r="N477" s="112"/>
      <c r="O477" s="112"/>
      <c r="P477" s="112"/>
      <c r="Q477" s="129"/>
    </row>
    <row r="478" spans="1:17" x14ac:dyDescent="0.25">
      <c r="A478" s="109" t="s">
        <v>81</v>
      </c>
      <c r="B478" s="137" t="s">
        <v>145</v>
      </c>
      <c r="C478" s="110" t="str">
        <f t="shared" si="62"/>
        <v>Santa CruzCover Crop (CPS 340) Add Legume Seasonal Cover Crop to Irrigated Cropland</v>
      </c>
      <c r="D478" s="111">
        <f t="shared" si="56"/>
        <v>-4.1463158198250659E-2</v>
      </c>
      <c r="E478" s="111">
        <f t="shared" si="57"/>
        <v>0.55438763564522819</v>
      </c>
      <c r="F478" s="111">
        <f t="shared" si="58"/>
        <v>0</v>
      </c>
      <c r="G478" s="111">
        <f t="shared" si="59"/>
        <v>0</v>
      </c>
      <c r="H478" s="111">
        <f t="shared" si="60"/>
        <v>0</v>
      </c>
      <c r="I478" s="111">
        <f t="shared" si="60"/>
        <v>0</v>
      </c>
      <c r="J478" s="111">
        <f t="shared" si="61"/>
        <v>0</v>
      </c>
      <c r="K478" s="121">
        <v>-1.382105273275022E-2</v>
      </c>
      <c r="L478" s="121">
        <v>0.1847958785484094</v>
      </c>
      <c r="M478" s="112"/>
      <c r="N478" s="112"/>
      <c r="O478" s="112"/>
      <c r="P478" s="112"/>
      <c r="Q478" s="129"/>
    </row>
    <row r="479" spans="1:17" x14ac:dyDescent="0.25">
      <c r="A479" s="109" t="s">
        <v>82</v>
      </c>
      <c r="B479" s="137" t="s">
        <v>145</v>
      </c>
      <c r="C479" s="110" t="str">
        <f t="shared" si="62"/>
        <v>ShastaCover Crop (CPS 340) Add Legume Seasonal Cover Crop to Irrigated Cropland</v>
      </c>
      <c r="D479" s="111">
        <f t="shared" si="56"/>
        <v>-1.3201954808173683E-2</v>
      </c>
      <c r="E479" s="111">
        <f t="shared" si="57"/>
        <v>4.578581981134755E-2</v>
      </c>
      <c r="F479" s="111">
        <f t="shared" si="58"/>
        <v>0</v>
      </c>
      <c r="G479" s="111">
        <f t="shared" si="59"/>
        <v>0</v>
      </c>
      <c r="H479" s="111">
        <f t="shared" si="60"/>
        <v>0</v>
      </c>
      <c r="I479" s="111">
        <f t="shared" si="60"/>
        <v>0</v>
      </c>
      <c r="J479" s="111">
        <f t="shared" si="61"/>
        <v>0</v>
      </c>
      <c r="K479" s="121">
        <v>-4.4006516027245606E-3</v>
      </c>
      <c r="L479" s="121">
        <v>1.5261939937115849E-2</v>
      </c>
      <c r="M479" s="112"/>
      <c r="N479" s="112"/>
      <c r="O479" s="112"/>
      <c r="P479" s="112"/>
      <c r="Q479" s="129"/>
    </row>
    <row r="480" spans="1:17" x14ac:dyDescent="0.25">
      <c r="A480" s="109" t="s">
        <v>83</v>
      </c>
      <c r="B480" s="137" t="s">
        <v>145</v>
      </c>
      <c r="C480" s="110" t="str">
        <f t="shared" si="62"/>
        <v>SierraCover Crop (CPS 340) Add Legume Seasonal Cover Crop to Irrigated Cropland</v>
      </c>
      <c r="D480" s="111">
        <f t="shared" si="56"/>
        <v>-6.244457143168158E-3</v>
      </c>
      <c r="E480" s="111">
        <f t="shared" si="57"/>
        <v>-6.3900197123884504E-4</v>
      </c>
      <c r="F480" s="111">
        <f t="shared" si="58"/>
        <v>0</v>
      </c>
      <c r="G480" s="111">
        <f t="shared" si="59"/>
        <v>0</v>
      </c>
      <c r="H480" s="111">
        <f t="shared" si="60"/>
        <v>0</v>
      </c>
      <c r="I480" s="111">
        <f t="shared" si="60"/>
        <v>0</v>
      </c>
      <c r="J480" s="111">
        <f t="shared" si="61"/>
        <v>0</v>
      </c>
      <c r="K480" s="121">
        <v>-2.0814857143893859E-3</v>
      </c>
      <c r="L480" s="121">
        <v>-2.13000657079615E-4</v>
      </c>
      <c r="M480" s="112"/>
      <c r="N480" s="112"/>
      <c r="O480" s="112"/>
      <c r="P480" s="112"/>
      <c r="Q480" s="129"/>
    </row>
    <row r="481" spans="1:17" x14ac:dyDescent="0.25">
      <c r="A481" s="109" t="s">
        <v>84</v>
      </c>
      <c r="B481" s="137" t="s">
        <v>145</v>
      </c>
      <c r="C481" s="110" t="str">
        <f t="shared" si="62"/>
        <v>SiskiyouCover Crop (CPS 340) Add Legume Seasonal Cover Crop to Irrigated Cropland</v>
      </c>
      <c r="D481" s="111">
        <f t="shared" si="56"/>
        <v>-2.3124137946016742E-4</v>
      </c>
      <c r="E481" s="111">
        <f t="shared" si="57"/>
        <v>-1.8498116668805759E-5</v>
      </c>
      <c r="F481" s="111">
        <f t="shared" si="58"/>
        <v>0</v>
      </c>
      <c r="G481" s="111">
        <f t="shared" si="59"/>
        <v>0</v>
      </c>
      <c r="H481" s="111">
        <f t="shared" si="60"/>
        <v>0</v>
      </c>
      <c r="I481" s="111">
        <f t="shared" si="60"/>
        <v>0</v>
      </c>
      <c r="J481" s="111">
        <f t="shared" si="61"/>
        <v>0</v>
      </c>
      <c r="K481" s="121">
        <v>-7.7080459820055811E-5</v>
      </c>
      <c r="L481" s="121">
        <v>-6.1660388896019201E-6</v>
      </c>
      <c r="M481" s="112"/>
      <c r="N481" s="112"/>
      <c r="O481" s="112"/>
      <c r="P481" s="112"/>
      <c r="Q481" s="129"/>
    </row>
    <row r="482" spans="1:17" x14ac:dyDescent="0.25">
      <c r="A482" s="109" t="s">
        <v>85</v>
      </c>
      <c r="B482" s="137" t="s">
        <v>145</v>
      </c>
      <c r="C482" s="110" t="str">
        <f t="shared" si="62"/>
        <v>SolanoCover Crop (CPS 340) Add Legume Seasonal Cover Crop to Irrigated Cropland</v>
      </c>
      <c r="D482" s="111">
        <f t="shared" si="56"/>
        <v>-3.065465516479058E-2</v>
      </c>
      <c r="E482" s="111">
        <f t="shared" si="57"/>
        <v>4.0516578720340508</v>
      </c>
      <c r="F482" s="111">
        <f t="shared" si="58"/>
        <v>0</v>
      </c>
      <c r="G482" s="111">
        <f t="shared" si="59"/>
        <v>0</v>
      </c>
      <c r="H482" s="111">
        <f t="shared" si="60"/>
        <v>0</v>
      </c>
      <c r="I482" s="111">
        <f t="shared" si="60"/>
        <v>0</v>
      </c>
      <c r="J482" s="111">
        <f t="shared" si="61"/>
        <v>0</v>
      </c>
      <c r="K482" s="121">
        <v>-1.0218218388263527E-2</v>
      </c>
      <c r="L482" s="121">
        <v>1.3505526240113501</v>
      </c>
      <c r="M482" s="112"/>
      <c r="N482" s="112"/>
      <c r="O482" s="112"/>
      <c r="P482" s="112"/>
      <c r="Q482" s="129"/>
    </row>
    <row r="483" spans="1:17" x14ac:dyDescent="0.25">
      <c r="A483" s="109" t="s">
        <v>86</v>
      </c>
      <c r="B483" s="137" t="s">
        <v>145</v>
      </c>
      <c r="C483" s="110" t="str">
        <f t="shared" si="62"/>
        <v>SonomaCover Crop (CPS 340) Add Legume Seasonal Cover Crop to Irrigated Cropland</v>
      </c>
      <c r="D483" s="111">
        <f t="shared" si="56"/>
        <v>-5.3349756000724419E-2</v>
      </c>
      <c r="E483" s="111">
        <f t="shared" si="57"/>
        <v>0.24001044850235126</v>
      </c>
      <c r="F483" s="111">
        <f t="shared" si="58"/>
        <v>0</v>
      </c>
      <c r="G483" s="111">
        <f t="shared" si="59"/>
        <v>0</v>
      </c>
      <c r="H483" s="111">
        <f t="shared" si="60"/>
        <v>0</v>
      </c>
      <c r="I483" s="111">
        <f t="shared" si="60"/>
        <v>0</v>
      </c>
      <c r="J483" s="111">
        <f t="shared" si="61"/>
        <v>0</v>
      </c>
      <c r="K483" s="121">
        <v>-1.7783252000241473E-2</v>
      </c>
      <c r="L483" s="121">
        <v>8.0003482834117082E-2</v>
      </c>
      <c r="M483" s="112"/>
      <c r="N483" s="112"/>
      <c r="O483" s="112"/>
      <c r="P483" s="112"/>
      <c r="Q483" s="129"/>
    </row>
    <row r="484" spans="1:17" x14ac:dyDescent="0.25">
      <c r="A484" s="109" t="s">
        <v>87</v>
      </c>
      <c r="B484" s="137" t="s">
        <v>145</v>
      </c>
      <c r="C484" s="110" t="str">
        <f t="shared" si="62"/>
        <v>StanislausCover Crop (CPS 340) Add Legume Seasonal Cover Crop to Irrigated Cropland</v>
      </c>
      <c r="D484" s="111">
        <f t="shared" si="56"/>
        <v>-3.9482409553140085E-2</v>
      </c>
      <c r="E484" s="111">
        <f t="shared" si="57"/>
        <v>4.6030190827772284</v>
      </c>
      <c r="F484" s="111">
        <f t="shared" si="58"/>
        <v>0</v>
      </c>
      <c r="G484" s="111">
        <f t="shared" si="59"/>
        <v>0</v>
      </c>
      <c r="H484" s="111">
        <f t="shared" si="60"/>
        <v>0</v>
      </c>
      <c r="I484" s="111">
        <f t="shared" si="60"/>
        <v>0</v>
      </c>
      <c r="J484" s="111">
        <f t="shared" si="61"/>
        <v>0</v>
      </c>
      <c r="K484" s="121">
        <v>-1.3160803184380027E-2</v>
      </c>
      <c r="L484" s="121">
        <v>1.5343396942590761</v>
      </c>
      <c r="M484" s="112"/>
      <c r="N484" s="112"/>
      <c r="O484" s="112"/>
      <c r="P484" s="112"/>
      <c r="Q484" s="129"/>
    </row>
    <row r="485" spans="1:17" x14ac:dyDescent="0.25">
      <c r="A485" s="109" t="s">
        <v>88</v>
      </c>
      <c r="B485" s="137" t="s">
        <v>145</v>
      </c>
      <c r="C485" s="110" t="str">
        <f t="shared" si="62"/>
        <v>SutterCover Crop (CPS 340) Add Legume Seasonal Cover Crop to Irrigated Cropland</v>
      </c>
      <c r="D485" s="111">
        <f t="shared" si="56"/>
        <v>5.764306044783838E-2</v>
      </c>
      <c r="E485" s="111">
        <f t="shared" si="57"/>
        <v>8.0860364081862155</v>
      </c>
      <c r="F485" s="111">
        <f t="shared" si="58"/>
        <v>0</v>
      </c>
      <c r="G485" s="111">
        <f t="shared" si="59"/>
        <v>0</v>
      </c>
      <c r="H485" s="111">
        <f t="shared" si="60"/>
        <v>0</v>
      </c>
      <c r="I485" s="111">
        <f t="shared" si="60"/>
        <v>0</v>
      </c>
      <c r="J485" s="111">
        <f t="shared" si="61"/>
        <v>0</v>
      </c>
      <c r="K485" s="121">
        <v>1.9214353482612793E-2</v>
      </c>
      <c r="L485" s="121">
        <v>2.6953454693954053</v>
      </c>
      <c r="M485" s="112"/>
      <c r="N485" s="112"/>
      <c r="O485" s="112"/>
      <c r="P485" s="112"/>
      <c r="Q485" s="129"/>
    </row>
    <row r="486" spans="1:17" x14ac:dyDescent="0.25">
      <c r="A486" s="109" t="s">
        <v>89</v>
      </c>
      <c r="B486" s="137" t="s">
        <v>145</v>
      </c>
      <c r="C486" s="110" t="str">
        <f t="shared" si="62"/>
        <v>TehamaCover Crop (CPS 340) Add Legume Seasonal Cover Crop to Irrigated Cropland</v>
      </c>
      <c r="D486" s="111">
        <f t="shared" si="56"/>
        <v>7.8317006446151721E-2</v>
      </c>
      <c r="E486" s="111">
        <f t="shared" si="57"/>
        <v>11.513003175292473</v>
      </c>
      <c r="F486" s="111">
        <f t="shared" si="58"/>
        <v>0</v>
      </c>
      <c r="G486" s="111">
        <f t="shared" si="59"/>
        <v>0</v>
      </c>
      <c r="H486" s="111">
        <f t="shared" si="60"/>
        <v>0</v>
      </c>
      <c r="I486" s="111">
        <f t="shared" si="60"/>
        <v>0</v>
      </c>
      <c r="J486" s="111">
        <f t="shared" si="61"/>
        <v>0</v>
      </c>
      <c r="K486" s="121">
        <v>2.6105668815383908E-2</v>
      </c>
      <c r="L486" s="121">
        <v>3.8376677250974911</v>
      </c>
      <c r="M486" s="112"/>
      <c r="N486" s="112"/>
      <c r="O486" s="112"/>
      <c r="P486" s="112"/>
      <c r="Q486" s="129"/>
    </row>
    <row r="487" spans="1:17" x14ac:dyDescent="0.25">
      <c r="A487" s="109" t="s">
        <v>90</v>
      </c>
      <c r="B487" s="137" t="s">
        <v>145</v>
      </c>
      <c r="C487" s="110" t="str">
        <f t="shared" si="62"/>
        <v>TrinityCover Crop (CPS 340) Add Legume Seasonal Cover Crop to Irrigated Cropland</v>
      </c>
      <c r="D487" s="111">
        <f t="shared" si="56"/>
        <v>-2.0403546948331699E-2</v>
      </c>
      <c r="E487" s="111">
        <f t="shared" si="57"/>
        <v>0.15758090485822801</v>
      </c>
      <c r="F487" s="111">
        <f t="shared" si="58"/>
        <v>0</v>
      </c>
      <c r="G487" s="111">
        <f t="shared" si="59"/>
        <v>0</v>
      </c>
      <c r="H487" s="111">
        <f t="shared" si="60"/>
        <v>0</v>
      </c>
      <c r="I487" s="111">
        <f t="shared" si="60"/>
        <v>0</v>
      </c>
      <c r="J487" s="111">
        <f t="shared" si="61"/>
        <v>0</v>
      </c>
      <c r="K487" s="121">
        <v>-6.8011823161105668E-3</v>
      </c>
      <c r="L487" s="121">
        <v>5.2526968286076003E-2</v>
      </c>
      <c r="M487" s="112"/>
      <c r="N487" s="112"/>
      <c r="O487" s="112"/>
      <c r="P487" s="112"/>
      <c r="Q487" s="129"/>
    </row>
    <row r="488" spans="1:17" x14ac:dyDescent="0.25">
      <c r="A488" s="109" t="s">
        <v>91</v>
      </c>
      <c r="B488" s="137" t="s">
        <v>145</v>
      </c>
      <c r="C488" s="110" t="str">
        <f t="shared" si="62"/>
        <v>TulareCover Crop (CPS 340) Add Legume Seasonal Cover Crop to Irrigated Cropland</v>
      </c>
      <c r="D488" s="111">
        <f t="shared" si="56"/>
        <v>7.4885328225331088E-2</v>
      </c>
      <c r="E488" s="111">
        <f t="shared" si="57"/>
        <v>7.8249480336205277</v>
      </c>
      <c r="F488" s="111">
        <f t="shared" si="58"/>
        <v>0</v>
      </c>
      <c r="G488" s="111">
        <f t="shared" si="59"/>
        <v>0</v>
      </c>
      <c r="H488" s="111">
        <f t="shared" si="60"/>
        <v>0</v>
      </c>
      <c r="I488" s="111">
        <f t="shared" si="60"/>
        <v>0</v>
      </c>
      <c r="J488" s="111">
        <f t="shared" si="61"/>
        <v>0</v>
      </c>
      <c r="K488" s="121">
        <v>2.4961776075110364E-2</v>
      </c>
      <c r="L488" s="121">
        <v>2.6083160112068424</v>
      </c>
      <c r="M488" s="112"/>
      <c r="N488" s="112"/>
      <c r="O488" s="112"/>
      <c r="P488" s="112"/>
      <c r="Q488" s="129"/>
    </row>
    <row r="489" spans="1:17" x14ac:dyDescent="0.25">
      <c r="A489" s="109" t="s">
        <v>92</v>
      </c>
      <c r="B489" s="137" t="s">
        <v>145</v>
      </c>
      <c r="C489" s="110" t="str">
        <f t="shared" si="62"/>
        <v>TuolumneCover Crop (CPS 340) Add Legume Seasonal Cover Crop to Irrigated Cropland</v>
      </c>
      <c r="D489" s="111">
        <f t="shared" si="56"/>
        <v>-1.4828108538012233E-2</v>
      </c>
      <c r="E489" s="111">
        <f t="shared" si="57"/>
        <v>0.20942046484697385</v>
      </c>
      <c r="F489" s="111">
        <f t="shared" si="58"/>
        <v>0</v>
      </c>
      <c r="G489" s="111">
        <f t="shared" si="59"/>
        <v>0</v>
      </c>
      <c r="H489" s="111">
        <f t="shared" si="60"/>
        <v>0</v>
      </c>
      <c r="I489" s="111">
        <f t="shared" si="60"/>
        <v>0</v>
      </c>
      <c r="J489" s="111">
        <f t="shared" si="61"/>
        <v>0</v>
      </c>
      <c r="K489" s="121">
        <v>-4.9427028460040778E-3</v>
      </c>
      <c r="L489" s="121">
        <v>6.9806821615657946E-2</v>
      </c>
      <c r="M489" s="112"/>
      <c r="N489" s="112"/>
      <c r="O489" s="112"/>
      <c r="P489" s="112"/>
      <c r="Q489" s="129"/>
    </row>
    <row r="490" spans="1:17" x14ac:dyDescent="0.25">
      <c r="A490" s="109" t="s">
        <v>93</v>
      </c>
      <c r="B490" s="137" t="s">
        <v>145</v>
      </c>
      <c r="C490" s="110" t="str">
        <f t="shared" si="62"/>
        <v>VentureCover Crop (CPS 340) Add Legume Seasonal Cover Crop to Irrigated Cropland</v>
      </c>
      <c r="D490" s="111">
        <f t="shared" si="56"/>
        <v>-0.1984710739252897</v>
      </c>
      <c r="E490" s="111">
        <f t="shared" si="57"/>
        <v>2.5205052424664149</v>
      </c>
      <c r="F490" s="111">
        <f t="shared" si="58"/>
        <v>0</v>
      </c>
      <c r="G490" s="111">
        <f t="shared" si="59"/>
        <v>0</v>
      </c>
      <c r="H490" s="111">
        <f t="shared" si="60"/>
        <v>0</v>
      </c>
      <c r="I490" s="111">
        <f t="shared" si="60"/>
        <v>0</v>
      </c>
      <c r="J490" s="111">
        <f t="shared" si="61"/>
        <v>0</v>
      </c>
      <c r="K490" s="121">
        <v>-6.6157024641763235E-2</v>
      </c>
      <c r="L490" s="121">
        <v>0.84016841415547161</v>
      </c>
      <c r="M490" s="112"/>
      <c r="N490" s="112"/>
      <c r="O490" s="112"/>
      <c r="P490" s="112"/>
      <c r="Q490" s="129"/>
    </row>
    <row r="491" spans="1:17" x14ac:dyDescent="0.25">
      <c r="A491" s="109" t="s">
        <v>94</v>
      </c>
      <c r="B491" s="137" t="s">
        <v>145</v>
      </c>
      <c r="C491" s="110" t="str">
        <f t="shared" si="62"/>
        <v>YoloCover Crop (CPS 340) Add Legume Seasonal Cover Crop to Irrigated Cropland</v>
      </c>
      <c r="D491" s="111">
        <f t="shared" si="56"/>
        <v>2.7277475445762818E-2</v>
      </c>
      <c r="E491" s="111">
        <f t="shared" si="57"/>
        <v>5.3785018798064144</v>
      </c>
      <c r="F491" s="111">
        <f t="shared" si="58"/>
        <v>0</v>
      </c>
      <c r="G491" s="111">
        <f t="shared" si="59"/>
        <v>0</v>
      </c>
      <c r="H491" s="111">
        <f t="shared" si="60"/>
        <v>0</v>
      </c>
      <c r="I491" s="111">
        <f t="shared" si="60"/>
        <v>0</v>
      </c>
      <c r="J491" s="111">
        <f t="shared" si="61"/>
        <v>0</v>
      </c>
      <c r="K491" s="121">
        <v>9.0924918152542732E-3</v>
      </c>
      <c r="L491" s="121">
        <v>1.7928339599354715</v>
      </c>
      <c r="M491" s="112"/>
      <c r="N491" s="112"/>
      <c r="O491" s="112"/>
      <c r="P491" s="112"/>
      <c r="Q491" s="129"/>
    </row>
    <row r="492" spans="1:17" x14ac:dyDescent="0.25">
      <c r="A492" s="109" t="s">
        <v>95</v>
      </c>
      <c r="B492" s="137" t="s">
        <v>145</v>
      </c>
      <c r="C492" s="110" t="str">
        <f t="shared" si="62"/>
        <v>YubaCover Crop (CPS 340) Add Legume Seasonal Cover Crop to Irrigated Cropland</v>
      </c>
      <c r="D492" s="111">
        <f t="shared" si="56"/>
        <v>0.10703263106394882</v>
      </c>
      <c r="E492" s="111">
        <f t="shared" si="57"/>
        <v>9.9492576562542645</v>
      </c>
      <c r="F492" s="111">
        <f t="shared" si="58"/>
        <v>0</v>
      </c>
      <c r="G492" s="111">
        <f t="shared" si="59"/>
        <v>0</v>
      </c>
      <c r="H492" s="111">
        <f t="shared" si="60"/>
        <v>0</v>
      </c>
      <c r="I492" s="111">
        <f t="shared" si="60"/>
        <v>0</v>
      </c>
      <c r="J492" s="111">
        <f t="shared" si="61"/>
        <v>0</v>
      </c>
      <c r="K492" s="121">
        <v>3.5677543687982941E-2</v>
      </c>
      <c r="L492" s="121">
        <v>3.3164192187514212</v>
      </c>
      <c r="M492" s="112"/>
      <c r="N492" s="112"/>
      <c r="O492" s="112"/>
      <c r="P492" s="112"/>
      <c r="Q492" s="129"/>
    </row>
    <row r="493" spans="1:17" x14ac:dyDescent="0.25">
      <c r="A493" s="109" t="s">
        <v>38</v>
      </c>
      <c r="B493" s="133" t="s">
        <v>151</v>
      </c>
      <c r="C493" s="110" t="str">
        <f t="shared" si="62"/>
        <v>AlamedaNutrient Management (CPS 590) Irrigated Croplands - Reduce Fertilizer Application Rate by 15%</v>
      </c>
      <c r="D493" s="111">
        <f t="shared" si="56"/>
        <v>0.31639180146117696</v>
      </c>
      <c r="E493" s="111">
        <f t="shared" si="57"/>
        <v>8.3458311602028505</v>
      </c>
      <c r="F493" s="111">
        <f t="shared" si="58"/>
        <v>0</v>
      </c>
      <c r="G493" s="111">
        <f t="shared" si="59"/>
        <v>0</v>
      </c>
      <c r="H493" s="111">
        <f t="shared" si="60"/>
        <v>0</v>
      </c>
      <c r="I493" s="111">
        <f t="shared" si="60"/>
        <v>0</v>
      </c>
      <c r="J493" s="111">
        <f t="shared" si="61"/>
        <v>0</v>
      </c>
      <c r="K493" s="121">
        <v>0.10546393382039232</v>
      </c>
      <c r="L493" s="121">
        <v>2.7819437200676167</v>
      </c>
      <c r="M493" s="112"/>
      <c r="N493" s="112"/>
      <c r="O493" s="112"/>
      <c r="P493" s="112"/>
      <c r="Q493" s="129"/>
    </row>
    <row r="494" spans="1:17" x14ac:dyDescent="0.25">
      <c r="A494" s="109" t="s">
        <v>39</v>
      </c>
      <c r="B494" s="133" t="s">
        <v>151</v>
      </c>
      <c r="C494" s="110" t="str">
        <f t="shared" si="62"/>
        <v>AlpineNutrient Management (CPS 590) Irrigated Croplands - Reduce Fertilizer Application Rate by 15%</v>
      </c>
      <c r="D494" s="111">
        <f t="shared" si="56"/>
        <v>0.37851008237772282</v>
      </c>
      <c r="E494" s="111">
        <f t="shared" si="57"/>
        <v>5.9923231926412814</v>
      </c>
      <c r="F494" s="111">
        <f t="shared" si="58"/>
        <v>0</v>
      </c>
      <c r="G494" s="111">
        <f t="shared" si="59"/>
        <v>0</v>
      </c>
      <c r="H494" s="111">
        <f t="shared" si="60"/>
        <v>0</v>
      </c>
      <c r="I494" s="111">
        <f t="shared" si="60"/>
        <v>0</v>
      </c>
      <c r="J494" s="111">
        <f t="shared" si="61"/>
        <v>0</v>
      </c>
      <c r="K494" s="121">
        <v>0.12617002745924094</v>
      </c>
      <c r="L494" s="121">
        <v>1.9974410642137603</v>
      </c>
      <c r="M494" s="112"/>
      <c r="N494" s="112"/>
      <c r="O494" s="112"/>
      <c r="P494" s="112"/>
      <c r="Q494" s="129"/>
    </row>
    <row r="495" spans="1:17" x14ac:dyDescent="0.25">
      <c r="A495" s="109" t="s">
        <v>40</v>
      </c>
      <c r="B495" s="133" t="s">
        <v>151</v>
      </c>
      <c r="C495" s="110" t="str">
        <f t="shared" si="62"/>
        <v>AmadorNutrient Management (CPS 590) Irrigated Croplands - Reduce Fertilizer Application Rate by 15%</v>
      </c>
      <c r="D495" s="111">
        <f t="shared" si="56"/>
        <v>0.27569901723707813</v>
      </c>
      <c r="E495" s="111">
        <f t="shared" si="57"/>
        <v>4.40090944867217</v>
      </c>
      <c r="F495" s="111">
        <f t="shared" si="58"/>
        <v>0</v>
      </c>
      <c r="G495" s="111">
        <f t="shared" si="59"/>
        <v>0</v>
      </c>
      <c r="H495" s="111">
        <f t="shared" si="60"/>
        <v>0</v>
      </c>
      <c r="I495" s="111">
        <f t="shared" si="60"/>
        <v>0</v>
      </c>
      <c r="J495" s="111">
        <f t="shared" si="61"/>
        <v>0</v>
      </c>
      <c r="K495" s="121">
        <v>9.1899672412359384E-2</v>
      </c>
      <c r="L495" s="121">
        <v>1.4669698162240565</v>
      </c>
      <c r="M495" s="112"/>
      <c r="N495" s="112"/>
      <c r="O495" s="112"/>
      <c r="P495" s="112"/>
      <c r="Q495" s="129"/>
    </row>
    <row r="496" spans="1:17" x14ac:dyDescent="0.25">
      <c r="A496" s="109" t="s">
        <v>41</v>
      </c>
      <c r="B496" s="133" t="s">
        <v>151</v>
      </c>
      <c r="C496" s="110" t="str">
        <f t="shared" si="62"/>
        <v>ButteNutrient Management (CPS 590) Irrigated Croplands - Reduce Fertilizer Application Rate by 15%</v>
      </c>
      <c r="D496" s="111">
        <f t="shared" si="56"/>
        <v>0.48638057294294978</v>
      </c>
      <c r="E496" s="111">
        <f t="shared" si="57"/>
        <v>13.011511994978376</v>
      </c>
      <c r="F496" s="111">
        <f t="shared" si="58"/>
        <v>0</v>
      </c>
      <c r="G496" s="111">
        <f t="shared" si="59"/>
        <v>0</v>
      </c>
      <c r="H496" s="111">
        <f t="shared" si="60"/>
        <v>0</v>
      </c>
      <c r="I496" s="111">
        <f t="shared" si="60"/>
        <v>0</v>
      </c>
      <c r="J496" s="111">
        <f t="shared" si="61"/>
        <v>0</v>
      </c>
      <c r="K496" s="121">
        <v>0.16212685764764992</v>
      </c>
      <c r="L496" s="121">
        <v>4.3371706649927919</v>
      </c>
      <c r="M496" s="112"/>
      <c r="N496" s="112"/>
      <c r="O496" s="112"/>
      <c r="P496" s="112"/>
      <c r="Q496" s="129"/>
    </row>
    <row r="497" spans="1:17" x14ac:dyDescent="0.25">
      <c r="A497" s="109" t="s">
        <v>42</v>
      </c>
      <c r="B497" s="133" t="s">
        <v>151</v>
      </c>
      <c r="C497" s="110" t="str">
        <f t="shared" si="62"/>
        <v>CalaverasNutrient Management (CPS 590) Irrigated Croplands - Reduce Fertilizer Application Rate by 15%</v>
      </c>
      <c r="D497" s="111">
        <f t="shared" si="56"/>
        <v>0.27021635696551571</v>
      </c>
      <c r="E497" s="111">
        <f t="shared" si="57"/>
        <v>15.412841600220986</v>
      </c>
      <c r="F497" s="111">
        <f t="shared" si="58"/>
        <v>0</v>
      </c>
      <c r="G497" s="111">
        <f t="shared" si="59"/>
        <v>0</v>
      </c>
      <c r="H497" s="111">
        <f t="shared" si="60"/>
        <v>0</v>
      </c>
      <c r="I497" s="111">
        <f t="shared" si="60"/>
        <v>0</v>
      </c>
      <c r="J497" s="111">
        <f t="shared" si="61"/>
        <v>0</v>
      </c>
      <c r="K497" s="121">
        <v>9.0072118988505243E-2</v>
      </c>
      <c r="L497" s="121">
        <v>5.1376138667403284</v>
      </c>
      <c r="M497" s="112"/>
      <c r="N497" s="112"/>
      <c r="O497" s="112"/>
      <c r="P497" s="112"/>
      <c r="Q497" s="129"/>
    </row>
    <row r="498" spans="1:17" x14ac:dyDescent="0.25">
      <c r="A498" s="109" t="s">
        <v>43</v>
      </c>
      <c r="B498" s="133" t="s">
        <v>151</v>
      </c>
      <c r="C498" s="110" t="str">
        <f t="shared" si="62"/>
        <v>ColusaNutrient Management (CPS 590) Irrigated Croplands - Reduce Fertilizer Application Rate by 15%</v>
      </c>
      <c r="D498" s="111">
        <f t="shared" si="56"/>
        <v>0.32172839684926668</v>
      </c>
      <c r="E498" s="111">
        <f t="shared" si="57"/>
        <v>7.3189502302530336</v>
      </c>
      <c r="F498" s="111">
        <f t="shared" si="58"/>
        <v>0</v>
      </c>
      <c r="G498" s="111">
        <f t="shared" si="59"/>
        <v>0</v>
      </c>
      <c r="H498" s="111">
        <f t="shared" si="60"/>
        <v>0</v>
      </c>
      <c r="I498" s="111">
        <f t="shared" si="60"/>
        <v>0</v>
      </c>
      <c r="J498" s="111">
        <f t="shared" si="61"/>
        <v>0</v>
      </c>
      <c r="K498" s="121">
        <v>0.10724279894975557</v>
      </c>
      <c r="L498" s="121">
        <v>2.4396500767510112</v>
      </c>
      <c r="M498" s="112"/>
      <c r="N498" s="112"/>
      <c r="O498" s="112"/>
      <c r="P498" s="112"/>
      <c r="Q498" s="129"/>
    </row>
    <row r="499" spans="1:17" x14ac:dyDescent="0.25">
      <c r="A499" s="109" t="s">
        <v>44</v>
      </c>
      <c r="B499" s="133" t="s">
        <v>151</v>
      </c>
      <c r="C499" s="110" t="str">
        <f t="shared" si="62"/>
        <v>Contra CostaNutrient Management (CPS 590) Irrigated Croplands - Reduce Fertilizer Application Rate by 15%</v>
      </c>
      <c r="D499" s="111">
        <f t="shared" si="56"/>
        <v>0.53726411968289556</v>
      </c>
      <c r="E499" s="111">
        <f t="shared" si="57"/>
        <v>6.3293102812629538</v>
      </c>
      <c r="F499" s="111">
        <f t="shared" si="58"/>
        <v>0</v>
      </c>
      <c r="G499" s="111">
        <f t="shared" si="59"/>
        <v>0</v>
      </c>
      <c r="H499" s="111">
        <f t="shared" si="60"/>
        <v>0</v>
      </c>
      <c r="I499" s="111">
        <f t="shared" si="60"/>
        <v>0</v>
      </c>
      <c r="J499" s="111">
        <f t="shared" si="61"/>
        <v>0</v>
      </c>
      <c r="K499" s="121">
        <v>0.1790880398942985</v>
      </c>
      <c r="L499" s="121">
        <v>2.1097700937543178</v>
      </c>
      <c r="M499" s="112"/>
      <c r="N499" s="112"/>
      <c r="O499" s="112"/>
      <c r="P499" s="112"/>
      <c r="Q499" s="129"/>
    </row>
    <row r="500" spans="1:17" x14ac:dyDescent="0.25">
      <c r="A500" s="109" t="s">
        <v>45</v>
      </c>
      <c r="B500" s="133" t="s">
        <v>151</v>
      </c>
      <c r="C500" s="110" t="str">
        <f t="shared" si="62"/>
        <v>Del NorteNutrient Management (CPS 590) Irrigated Croplands - Reduce Fertilizer Application Rate by 15%</v>
      </c>
      <c r="D500" s="111">
        <f t="shared" si="56"/>
        <v>0.34123602448389639</v>
      </c>
      <c r="E500" s="111">
        <f t="shared" si="57"/>
        <v>3.0605081994876144</v>
      </c>
      <c r="F500" s="111">
        <f t="shared" si="58"/>
        <v>0</v>
      </c>
      <c r="G500" s="111">
        <f t="shared" si="59"/>
        <v>0</v>
      </c>
      <c r="H500" s="111">
        <f t="shared" si="60"/>
        <v>0</v>
      </c>
      <c r="I500" s="111">
        <f t="shared" si="60"/>
        <v>0</v>
      </c>
      <c r="J500" s="111">
        <f t="shared" si="61"/>
        <v>0</v>
      </c>
      <c r="K500" s="121">
        <v>0.11374534149463213</v>
      </c>
      <c r="L500" s="121">
        <v>1.0201693998292047</v>
      </c>
      <c r="M500" s="112"/>
      <c r="N500" s="112"/>
      <c r="O500" s="112"/>
      <c r="P500" s="112"/>
      <c r="Q500" s="129"/>
    </row>
    <row r="501" spans="1:17" x14ac:dyDescent="0.25">
      <c r="A501" s="109" t="s">
        <v>46</v>
      </c>
      <c r="B501" s="133" t="s">
        <v>151</v>
      </c>
      <c r="C501" s="110" t="str">
        <f t="shared" si="62"/>
        <v>El DoradoNutrient Management (CPS 590) Irrigated Croplands - Reduce Fertilizer Application Rate by 15%</v>
      </c>
      <c r="D501" s="111">
        <f t="shared" si="56"/>
        <v>0.26904186452160755</v>
      </c>
      <c r="E501" s="111">
        <f t="shared" si="57"/>
        <v>5.9973219488885867</v>
      </c>
      <c r="F501" s="111">
        <f t="shared" si="58"/>
        <v>0</v>
      </c>
      <c r="G501" s="111">
        <f t="shared" si="59"/>
        <v>0</v>
      </c>
      <c r="H501" s="111">
        <f t="shared" si="60"/>
        <v>0</v>
      </c>
      <c r="I501" s="111">
        <f t="shared" si="60"/>
        <v>0</v>
      </c>
      <c r="J501" s="111">
        <f t="shared" si="61"/>
        <v>0</v>
      </c>
      <c r="K501" s="121">
        <v>8.9680621507202518E-2</v>
      </c>
      <c r="L501" s="121">
        <v>1.9991073162961954</v>
      </c>
      <c r="M501" s="112"/>
      <c r="N501" s="112"/>
      <c r="O501" s="112"/>
      <c r="P501" s="112"/>
      <c r="Q501" s="129"/>
    </row>
    <row r="502" spans="1:17" x14ac:dyDescent="0.25">
      <c r="A502" s="109" t="s">
        <v>47</v>
      </c>
      <c r="B502" s="133" t="s">
        <v>151</v>
      </c>
      <c r="C502" s="110" t="str">
        <f t="shared" si="62"/>
        <v>FresnoNutrient Management (CPS 590) Irrigated Croplands - Reduce Fertilizer Application Rate by 15%</v>
      </c>
      <c r="D502" s="111">
        <f t="shared" si="56"/>
        <v>0.32004615945314602</v>
      </c>
      <c r="E502" s="111">
        <f t="shared" si="57"/>
        <v>14.174718466624252</v>
      </c>
      <c r="F502" s="111">
        <f t="shared" si="58"/>
        <v>0</v>
      </c>
      <c r="G502" s="111">
        <f t="shared" si="59"/>
        <v>0</v>
      </c>
      <c r="H502" s="111">
        <f t="shared" si="60"/>
        <v>0</v>
      </c>
      <c r="I502" s="111">
        <f t="shared" si="60"/>
        <v>0</v>
      </c>
      <c r="J502" s="111">
        <f t="shared" si="61"/>
        <v>0</v>
      </c>
      <c r="K502" s="121">
        <v>0.10668205315104867</v>
      </c>
      <c r="L502" s="121">
        <v>4.7249061555414178</v>
      </c>
      <c r="M502" s="112"/>
      <c r="N502" s="112"/>
      <c r="O502" s="112"/>
      <c r="P502" s="112"/>
      <c r="Q502" s="129"/>
    </row>
    <row r="503" spans="1:17" x14ac:dyDescent="0.25">
      <c r="A503" s="109" t="s">
        <v>48</v>
      </c>
      <c r="B503" s="133" t="s">
        <v>151</v>
      </c>
      <c r="C503" s="110" t="str">
        <f t="shared" si="62"/>
        <v>GlennNutrient Management (CPS 590) Irrigated Croplands - Reduce Fertilizer Application Rate by 15%</v>
      </c>
      <c r="D503" s="111">
        <f t="shared" si="56"/>
        <v>0.37826955244992355</v>
      </c>
      <c r="E503" s="111">
        <f t="shared" si="57"/>
        <v>9.775077365655882</v>
      </c>
      <c r="F503" s="111">
        <f t="shared" si="58"/>
        <v>0</v>
      </c>
      <c r="G503" s="111">
        <f t="shared" si="59"/>
        <v>0</v>
      </c>
      <c r="H503" s="111">
        <f t="shared" si="60"/>
        <v>0</v>
      </c>
      <c r="I503" s="111">
        <f t="shared" si="60"/>
        <v>0</v>
      </c>
      <c r="J503" s="111">
        <f t="shared" si="61"/>
        <v>0</v>
      </c>
      <c r="K503" s="121">
        <v>0.12608985081664117</v>
      </c>
      <c r="L503" s="121">
        <v>3.2583591218852939</v>
      </c>
      <c r="M503" s="112"/>
      <c r="N503" s="112"/>
      <c r="O503" s="112"/>
      <c r="P503" s="112"/>
      <c r="Q503" s="129"/>
    </row>
    <row r="504" spans="1:17" x14ac:dyDescent="0.25">
      <c r="A504" s="109" t="s">
        <v>49</v>
      </c>
      <c r="B504" s="133" t="s">
        <v>151</v>
      </c>
      <c r="C504" s="110" t="str">
        <f t="shared" si="62"/>
        <v>HumboldtNutrient Management (CPS 590) Irrigated Croplands - Reduce Fertilizer Application Rate by 15%</v>
      </c>
      <c r="D504" s="111">
        <f t="shared" si="56"/>
        <v>0.29276364995829512</v>
      </c>
      <c r="E504" s="111">
        <f t="shared" si="57"/>
        <v>3.1188228885896736</v>
      </c>
      <c r="F504" s="111">
        <f t="shared" si="58"/>
        <v>0</v>
      </c>
      <c r="G504" s="111">
        <f t="shared" si="59"/>
        <v>0</v>
      </c>
      <c r="H504" s="111">
        <f t="shared" si="60"/>
        <v>0</v>
      </c>
      <c r="I504" s="111">
        <f t="shared" si="60"/>
        <v>0</v>
      </c>
      <c r="J504" s="111">
        <f t="shared" si="61"/>
        <v>0</v>
      </c>
      <c r="K504" s="121">
        <v>9.7587883319431704E-2</v>
      </c>
      <c r="L504" s="121">
        <v>1.0396076295298913</v>
      </c>
      <c r="M504" s="112"/>
      <c r="N504" s="112"/>
      <c r="O504" s="112"/>
      <c r="P504" s="112"/>
      <c r="Q504" s="129"/>
    </row>
    <row r="505" spans="1:17" x14ac:dyDescent="0.25">
      <c r="A505" s="109" t="s">
        <v>50</v>
      </c>
      <c r="B505" s="133" t="s">
        <v>151</v>
      </c>
      <c r="C505" s="110" t="str">
        <f t="shared" si="62"/>
        <v>ImperialNutrient Management (CPS 590) Irrigated Croplands - Reduce Fertilizer Application Rate by 15%</v>
      </c>
      <c r="D505" s="111">
        <f t="shared" ref="D505:D568" si="63">K505*ThreeYears</f>
        <v>0.33208123057925654</v>
      </c>
      <c r="E505" s="111">
        <f t="shared" ref="E505:E568" si="64">L505*ThreeYears</f>
        <v>19.150819300085701</v>
      </c>
      <c r="F505" s="111">
        <f t="shared" ref="F505:F568" si="65">M505*ThreeYears</f>
        <v>0</v>
      </c>
      <c r="G505" s="111">
        <f t="shared" ref="G505:G568" si="66">N505*ThreeYears</f>
        <v>0</v>
      </c>
      <c r="H505" s="111">
        <f t="shared" ref="H505:I568" si="67">O505*ThreeYears</f>
        <v>0</v>
      </c>
      <c r="I505" s="111">
        <f t="shared" si="67"/>
        <v>0</v>
      </c>
      <c r="J505" s="111">
        <f t="shared" ref="J505:J568" si="68">Q505*ThreeYears</f>
        <v>0</v>
      </c>
      <c r="K505" s="121">
        <v>0.11069374352641884</v>
      </c>
      <c r="L505" s="121">
        <v>6.3836064333619005</v>
      </c>
      <c r="M505" s="112"/>
      <c r="N505" s="112"/>
      <c r="O505" s="112"/>
      <c r="P505" s="112"/>
      <c r="Q505" s="129"/>
    </row>
    <row r="506" spans="1:17" x14ac:dyDescent="0.25">
      <c r="A506" s="109" t="s">
        <v>51</v>
      </c>
      <c r="B506" s="133" t="s">
        <v>151</v>
      </c>
      <c r="C506" s="110" t="str">
        <f t="shared" ref="C506:C569" si="69">A506&amp;B506</f>
        <v>InyoNutrient Management (CPS 590) Irrigated Croplands - Reduce Fertilizer Application Rate by 15%</v>
      </c>
      <c r="D506" s="111">
        <f t="shared" si="63"/>
        <v>0.16799110078878984</v>
      </c>
      <c r="E506" s="111">
        <f t="shared" si="64"/>
        <v>1.8770584555070087</v>
      </c>
      <c r="F506" s="111">
        <f t="shared" si="65"/>
        <v>0</v>
      </c>
      <c r="G506" s="111">
        <f t="shared" si="66"/>
        <v>0</v>
      </c>
      <c r="H506" s="111">
        <f t="shared" si="67"/>
        <v>0</v>
      </c>
      <c r="I506" s="111">
        <f t="shared" si="67"/>
        <v>0</v>
      </c>
      <c r="J506" s="111">
        <f t="shared" si="68"/>
        <v>0</v>
      </c>
      <c r="K506" s="121">
        <v>5.5997033596263283E-2</v>
      </c>
      <c r="L506" s="121">
        <v>0.62568615183566956</v>
      </c>
      <c r="M506" s="112"/>
      <c r="N506" s="112"/>
      <c r="O506" s="112"/>
      <c r="P506" s="112"/>
      <c r="Q506" s="129"/>
    </row>
    <row r="507" spans="1:17" x14ac:dyDescent="0.25">
      <c r="A507" s="109" t="s">
        <v>52</v>
      </c>
      <c r="B507" s="133" t="s">
        <v>151</v>
      </c>
      <c r="C507" s="110" t="str">
        <f t="shared" si="69"/>
        <v>KernNutrient Management (CPS 590) Irrigated Croplands - Reduce Fertilizer Application Rate by 15%</v>
      </c>
      <c r="D507" s="111">
        <f t="shared" si="63"/>
        <v>0.30085564391403985</v>
      </c>
      <c r="E507" s="111">
        <f t="shared" si="64"/>
        <v>17.905827677610677</v>
      </c>
      <c r="F507" s="111">
        <f t="shared" si="65"/>
        <v>0</v>
      </c>
      <c r="G507" s="111">
        <f t="shared" si="66"/>
        <v>0</v>
      </c>
      <c r="H507" s="111">
        <f t="shared" si="67"/>
        <v>0</v>
      </c>
      <c r="I507" s="111">
        <f t="shared" si="67"/>
        <v>0</v>
      </c>
      <c r="J507" s="111">
        <f t="shared" si="68"/>
        <v>0</v>
      </c>
      <c r="K507" s="121">
        <v>0.10028521463801329</v>
      </c>
      <c r="L507" s="121">
        <v>5.9686092258702255</v>
      </c>
      <c r="M507" s="112"/>
      <c r="N507" s="112"/>
      <c r="O507" s="112"/>
      <c r="P507" s="112"/>
      <c r="Q507" s="129"/>
    </row>
    <row r="508" spans="1:17" x14ac:dyDescent="0.25">
      <c r="A508" s="109" t="s">
        <v>53</v>
      </c>
      <c r="B508" s="133" t="s">
        <v>151</v>
      </c>
      <c r="C508" s="110" t="str">
        <f t="shared" si="69"/>
        <v>KingsNutrient Management (CPS 590) Irrigated Croplands - Reduce Fertilizer Application Rate by 15%</v>
      </c>
      <c r="D508" s="111">
        <f t="shared" si="63"/>
        <v>0.3894620782527477</v>
      </c>
      <c r="E508" s="111">
        <f t="shared" si="64"/>
        <v>19.879864592437727</v>
      </c>
      <c r="F508" s="111">
        <f t="shared" si="65"/>
        <v>0</v>
      </c>
      <c r="G508" s="111">
        <f t="shared" si="66"/>
        <v>0</v>
      </c>
      <c r="H508" s="111">
        <f t="shared" si="67"/>
        <v>0</v>
      </c>
      <c r="I508" s="111">
        <f t="shared" si="67"/>
        <v>0</v>
      </c>
      <c r="J508" s="111">
        <f t="shared" si="68"/>
        <v>0</v>
      </c>
      <c r="K508" s="121">
        <v>0.1298206927509159</v>
      </c>
      <c r="L508" s="121">
        <v>6.6266215308125762</v>
      </c>
      <c r="M508" s="112"/>
      <c r="N508" s="112"/>
      <c r="O508" s="112"/>
      <c r="P508" s="112"/>
      <c r="Q508" s="129"/>
    </row>
    <row r="509" spans="1:17" x14ac:dyDescent="0.25">
      <c r="A509" s="109" t="s">
        <v>54</v>
      </c>
      <c r="B509" s="133" t="s">
        <v>151</v>
      </c>
      <c r="C509" s="110" t="str">
        <f t="shared" si="69"/>
        <v>LakeNutrient Management (CPS 590) Irrigated Croplands - Reduce Fertilizer Application Rate by 15%</v>
      </c>
      <c r="D509" s="111">
        <f t="shared" si="63"/>
        <v>0.29675550820063701</v>
      </c>
      <c r="E509" s="111">
        <f t="shared" si="64"/>
        <v>11.58057257638562</v>
      </c>
      <c r="F509" s="111">
        <f t="shared" si="65"/>
        <v>0</v>
      </c>
      <c r="G509" s="111">
        <f t="shared" si="66"/>
        <v>0</v>
      </c>
      <c r="H509" s="111">
        <f t="shared" si="67"/>
        <v>0</v>
      </c>
      <c r="I509" s="111">
        <f t="shared" si="67"/>
        <v>0</v>
      </c>
      <c r="J509" s="111">
        <f t="shared" si="68"/>
        <v>0</v>
      </c>
      <c r="K509" s="121">
        <v>9.8918502733545674E-2</v>
      </c>
      <c r="L509" s="121">
        <v>3.8601908587952067</v>
      </c>
      <c r="M509" s="112"/>
      <c r="N509" s="112"/>
      <c r="O509" s="112"/>
      <c r="P509" s="112"/>
      <c r="Q509" s="129"/>
    </row>
    <row r="510" spans="1:17" x14ac:dyDescent="0.25">
      <c r="A510" s="109" t="s">
        <v>55</v>
      </c>
      <c r="B510" s="133" t="s">
        <v>151</v>
      </c>
      <c r="C510" s="110" t="str">
        <f t="shared" si="69"/>
        <v>LassenNutrient Management (CPS 590) Irrigated Croplands - Reduce Fertilizer Application Rate by 15%</v>
      </c>
      <c r="D510" s="111">
        <f t="shared" si="63"/>
        <v>0.17832217031895209</v>
      </c>
      <c r="E510" s="111">
        <f t="shared" si="64"/>
        <v>1.5917626487128866</v>
      </c>
      <c r="F510" s="111">
        <f t="shared" si="65"/>
        <v>0</v>
      </c>
      <c r="G510" s="111">
        <f t="shared" si="66"/>
        <v>0</v>
      </c>
      <c r="H510" s="111">
        <f t="shared" si="67"/>
        <v>0</v>
      </c>
      <c r="I510" s="111">
        <f t="shared" si="67"/>
        <v>0</v>
      </c>
      <c r="J510" s="111">
        <f t="shared" si="68"/>
        <v>0</v>
      </c>
      <c r="K510" s="121">
        <v>5.9440723439650692E-2</v>
      </c>
      <c r="L510" s="121">
        <v>0.53058754957096221</v>
      </c>
      <c r="M510" s="112"/>
      <c r="N510" s="112"/>
      <c r="O510" s="112"/>
      <c r="P510" s="112"/>
      <c r="Q510" s="129"/>
    </row>
    <row r="511" spans="1:17" x14ac:dyDescent="0.25">
      <c r="A511" s="109" t="s">
        <v>56</v>
      </c>
      <c r="B511" s="133" t="s">
        <v>151</v>
      </c>
      <c r="C511" s="110" t="str">
        <f t="shared" si="69"/>
        <v>Los AngelesNutrient Management (CPS 590) Irrigated Croplands - Reduce Fertilizer Application Rate by 15%</v>
      </c>
      <c r="D511" s="111">
        <f t="shared" si="63"/>
        <v>0.31825348478091792</v>
      </c>
      <c r="E511" s="111">
        <f t="shared" si="64"/>
        <v>9.5155325565281412</v>
      </c>
      <c r="F511" s="111">
        <f t="shared" si="65"/>
        <v>0</v>
      </c>
      <c r="G511" s="111">
        <f t="shared" si="66"/>
        <v>0</v>
      </c>
      <c r="H511" s="111">
        <f t="shared" si="67"/>
        <v>0</v>
      </c>
      <c r="I511" s="111">
        <f t="shared" si="67"/>
        <v>0</v>
      </c>
      <c r="J511" s="111">
        <f t="shared" si="68"/>
        <v>0</v>
      </c>
      <c r="K511" s="121">
        <v>0.10608449492697264</v>
      </c>
      <c r="L511" s="121">
        <v>3.1718441855093804</v>
      </c>
      <c r="M511" s="112"/>
      <c r="N511" s="112"/>
      <c r="O511" s="112"/>
      <c r="P511" s="112"/>
      <c r="Q511" s="129"/>
    </row>
    <row r="512" spans="1:17" x14ac:dyDescent="0.25">
      <c r="A512" s="109" t="s">
        <v>57</v>
      </c>
      <c r="B512" s="133" t="s">
        <v>151</v>
      </c>
      <c r="C512" s="110" t="str">
        <f t="shared" si="69"/>
        <v>MaderaNutrient Management (CPS 590) Irrigated Croplands - Reduce Fertilizer Application Rate by 15%</v>
      </c>
      <c r="D512" s="111">
        <f t="shared" si="63"/>
        <v>0.31245617624659283</v>
      </c>
      <c r="E512" s="111">
        <f t="shared" si="64"/>
        <v>11.126069025133365</v>
      </c>
      <c r="F512" s="111">
        <f t="shared" si="65"/>
        <v>0</v>
      </c>
      <c r="G512" s="111">
        <f t="shared" si="66"/>
        <v>0</v>
      </c>
      <c r="H512" s="111">
        <f t="shared" si="67"/>
        <v>0</v>
      </c>
      <c r="I512" s="111">
        <f t="shared" si="67"/>
        <v>0</v>
      </c>
      <c r="J512" s="111">
        <f t="shared" si="68"/>
        <v>0</v>
      </c>
      <c r="K512" s="121">
        <v>0.10415205874886427</v>
      </c>
      <c r="L512" s="121">
        <v>3.7086896750444551</v>
      </c>
      <c r="M512" s="112"/>
      <c r="N512" s="112"/>
      <c r="O512" s="112"/>
      <c r="P512" s="112"/>
      <c r="Q512" s="129"/>
    </row>
    <row r="513" spans="1:17" x14ac:dyDescent="0.25">
      <c r="A513" s="109" t="s">
        <v>58</v>
      </c>
      <c r="B513" s="133" t="s">
        <v>151</v>
      </c>
      <c r="C513" s="110" t="str">
        <f t="shared" si="69"/>
        <v>MarinNutrient Management (CPS 590) Irrigated Croplands - Reduce Fertilizer Application Rate by 15%</v>
      </c>
      <c r="D513" s="111">
        <f t="shared" si="63"/>
        <v>0.34625151821421152</v>
      </c>
      <c r="E513" s="111">
        <f t="shared" si="64"/>
        <v>4.8812236328015404</v>
      </c>
      <c r="F513" s="111">
        <f t="shared" si="65"/>
        <v>0</v>
      </c>
      <c r="G513" s="111">
        <f t="shared" si="66"/>
        <v>0</v>
      </c>
      <c r="H513" s="111">
        <f t="shared" si="67"/>
        <v>0</v>
      </c>
      <c r="I513" s="111">
        <f t="shared" si="67"/>
        <v>0</v>
      </c>
      <c r="J513" s="111">
        <f t="shared" si="68"/>
        <v>0</v>
      </c>
      <c r="K513" s="121">
        <v>0.11541717273807051</v>
      </c>
      <c r="L513" s="121">
        <v>1.6270745442671801</v>
      </c>
      <c r="M513" s="112"/>
      <c r="N513" s="112"/>
      <c r="O513" s="112"/>
      <c r="P513" s="112"/>
      <c r="Q513" s="129"/>
    </row>
    <row r="514" spans="1:17" x14ac:dyDescent="0.25">
      <c r="A514" s="109" t="s">
        <v>59</v>
      </c>
      <c r="B514" s="133" t="s">
        <v>151</v>
      </c>
      <c r="C514" s="110" t="str">
        <f t="shared" si="69"/>
        <v>MariposaNutrient Management (CPS 590) Irrigated Croplands - Reduce Fertilizer Application Rate by 15%</v>
      </c>
      <c r="D514" s="111">
        <f t="shared" si="63"/>
        <v>0.30756477389258097</v>
      </c>
      <c r="E514" s="111">
        <f t="shared" si="64"/>
        <v>5.7272249350227762</v>
      </c>
      <c r="F514" s="111">
        <f t="shared" si="65"/>
        <v>0</v>
      </c>
      <c r="G514" s="111">
        <f t="shared" si="66"/>
        <v>0</v>
      </c>
      <c r="H514" s="111">
        <f t="shared" si="67"/>
        <v>0</v>
      </c>
      <c r="I514" s="111">
        <f t="shared" si="67"/>
        <v>0</v>
      </c>
      <c r="J514" s="111">
        <f t="shared" si="68"/>
        <v>0</v>
      </c>
      <c r="K514" s="121">
        <v>0.10252159129752698</v>
      </c>
      <c r="L514" s="121">
        <v>1.9090749783409253</v>
      </c>
      <c r="M514" s="112"/>
      <c r="N514" s="112"/>
      <c r="O514" s="112"/>
      <c r="P514" s="112"/>
      <c r="Q514" s="129"/>
    </row>
    <row r="515" spans="1:17" x14ac:dyDescent="0.25">
      <c r="A515" s="109" t="s">
        <v>60</v>
      </c>
      <c r="B515" s="133" t="s">
        <v>151</v>
      </c>
      <c r="C515" s="110" t="str">
        <f t="shared" si="69"/>
        <v>MendocinoNutrient Management (CPS 590) Irrigated Croplands - Reduce Fertilizer Application Rate by 15%</v>
      </c>
      <c r="D515" s="111">
        <f t="shared" si="63"/>
        <v>0.25482917507475983</v>
      </c>
      <c r="E515" s="111">
        <f t="shared" si="64"/>
        <v>2.9659906993279126</v>
      </c>
      <c r="F515" s="111">
        <f t="shared" si="65"/>
        <v>0</v>
      </c>
      <c r="G515" s="111">
        <f t="shared" si="66"/>
        <v>0</v>
      </c>
      <c r="H515" s="111">
        <f t="shared" si="67"/>
        <v>0</v>
      </c>
      <c r="I515" s="111">
        <f t="shared" si="67"/>
        <v>0</v>
      </c>
      <c r="J515" s="111">
        <f t="shared" si="68"/>
        <v>0</v>
      </c>
      <c r="K515" s="121">
        <v>8.4943058358253276E-2</v>
      </c>
      <c r="L515" s="121">
        <v>0.98866356644263753</v>
      </c>
      <c r="M515" s="112"/>
      <c r="N515" s="112"/>
      <c r="O515" s="112"/>
      <c r="P515" s="112"/>
      <c r="Q515" s="129"/>
    </row>
    <row r="516" spans="1:17" x14ac:dyDescent="0.25">
      <c r="A516" s="109" t="s">
        <v>61</v>
      </c>
      <c r="B516" s="133" t="s">
        <v>151</v>
      </c>
      <c r="C516" s="110" t="str">
        <f t="shared" si="69"/>
        <v>MercedNutrient Management (CPS 590) Irrigated Croplands - Reduce Fertilizer Application Rate by 15%</v>
      </c>
      <c r="D516" s="111">
        <f t="shared" si="63"/>
        <v>0.4722914372309493</v>
      </c>
      <c r="E516" s="111">
        <f t="shared" si="64"/>
        <v>9.3888696101991176</v>
      </c>
      <c r="F516" s="111">
        <f t="shared" si="65"/>
        <v>0</v>
      </c>
      <c r="G516" s="111">
        <f t="shared" si="66"/>
        <v>0</v>
      </c>
      <c r="H516" s="111">
        <f t="shared" si="67"/>
        <v>0</v>
      </c>
      <c r="I516" s="111">
        <f t="shared" si="67"/>
        <v>0</v>
      </c>
      <c r="J516" s="111">
        <f t="shared" si="68"/>
        <v>0</v>
      </c>
      <c r="K516" s="121">
        <v>0.1574304790769831</v>
      </c>
      <c r="L516" s="121">
        <v>3.129623203399706</v>
      </c>
      <c r="M516" s="112"/>
      <c r="N516" s="112"/>
      <c r="O516" s="112"/>
      <c r="P516" s="112"/>
      <c r="Q516" s="129"/>
    </row>
    <row r="517" spans="1:17" x14ac:dyDescent="0.25">
      <c r="A517" s="109" t="s">
        <v>62</v>
      </c>
      <c r="B517" s="133" t="s">
        <v>151</v>
      </c>
      <c r="C517" s="110" t="str">
        <f t="shared" si="69"/>
        <v>ModocNutrient Management (CPS 590) Irrigated Croplands - Reduce Fertilizer Application Rate by 15%</v>
      </c>
      <c r="D517" s="111">
        <f t="shared" si="63"/>
        <v>0.17900828928510407</v>
      </c>
      <c r="E517" s="111">
        <f t="shared" si="64"/>
        <v>2.0249031292686195</v>
      </c>
      <c r="F517" s="111">
        <f t="shared" si="65"/>
        <v>0</v>
      </c>
      <c r="G517" s="111">
        <f t="shared" si="66"/>
        <v>0</v>
      </c>
      <c r="H517" s="111">
        <f t="shared" si="67"/>
        <v>0</v>
      </c>
      <c r="I517" s="111">
        <f t="shared" si="67"/>
        <v>0</v>
      </c>
      <c r="J517" s="111">
        <f t="shared" si="68"/>
        <v>0</v>
      </c>
      <c r="K517" s="121">
        <v>5.9669429761701358E-2</v>
      </c>
      <c r="L517" s="121">
        <v>0.67496770975620646</v>
      </c>
      <c r="M517" s="112"/>
      <c r="N517" s="112"/>
      <c r="O517" s="112"/>
      <c r="P517" s="112"/>
      <c r="Q517" s="129"/>
    </row>
    <row r="518" spans="1:17" x14ac:dyDescent="0.25">
      <c r="A518" s="109" t="s">
        <v>63</v>
      </c>
      <c r="B518" s="133" t="s">
        <v>151</v>
      </c>
      <c r="C518" s="110" t="str">
        <f t="shared" si="69"/>
        <v>MonoNutrient Management (CPS 590) Irrigated Croplands - Reduce Fertilizer Application Rate by 15%</v>
      </c>
      <c r="D518" s="111">
        <f t="shared" si="63"/>
        <v>3.834013517806701E-2</v>
      </c>
      <c r="E518" s="111">
        <f t="shared" si="64"/>
        <v>0.11262994865033502</v>
      </c>
      <c r="F518" s="111">
        <f t="shared" si="65"/>
        <v>0</v>
      </c>
      <c r="G518" s="111">
        <f t="shared" si="66"/>
        <v>0</v>
      </c>
      <c r="H518" s="111">
        <f t="shared" si="67"/>
        <v>0</v>
      </c>
      <c r="I518" s="111">
        <f t="shared" si="67"/>
        <v>0</v>
      </c>
      <c r="J518" s="111">
        <f t="shared" si="68"/>
        <v>0</v>
      </c>
      <c r="K518" s="121">
        <v>1.278004505935567E-2</v>
      </c>
      <c r="L518" s="121">
        <v>3.7543316216778339E-2</v>
      </c>
      <c r="M518" s="112"/>
      <c r="N518" s="112"/>
      <c r="O518" s="112"/>
      <c r="P518" s="112"/>
      <c r="Q518" s="129"/>
    </row>
    <row r="519" spans="1:17" x14ac:dyDescent="0.25">
      <c r="A519" s="109" t="s">
        <v>64</v>
      </c>
      <c r="B519" s="133" t="s">
        <v>151</v>
      </c>
      <c r="C519" s="110" t="str">
        <f t="shared" si="69"/>
        <v>MontereyNutrient Management (CPS 590) Irrigated Croplands - Reduce Fertilizer Application Rate by 15%</v>
      </c>
      <c r="D519" s="111">
        <f t="shared" si="63"/>
        <v>0.3953324331545548</v>
      </c>
      <c r="E519" s="111">
        <f t="shared" si="64"/>
        <v>10.814244422185796</v>
      </c>
      <c r="F519" s="111">
        <f t="shared" si="65"/>
        <v>0</v>
      </c>
      <c r="G519" s="111">
        <f t="shared" si="66"/>
        <v>0</v>
      </c>
      <c r="H519" s="111">
        <f t="shared" si="67"/>
        <v>0</v>
      </c>
      <c r="I519" s="111">
        <f t="shared" si="67"/>
        <v>0</v>
      </c>
      <c r="J519" s="111">
        <f t="shared" si="68"/>
        <v>0</v>
      </c>
      <c r="K519" s="121">
        <v>0.13177747771818493</v>
      </c>
      <c r="L519" s="121">
        <v>3.6047481407285988</v>
      </c>
      <c r="M519" s="112"/>
      <c r="N519" s="112"/>
      <c r="O519" s="112"/>
      <c r="P519" s="112"/>
      <c r="Q519" s="129"/>
    </row>
    <row r="520" spans="1:17" x14ac:dyDescent="0.25">
      <c r="A520" s="109" t="s">
        <v>65</v>
      </c>
      <c r="B520" s="133" t="s">
        <v>151</v>
      </c>
      <c r="C520" s="110" t="str">
        <f t="shared" si="69"/>
        <v>NapaNutrient Management (CPS 590) Irrigated Croplands - Reduce Fertilizer Application Rate by 15%</v>
      </c>
      <c r="D520" s="111">
        <f t="shared" si="63"/>
        <v>0.19847184965434378</v>
      </c>
      <c r="E520" s="111">
        <f t="shared" si="64"/>
        <v>0.83918424858481866</v>
      </c>
      <c r="F520" s="111">
        <f t="shared" si="65"/>
        <v>0</v>
      </c>
      <c r="G520" s="111">
        <f t="shared" si="66"/>
        <v>0</v>
      </c>
      <c r="H520" s="111">
        <f t="shared" si="67"/>
        <v>0</v>
      </c>
      <c r="I520" s="111">
        <f t="shared" si="67"/>
        <v>0</v>
      </c>
      <c r="J520" s="111">
        <f t="shared" si="68"/>
        <v>0</v>
      </c>
      <c r="K520" s="121">
        <v>6.6157283218114593E-2</v>
      </c>
      <c r="L520" s="121">
        <v>0.27972808286160622</v>
      </c>
      <c r="M520" s="112"/>
      <c r="N520" s="112"/>
      <c r="O520" s="112"/>
      <c r="P520" s="112"/>
      <c r="Q520" s="129"/>
    </row>
    <row r="521" spans="1:17" x14ac:dyDescent="0.25">
      <c r="A521" s="109" t="s">
        <v>66</v>
      </c>
      <c r="B521" s="133" t="s">
        <v>151</v>
      </c>
      <c r="C521" s="110" t="str">
        <f t="shared" si="69"/>
        <v>NevadaNutrient Management (CPS 590) Irrigated Croplands - Reduce Fertilizer Application Rate by 15%</v>
      </c>
      <c r="D521" s="111">
        <f t="shared" si="63"/>
        <v>0.33824413715064799</v>
      </c>
      <c r="E521" s="111">
        <f t="shared" si="64"/>
        <v>4.3171860662114749</v>
      </c>
      <c r="F521" s="111">
        <f t="shared" si="65"/>
        <v>0</v>
      </c>
      <c r="G521" s="111">
        <f t="shared" si="66"/>
        <v>0</v>
      </c>
      <c r="H521" s="111">
        <f t="shared" si="67"/>
        <v>0</v>
      </c>
      <c r="I521" s="111">
        <f t="shared" si="67"/>
        <v>0</v>
      </c>
      <c r="J521" s="111">
        <f t="shared" si="68"/>
        <v>0</v>
      </c>
      <c r="K521" s="121">
        <v>0.11274804571688267</v>
      </c>
      <c r="L521" s="121">
        <v>1.4390620220704915</v>
      </c>
      <c r="M521" s="112"/>
      <c r="N521" s="112"/>
      <c r="O521" s="112"/>
      <c r="P521" s="112"/>
      <c r="Q521" s="129"/>
    </row>
    <row r="522" spans="1:17" x14ac:dyDescent="0.25">
      <c r="A522" s="109" t="s">
        <v>67</v>
      </c>
      <c r="B522" s="133" t="s">
        <v>151</v>
      </c>
      <c r="C522" s="110" t="str">
        <f t="shared" si="69"/>
        <v>OrangeNutrient Management (CPS 590) Irrigated Croplands - Reduce Fertilizer Application Rate by 15%</v>
      </c>
      <c r="D522" s="111">
        <f t="shared" si="63"/>
        <v>0.47671831497124784</v>
      </c>
      <c r="E522" s="111">
        <f t="shared" si="64"/>
        <v>15.342680773903314</v>
      </c>
      <c r="F522" s="111">
        <f t="shared" si="65"/>
        <v>0</v>
      </c>
      <c r="G522" s="111">
        <f t="shared" si="66"/>
        <v>0</v>
      </c>
      <c r="H522" s="111">
        <f t="shared" si="67"/>
        <v>0</v>
      </c>
      <c r="I522" s="111">
        <f t="shared" si="67"/>
        <v>0</v>
      </c>
      <c r="J522" s="111">
        <f t="shared" si="68"/>
        <v>0</v>
      </c>
      <c r="K522" s="121">
        <v>0.15890610499041594</v>
      </c>
      <c r="L522" s="121">
        <v>5.1142269246344378</v>
      </c>
      <c r="M522" s="112"/>
      <c r="N522" s="112"/>
      <c r="O522" s="112"/>
      <c r="P522" s="112"/>
      <c r="Q522" s="129"/>
    </row>
    <row r="523" spans="1:17" x14ac:dyDescent="0.25">
      <c r="A523" s="109" t="s">
        <v>68</v>
      </c>
      <c r="B523" s="133" t="s">
        <v>151</v>
      </c>
      <c r="C523" s="110" t="str">
        <f t="shared" si="69"/>
        <v>PlacerNutrient Management (CPS 590) Irrigated Croplands - Reduce Fertilizer Application Rate by 15%</v>
      </c>
      <c r="D523" s="111">
        <f t="shared" si="63"/>
        <v>0.34657020142656136</v>
      </c>
      <c r="E523" s="111">
        <f t="shared" si="64"/>
        <v>6.533982956150858</v>
      </c>
      <c r="F523" s="111">
        <f t="shared" si="65"/>
        <v>0</v>
      </c>
      <c r="G523" s="111">
        <f t="shared" si="66"/>
        <v>0</v>
      </c>
      <c r="H523" s="111">
        <f t="shared" si="67"/>
        <v>0</v>
      </c>
      <c r="I523" s="111">
        <f t="shared" si="67"/>
        <v>0</v>
      </c>
      <c r="J523" s="111">
        <f t="shared" si="68"/>
        <v>0</v>
      </c>
      <c r="K523" s="121">
        <v>0.11552340047552045</v>
      </c>
      <c r="L523" s="121">
        <v>2.1779943187169528</v>
      </c>
      <c r="M523" s="112"/>
      <c r="N523" s="112"/>
      <c r="O523" s="112"/>
      <c r="P523" s="112"/>
      <c r="Q523" s="129"/>
    </row>
    <row r="524" spans="1:17" x14ac:dyDescent="0.25">
      <c r="A524" s="109" t="s">
        <v>69</v>
      </c>
      <c r="B524" s="133" t="s">
        <v>151</v>
      </c>
      <c r="C524" s="110" t="str">
        <f t="shared" si="69"/>
        <v>PlumasNutrient Management (CPS 590) Irrigated Croplands - Reduce Fertilizer Application Rate by 15%</v>
      </c>
      <c r="D524" s="111">
        <f t="shared" si="63"/>
        <v>0.15287284029260087</v>
      </c>
      <c r="E524" s="111">
        <f t="shared" si="64"/>
        <v>1.1038559738578564</v>
      </c>
      <c r="F524" s="111">
        <f t="shared" si="65"/>
        <v>0</v>
      </c>
      <c r="G524" s="111">
        <f t="shared" si="66"/>
        <v>0</v>
      </c>
      <c r="H524" s="111">
        <f t="shared" si="67"/>
        <v>0</v>
      </c>
      <c r="I524" s="111">
        <f t="shared" si="67"/>
        <v>0</v>
      </c>
      <c r="J524" s="111">
        <f t="shared" si="68"/>
        <v>0</v>
      </c>
      <c r="K524" s="121">
        <v>5.0957613430866959E-2</v>
      </c>
      <c r="L524" s="121">
        <v>0.36795199128595213</v>
      </c>
      <c r="M524" s="112"/>
      <c r="N524" s="112"/>
      <c r="O524" s="112"/>
      <c r="P524" s="112"/>
      <c r="Q524" s="129"/>
    </row>
    <row r="525" spans="1:17" x14ac:dyDescent="0.25">
      <c r="A525" s="109" t="s">
        <v>70</v>
      </c>
      <c r="B525" s="133" t="s">
        <v>151</v>
      </c>
      <c r="C525" s="110" t="str">
        <f t="shared" si="69"/>
        <v>RiversideNutrient Management (CPS 590) Irrigated Croplands - Reduce Fertilizer Application Rate by 15%</v>
      </c>
      <c r="D525" s="111">
        <f t="shared" si="63"/>
        <v>0.32290915777700796</v>
      </c>
      <c r="E525" s="111">
        <f t="shared" si="64"/>
        <v>15.13420541183555</v>
      </c>
      <c r="F525" s="111">
        <f t="shared" si="65"/>
        <v>0</v>
      </c>
      <c r="G525" s="111">
        <f t="shared" si="66"/>
        <v>0</v>
      </c>
      <c r="H525" s="111">
        <f t="shared" si="67"/>
        <v>0</v>
      </c>
      <c r="I525" s="111">
        <f t="shared" si="67"/>
        <v>0</v>
      </c>
      <c r="J525" s="111">
        <f t="shared" si="68"/>
        <v>0</v>
      </c>
      <c r="K525" s="121">
        <v>0.10763638592566932</v>
      </c>
      <c r="L525" s="121">
        <v>5.0447351372785167</v>
      </c>
      <c r="M525" s="112"/>
      <c r="N525" s="112"/>
      <c r="O525" s="112"/>
      <c r="P525" s="112"/>
      <c r="Q525" s="129"/>
    </row>
    <row r="526" spans="1:17" x14ac:dyDescent="0.25">
      <c r="A526" s="109" t="s">
        <v>71</v>
      </c>
      <c r="B526" s="133" t="s">
        <v>151</v>
      </c>
      <c r="C526" s="110" t="str">
        <f t="shared" si="69"/>
        <v>SacramentoNutrient Management (CPS 590) Irrigated Croplands - Reduce Fertilizer Application Rate by 15%</v>
      </c>
      <c r="D526" s="111">
        <f t="shared" si="63"/>
        <v>0.68121148099169859</v>
      </c>
      <c r="E526" s="111">
        <f t="shared" si="64"/>
        <v>4.4130799229807405</v>
      </c>
      <c r="F526" s="111">
        <f t="shared" si="65"/>
        <v>0</v>
      </c>
      <c r="G526" s="111">
        <f t="shared" si="66"/>
        <v>0</v>
      </c>
      <c r="H526" s="111">
        <f t="shared" si="67"/>
        <v>0</v>
      </c>
      <c r="I526" s="111">
        <f t="shared" si="67"/>
        <v>0</v>
      </c>
      <c r="J526" s="111">
        <f t="shared" si="68"/>
        <v>0</v>
      </c>
      <c r="K526" s="121">
        <v>0.22707049366389953</v>
      </c>
      <c r="L526" s="121">
        <v>1.4710266409935802</v>
      </c>
      <c r="M526" s="112"/>
      <c r="N526" s="112"/>
      <c r="O526" s="112"/>
      <c r="P526" s="112"/>
      <c r="Q526" s="129"/>
    </row>
    <row r="527" spans="1:17" x14ac:dyDescent="0.25">
      <c r="A527" s="109" t="s">
        <v>72</v>
      </c>
      <c r="B527" s="133" t="s">
        <v>151</v>
      </c>
      <c r="C527" s="110" t="str">
        <f t="shared" si="69"/>
        <v>San BenitoNutrient Management (CPS 590) Irrigated Croplands - Reduce Fertilizer Application Rate by 15%</v>
      </c>
      <c r="D527" s="111">
        <f t="shared" si="63"/>
        <v>0.32156745636972894</v>
      </c>
      <c r="E527" s="111">
        <f t="shared" si="64"/>
        <v>10.659023822974888</v>
      </c>
      <c r="F527" s="111">
        <f t="shared" si="65"/>
        <v>0</v>
      </c>
      <c r="G527" s="111">
        <f t="shared" si="66"/>
        <v>0</v>
      </c>
      <c r="H527" s="111">
        <f t="shared" si="67"/>
        <v>0</v>
      </c>
      <c r="I527" s="111">
        <f t="shared" si="67"/>
        <v>0</v>
      </c>
      <c r="J527" s="111">
        <f t="shared" si="68"/>
        <v>0</v>
      </c>
      <c r="K527" s="121">
        <v>0.10718915212324298</v>
      </c>
      <c r="L527" s="121">
        <v>3.5530079409916295</v>
      </c>
      <c r="M527" s="112"/>
      <c r="N527" s="112"/>
      <c r="O527" s="112"/>
      <c r="P527" s="112"/>
      <c r="Q527" s="129"/>
    </row>
    <row r="528" spans="1:17" x14ac:dyDescent="0.25">
      <c r="A528" s="109" t="s">
        <v>73</v>
      </c>
      <c r="B528" s="133" t="s">
        <v>151</v>
      </c>
      <c r="C528" s="110" t="str">
        <f t="shared" si="69"/>
        <v>San BernadinoNutrient Management (CPS 590) Irrigated Croplands - Reduce Fertilizer Application Rate by 15%</v>
      </c>
      <c r="D528" s="111">
        <f t="shared" si="63"/>
        <v>0.30440747450903555</v>
      </c>
      <c r="E528" s="111">
        <f t="shared" si="64"/>
        <v>7.9540396294594427</v>
      </c>
      <c r="F528" s="111">
        <f t="shared" si="65"/>
        <v>0</v>
      </c>
      <c r="G528" s="111">
        <f t="shared" si="66"/>
        <v>0</v>
      </c>
      <c r="H528" s="111">
        <f t="shared" si="67"/>
        <v>0</v>
      </c>
      <c r="I528" s="111">
        <f t="shared" si="67"/>
        <v>0</v>
      </c>
      <c r="J528" s="111">
        <f t="shared" si="68"/>
        <v>0</v>
      </c>
      <c r="K528" s="121">
        <v>0.10146915816967851</v>
      </c>
      <c r="L528" s="121">
        <v>2.6513465431531476</v>
      </c>
      <c r="M528" s="112"/>
      <c r="N528" s="112"/>
      <c r="O528" s="112"/>
      <c r="P528" s="112"/>
      <c r="Q528" s="129"/>
    </row>
    <row r="529" spans="1:17" x14ac:dyDescent="0.25">
      <c r="A529" s="109" t="s">
        <v>74</v>
      </c>
      <c r="B529" s="133" t="s">
        <v>151</v>
      </c>
      <c r="C529" s="110" t="str">
        <f t="shared" si="69"/>
        <v>San DiegoNutrient Management (CPS 590) Irrigated Croplands - Reduce Fertilizer Application Rate by 15%</v>
      </c>
      <c r="D529" s="111">
        <f t="shared" si="63"/>
        <v>0.37791474116646318</v>
      </c>
      <c r="E529" s="111">
        <f t="shared" si="64"/>
        <v>19.20196480268363</v>
      </c>
      <c r="F529" s="111">
        <f t="shared" si="65"/>
        <v>0</v>
      </c>
      <c r="G529" s="111">
        <f t="shared" si="66"/>
        <v>0</v>
      </c>
      <c r="H529" s="111">
        <f t="shared" si="67"/>
        <v>0</v>
      </c>
      <c r="I529" s="111">
        <f t="shared" si="67"/>
        <v>0</v>
      </c>
      <c r="J529" s="111">
        <f t="shared" si="68"/>
        <v>0</v>
      </c>
      <c r="K529" s="121">
        <v>0.12597158038882106</v>
      </c>
      <c r="L529" s="121">
        <v>6.4006549342278767</v>
      </c>
      <c r="M529" s="112"/>
      <c r="N529" s="112"/>
      <c r="O529" s="112"/>
      <c r="P529" s="112"/>
      <c r="Q529" s="129"/>
    </row>
    <row r="530" spans="1:17" x14ac:dyDescent="0.25">
      <c r="A530" s="109" t="s">
        <v>75</v>
      </c>
      <c r="B530" s="133" t="s">
        <v>151</v>
      </c>
      <c r="C530" s="110" t="str">
        <f t="shared" si="69"/>
        <v>San FranciscoNutrient Management (CPS 590) Irrigated Croplands - Reduce Fertilizer Application Rate by 15%</v>
      </c>
      <c r="D530" s="111">
        <f t="shared" si="63"/>
        <v>0.36528222054682047</v>
      </c>
      <c r="E530" s="111">
        <f t="shared" si="64"/>
        <v>9.2511423877240535</v>
      </c>
      <c r="F530" s="111">
        <f t="shared" si="65"/>
        <v>0</v>
      </c>
      <c r="G530" s="111">
        <f t="shared" si="66"/>
        <v>0</v>
      </c>
      <c r="H530" s="111">
        <f t="shared" si="67"/>
        <v>0</v>
      </c>
      <c r="I530" s="111">
        <f t="shared" si="67"/>
        <v>0</v>
      </c>
      <c r="J530" s="111">
        <f t="shared" si="68"/>
        <v>0</v>
      </c>
      <c r="K530" s="121">
        <v>0.12176074018227349</v>
      </c>
      <c r="L530" s="121">
        <v>3.083714129241351</v>
      </c>
      <c r="M530" s="112"/>
      <c r="N530" s="112"/>
      <c r="O530" s="112"/>
      <c r="P530" s="112"/>
      <c r="Q530" s="129"/>
    </row>
    <row r="531" spans="1:17" x14ac:dyDescent="0.25">
      <c r="A531" s="109" t="s">
        <v>76</v>
      </c>
      <c r="B531" s="133" t="s">
        <v>151</v>
      </c>
      <c r="C531" s="110" t="str">
        <f t="shared" si="69"/>
        <v>San JoaquinNutrient Management (CPS 590) Irrigated Croplands - Reduce Fertilizer Application Rate by 15%</v>
      </c>
      <c r="D531" s="111">
        <f t="shared" si="63"/>
        <v>0.52540249318407284</v>
      </c>
      <c r="E531" s="111">
        <f t="shared" si="64"/>
        <v>8.5165675073478688</v>
      </c>
      <c r="F531" s="111">
        <f t="shared" si="65"/>
        <v>0</v>
      </c>
      <c r="G531" s="111">
        <f t="shared" si="66"/>
        <v>0</v>
      </c>
      <c r="H531" s="111">
        <f t="shared" si="67"/>
        <v>0</v>
      </c>
      <c r="I531" s="111">
        <f t="shared" si="67"/>
        <v>0</v>
      </c>
      <c r="J531" s="111">
        <f t="shared" si="68"/>
        <v>0</v>
      </c>
      <c r="K531" s="121">
        <v>0.17513416439469093</v>
      </c>
      <c r="L531" s="121">
        <v>2.8388558357826228</v>
      </c>
      <c r="M531" s="112"/>
      <c r="N531" s="112"/>
      <c r="O531" s="112"/>
      <c r="P531" s="112"/>
      <c r="Q531" s="129"/>
    </row>
    <row r="532" spans="1:17" x14ac:dyDescent="0.25">
      <c r="A532" s="109" t="s">
        <v>77</v>
      </c>
      <c r="B532" s="133" t="s">
        <v>151</v>
      </c>
      <c r="C532" s="110" t="str">
        <f t="shared" si="69"/>
        <v>San Luis ObispoNutrient Management (CPS 590) Irrigated Croplands - Reduce Fertilizer Application Rate by 15%</v>
      </c>
      <c r="D532" s="111">
        <f t="shared" si="63"/>
        <v>0.30999469468269453</v>
      </c>
      <c r="E532" s="111">
        <f t="shared" si="64"/>
        <v>6.7589849064358987</v>
      </c>
      <c r="F532" s="111">
        <f t="shared" si="65"/>
        <v>0</v>
      </c>
      <c r="G532" s="111">
        <f t="shared" si="66"/>
        <v>0</v>
      </c>
      <c r="H532" s="111">
        <f t="shared" si="67"/>
        <v>0</v>
      </c>
      <c r="I532" s="111">
        <f t="shared" si="67"/>
        <v>0</v>
      </c>
      <c r="J532" s="111">
        <f t="shared" si="68"/>
        <v>0</v>
      </c>
      <c r="K532" s="121">
        <v>0.10333156489423151</v>
      </c>
      <c r="L532" s="121">
        <v>2.2529949688119664</v>
      </c>
      <c r="M532" s="112"/>
      <c r="N532" s="112"/>
      <c r="O532" s="112"/>
      <c r="P532" s="112"/>
      <c r="Q532" s="129"/>
    </row>
    <row r="533" spans="1:17" x14ac:dyDescent="0.25">
      <c r="A533" s="109" t="s">
        <v>78</v>
      </c>
      <c r="B533" s="133" t="s">
        <v>151</v>
      </c>
      <c r="C533" s="110" t="str">
        <f t="shared" si="69"/>
        <v>San MateoNutrient Management (CPS 590) Irrigated Croplands - Reduce Fertilizer Application Rate by 15%</v>
      </c>
      <c r="D533" s="111">
        <f t="shared" si="63"/>
        <v>0.32548130518155693</v>
      </c>
      <c r="E533" s="111">
        <f t="shared" si="64"/>
        <v>7.6091740528275293</v>
      </c>
      <c r="F533" s="111">
        <f t="shared" si="65"/>
        <v>0</v>
      </c>
      <c r="G533" s="111">
        <f t="shared" si="66"/>
        <v>0</v>
      </c>
      <c r="H533" s="111">
        <f t="shared" si="67"/>
        <v>0</v>
      </c>
      <c r="I533" s="111">
        <f t="shared" si="67"/>
        <v>0</v>
      </c>
      <c r="J533" s="111">
        <f t="shared" si="68"/>
        <v>0</v>
      </c>
      <c r="K533" s="121">
        <v>0.1084937683938523</v>
      </c>
      <c r="L533" s="121">
        <v>2.5363913509425098</v>
      </c>
      <c r="M533" s="112"/>
      <c r="N533" s="112"/>
      <c r="O533" s="112"/>
      <c r="P533" s="112"/>
      <c r="Q533" s="129"/>
    </row>
    <row r="534" spans="1:17" x14ac:dyDescent="0.25">
      <c r="A534" s="109" t="s">
        <v>79</v>
      </c>
      <c r="B534" s="133" t="s">
        <v>151</v>
      </c>
      <c r="C534" s="110" t="str">
        <f t="shared" si="69"/>
        <v>Santa BarbaraNutrient Management (CPS 590) Irrigated Croplands - Reduce Fertilizer Application Rate by 15%</v>
      </c>
      <c r="D534" s="111">
        <f t="shared" si="63"/>
        <v>0.37419094256462548</v>
      </c>
      <c r="E534" s="111">
        <f t="shared" si="64"/>
        <v>10.876173126676285</v>
      </c>
      <c r="F534" s="111">
        <f t="shared" si="65"/>
        <v>0</v>
      </c>
      <c r="G534" s="111">
        <f t="shared" si="66"/>
        <v>0</v>
      </c>
      <c r="H534" s="111">
        <f t="shared" si="67"/>
        <v>0</v>
      </c>
      <c r="I534" s="111">
        <f t="shared" si="67"/>
        <v>0</v>
      </c>
      <c r="J534" s="111">
        <f t="shared" si="68"/>
        <v>0</v>
      </c>
      <c r="K534" s="121">
        <v>0.12473031418820849</v>
      </c>
      <c r="L534" s="121">
        <v>3.6253910422254285</v>
      </c>
      <c r="M534" s="112"/>
      <c r="N534" s="112"/>
      <c r="O534" s="112"/>
      <c r="P534" s="112"/>
      <c r="Q534" s="129"/>
    </row>
    <row r="535" spans="1:17" x14ac:dyDescent="0.25">
      <c r="A535" s="109" t="s">
        <v>80</v>
      </c>
      <c r="B535" s="133" t="s">
        <v>151</v>
      </c>
      <c r="C535" s="110" t="str">
        <f t="shared" si="69"/>
        <v>Santa ClaraNutrient Management (CPS 590) Irrigated Croplands - Reduce Fertilizer Application Rate by 15%</v>
      </c>
      <c r="D535" s="111">
        <f t="shared" si="63"/>
        <v>0.37134005985613916</v>
      </c>
      <c r="E535" s="111">
        <f t="shared" si="64"/>
        <v>10.068598193126046</v>
      </c>
      <c r="F535" s="111">
        <f t="shared" si="65"/>
        <v>0</v>
      </c>
      <c r="G535" s="111">
        <f t="shared" si="66"/>
        <v>0</v>
      </c>
      <c r="H535" s="111">
        <f t="shared" si="67"/>
        <v>0</v>
      </c>
      <c r="I535" s="111">
        <f t="shared" si="67"/>
        <v>0</v>
      </c>
      <c r="J535" s="111">
        <f t="shared" si="68"/>
        <v>0</v>
      </c>
      <c r="K535" s="121">
        <v>0.12378001995204639</v>
      </c>
      <c r="L535" s="121">
        <v>3.3561993977086821</v>
      </c>
      <c r="M535" s="112"/>
      <c r="N535" s="112"/>
      <c r="O535" s="112"/>
      <c r="P535" s="112"/>
      <c r="Q535" s="129"/>
    </row>
    <row r="536" spans="1:17" x14ac:dyDescent="0.25">
      <c r="A536" s="109" t="s">
        <v>81</v>
      </c>
      <c r="B536" s="133" t="s">
        <v>151</v>
      </c>
      <c r="C536" s="110" t="str">
        <f t="shared" si="69"/>
        <v>Santa CruzNutrient Management (CPS 590) Irrigated Croplands - Reduce Fertilizer Application Rate by 15%</v>
      </c>
      <c r="D536" s="111">
        <f t="shared" si="63"/>
        <v>0.3697288406945371</v>
      </c>
      <c r="E536" s="111">
        <f t="shared" si="64"/>
        <v>7.8238866419943154</v>
      </c>
      <c r="F536" s="111">
        <f t="shared" si="65"/>
        <v>0</v>
      </c>
      <c r="G536" s="111">
        <f t="shared" si="66"/>
        <v>0</v>
      </c>
      <c r="H536" s="111">
        <f t="shared" si="67"/>
        <v>0</v>
      </c>
      <c r="I536" s="111">
        <f t="shared" si="67"/>
        <v>0</v>
      </c>
      <c r="J536" s="111">
        <f t="shared" si="68"/>
        <v>0</v>
      </c>
      <c r="K536" s="121">
        <v>0.12324294689817904</v>
      </c>
      <c r="L536" s="121">
        <v>2.6079622139981051</v>
      </c>
      <c r="M536" s="112"/>
      <c r="N536" s="112"/>
      <c r="O536" s="112"/>
      <c r="P536" s="112"/>
      <c r="Q536" s="129"/>
    </row>
    <row r="537" spans="1:17" x14ac:dyDescent="0.25">
      <c r="A537" s="109" t="s">
        <v>82</v>
      </c>
      <c r="B537" s="133" t="s">
        <v>151</v>
      </c>
      <c r="C537" s="110" t="str">
        <f t="shared" si="69"/>
        <v>ShastaNutrient Management (CPS 590) Irrigated Croplands - Reduce Fertilizer Application Rate by 15%</v>
      </c>
      <c r="D537" s="111">
        <f t="shared" si="63"/>
        <v>0.21210294282398878</v>
      </c>
      <c r="E537" s="111">
        <f t="shared" si="64"/>
        <v>2.2601118055977918</v>
      </c>
      <c r="F537" s="111">
        <f t="shared" si="65"/>
        <v>0</v>
      </c>
      <c r="G537" s="111">
        <f t="shared" si="66"/>
        <v>0</v>
      </c>
      <c r="H537" s="111">
        <f t="shared" si="67"/>
        <v>0</v>
      </c>
      <c r="I537" s="111">
        <f t="shared" si="67"/>
        <v>0</v>
      </c>
      <c r="J537" s="111">
        <f t="shared" si="68"/>
        <v>0</v>
      </c>
      <c r="K537" s="121">
        <v>7.0700980941329594E-2</v>
      </c>
      <c r="L537" s="121">
        <v>0.75337060186593063</v>
      </c>
      <c r="M537" s="112"/>
      <c r="N537" s="112"/>
      <c r="O537" s="112"/>
      <c r="P537" s="112"/>
      <c r="Q537" s="129"/>
    </row>
    <row r="538" spans="1:17" x14ac:dyDescent="0.25">
      <c r="A538" s="109" t="s">
        <v>83</v>
      </c>
      <c r="B538" s="133" t="s">
        <v>151</v>
      </c>
      <c r="C538" s="110" t="str">
        <f t="shared" si="69"/>
        <v>SierraNutrient Management (CPS 590) Irrigated Croplands - Reduce Fertilizer Application Rate by 15%</v>
      </c>
      <c r="D538" s="111">
        <f t="shared" si="63"/>
        <v>0.18022132366771437</v>
      </c>
      <c r="E538" s="111">
        <f t="shared" si="64"/>
        <v>1.8240887015529816</v>
      </c>
      <c r="F538" s="111">
        <f t="shared" si="65"/>
        <v>0</v>
      </c>
      <c r="G538" s="111">
        <f t="shared" si="66"/>
        <v>0</v>
      </c>
      <c r="H538" s="111">
        <f t="shared" si="67"/>
        <v>0</v>
      </c>
      <c r="I538" s="111">
        <f t="shared" si="67"/>
        <v>0</v>
      </c>
      <c r="J538" s="111">
        <f t="shared" si="68"/>
        <v>0</v>
      </c>
      <c r="K538" s="121">
        <v>6.0073774555904791E-2</v>
      </c>
      <c r="L538" s="121">
        <v>0.60802956718432721</v>
      </c>
      <c r="M538" s="112"/>
      <c r="N538" s="112"/>
      <c r="O538" s="112"/>
      <c r="P538" s="112"/>
      <c r="Q538" s="129"/>
    </row>
    <row r="539" spans="1:17" x14ac:dyDescent="0.25">
      <c r="A539" s="109" t="s">
        <v>84</v>
      </c>
      <c r="B539" s="133" t="s">
        <v>151</v>
      </c>
      <c r="C539" s="110" t="str">
        <f t="shared" si="69"/>
        <v>SiskiyouNutrient Management (CPS 590) Irrigated Croplands - Reduce Fertilizer Application Rate by 15%</v>
      </c>
      <c r="D539" s="111">
        <f t="shared" si="63"/>
        <v>8.0905154169748375E-2</v>
      </c>
      <c r="E539" s="111">
        <f t="shared" si="64"/>
        <v>0.51787259646500539</v>
      </c>
      <c r="F539" s="111">
        <f t="shared" si="65"/>
        <v>0</v>
      </c>
      <c r="G539" s="111">
        <f t="shared" si="66"/>
        <v>0</v>
      </c>
      <c r="H539" s="111">
        <f t="shared" si="67"/>
        <v>0</v>
      </c>
      <c r="I539" s="111">
        <f t="shared" si="67"/>
        <v>0</v>
      </c>
      <c r="J539" s="111">
        <f t="shared" si="68"/>
        <v>0</v>
      </c>
      <c r="K539" s="121">
        <v>2.6968384723249458E-2</v>
      </c>
      <c r="L539" s="121">
        <v>0.17262419882166846</v>
      </c>
      <c r="M539" s="112"/>
      <c r="N539" s="112"/>
      <c r="O539" s="112"/>
      <c r="P539" s="112"/>
      <c r="Q539" s="129"/>
    </row>
    <row r="540" spans="1:17" x14ac:dyDescent="0.25">
      <c r="A540" s="109" t="s">
        <v>85</v>
      </c>
      <c r="B540" s="133" t="s">
        <v>151</v>
      </c>
      <c r="C540" s="110" t="str">
        <f t="shared" si="69"/>
        <v>SolanoNutrient Management (CPS 590) Irrigated Croplands - Reduce Fertilizer Application Rate by 15%</v>
      </c>
      <c r="D540" s="111">
        <f t="shared" si="63"/>
        <v>0.46109964914130708</v>
      </c>
      <c r="E540" s="111">
        <f t="shared" si="64"/>
        <v>13.361850854177767</v>
      </c>
      <c r="F540" s="111">
        <f t="shared" si="65"/>
        <v>0</v>
      </c>
      <c r="G540" s="111">
        <f t="shared" si="66"/>
        <v>0</v>
      </c>
      <c r="H540" s="111">
        <f t="shared" si="67"/>
        <v>0</v>
      </c>
      <c r="I540" s="111">
        <f t="shared" si="67"/>
        <v>0</v>
      </c>
      <c r="J540" s="111">
        <f t="shared" si="68"/>
        <v>0</v>
      </c>
      <c r="K540" s="121">
        <v>0.15369988304710236</v>
      </c>
      <c r="L540" s="121">
        <v>4.4539502847259227</v>
      </c>
      <c r="M540" s="112"/>
      <c r="N540" s="112"/>
      <c r="O540" s="112"/>
      <c r="P540" s="112"/>
      <c r="Q540" s="129"/>
    </row>
    <row r="541" spans="1:17" x14ac:dyDescent="0.25">
      <c r="A541" s="109" t="s">
        <v>86</v>
      </c>
      <c r="B541" s="133" t="s">
        <v>151</v>
      </c>
      <c r="C541" s="110" t="str">
        <f t="shared" si="69"/>
        <v>SonomaNutrient Management (CPS 590) Irrigated Croplands - Reduce Fertilizer Application Rate by 15%</v>
      </c>
      <c r="D541" s="111">
        <f t="shared" si="63"/>
        <v>0.26992140730604353</v>
      </c>
      <c r="E541" s="111">
        <f t="shared" si="64"/>
        <v>2.7401414767336081</v>
      </c>
      <c r="F541" s="111">
        <f t="shared" si="65"/>
        <v>0</v>
      </c>
      <c r="G541" s="111">
        <f t="shared" si="66"/>
        <v>0</v>
      </c>
      <c r="H541" s="111">
        <f t="shared" si="67"/>
        <v>0</v>
      </c>
      <c r="I541" s="111">
        <f t="shared" si="67"/>
        <v>0</v>
      </c>
      <c r="J541" s="111">
        <f t="shared" si="68"/>
        <v>0</v>
      </c>
      <c r="K541" s="121">
        <v>8.9973802435347833E-2</v>
      </c>
      <c r="L541" s="121">
        <v>0.91338049224453599</v>
      </c>
      <c r="M541" s="112"/>
      <c r="N541" s="112"/>
      <c r="O541" s="112"/>
      <c r="P541" s="112"/>
      <c r="Q541" s="129"/>
    </row>
    <row r="542" spans="1:17" x14ac:dyDescent="0.25">
      <c r="A542" s="109" t="s">
        <v>87</v>
      </c>
      <c r="B542" s="133" t="s">
        <v>151</v>
      </c>
      <c r="C542" s="110" t="str">
        <f t="shared" si="69"/>
        <v>StanislausNutrient Management (CPS 590) Irrigated Croplands - Reduce Fertilizer Application Rate by 15%</v>
      </c>
      <c r="D542" s="111">
        <f t="shared" si="63"/>
        <v>0.4196546779673751</v>
      </c>
      <c r="E542" s="111">
        <f t="shared" si="64"/>
        <v>8.3206443711703173</v>
      </c>
      <c r="F542" s="111">
        <f t="shared" si="65"/>
        <v>0</v>
      </c>
      <c r="G542" s="111">
        <f t="shared" si="66"/>
        <v>0</v>
      </c>
      <c r="H542" s="111">
        <f t="shared" si="67"/>
        <v>0</v>
      </c>
      <c r="I542" s="111">
        <f t="shared" si="67"/>
        <v>0</v>
      </c>
      <c r="J542" s="111">
        <f t="shared" si="68"/>
        <v>0</v>
      </c>
      <c r="K542" s="121">
        <v>0.13988489265579171</v>
      </c>
      <c r="L542" s="121">
        <v>2.7735481237234394</v>
      </c>
      <c r="M542" s="112"/>
      <c r="N542" s="112"/>
      <c r="O542" s="112"/>
      <c r="P542" s="112"/>
      <c r="Q542" s="129"/>
    </row>
    <row r="543" spans="1:17" x14ac:dyDescent="0.25">
      <c r="A543" s="109" t="s">
        <v>88</v>
      </c>
      <c r="B543" s="133" t="s">
        <v>151</v>
      </c>
      <c r="C543" s="110" t="str">
        <f t="shared" si="69"/>
        <v>SutterNutrient Management (CPS 590) Irrigated Croplands - Reduce Fertilizer Application Rate by 15%</v>
      </c>
      <c r="D543" s="111">
        <f t="shared" si="63"/>
        <v>0.43342092476465577</v>
      </c>
      <c r="E543" s="111">
        <f t="shared" si="64"/>
        <v>15.925470492544781</v>
      </c>
      <c r="F543" s="111">
        <f t="shared" si="65"/>
        <v>0</v>
      </c>
      <c r="G543" s="111">
        <f t="shared" si="66"/>
        <v>0</v>
      </c>
      <c r="H543" s="111">
        <f t="shared" si="67"/>
        <v>0</v>
      </c>
      <c r="I543" s="111">
        <f t="shared" si="67"/>
        <v>0</v>
      </c>
      <c r="J543" s="111">
        <f t="shared" si="68"/>
        <v>0</v>
      </c>
      <c r="K543" s="121">
        <v>0.1444736415882186</v>
      </c>
      <c r="L543" s="121">
        <v>5.3084901641815936</v>
      </c>
      <c r="M543" s="112"/>
      <c r="N543" s="112"/>
      <c r="O543" s="112"/>
      <c r="P543" s="112"/>
      <c r="Q543" s="129"/>
    </row>
    <row r="544" spans="1:17" x14ac:dyDescent="0.25">
      <c r="A544" s="109" t="s">
        <v>89</v>
      </c>
      <c r="B544" s="133" t="s">
        <v>151</v>
      </c>
      <c r="C544" s="110" t="str">
        <f t="shared" si="69"/>
        <v>TehamaNutrient Management (CPS 590) Irrigated Croplands - Reduce Fertilizer Application Rate by 15%</v>
      </c>
      <c r="D544" s="111">
        <f t="shared" si="63"/>
        <v>0.47463451319694649</v>
      </c>
      <c r="E544" s="111">
        <f t="shared" si="64"/>
        <v>17.69622981147949</v>
      </c>
      <c r="F544" s="111">
        <f t="shared" si="65"/>
        <v>0</v>
      </c>
      <c r="G544" s="111">
        <f t="shared" si="66"/>
        <v>0</v>
      </c>
      <c r="H544" s="111">
        <f t="shared" si="67"/>
        <v>0</v>
      </c>
      <c r="I544" s="111">
        <f t="shared" si="67"/>
        <v>0</v>
      </c>
      <c r="J544" s="111">
        <f t="shared" si="68"/>
        <v>0</v>
      </c>
      <c r="K544" s="121">
        <v>0.15821150439898216</v>
      </c>
      <c r="L544" s="121">
        <v>5.8987432704931635</v>
      </c>
      <c r="M544" s="112"/>
      <c r="N544" s="112"/>
      <c r="O544" s="112"/>
      <c r="P544" s="112"/>
      <c r="Q544" s="129"/>
    </row>
    <row r="545" spans="1:17" x14ac:dyDescent="0.25">
      <c r="A545" s="109" t="s">
        <v>90</v>
      </c>
      <c r="B545" s="133" t="s">
        <v>151</v>
      </c>
      <c r="C545" s="110" t="str">
        <f t="shared" si="69"/>
        <v>TrinityNutrient Management (CPS 590) Irrigated Croplands - Reduce Fertilizer Application Rate by 15%</v>
      </c>
      <c r="D545" s="111">
        <f t="shared" si="63"/>
        <v>0.30016278189094331</v>
      </c>
      <c r="E545" s="111">
        <f t="shared" si="64"/>
        <v>3.8210440605540397</v>
      </c>
      <c r="F545" s="111">
        <f t="shared" si="65"/>
        <v>0</v>
      </c>
      <c r="G545" s="111">
        <f t="shared" si="66"/>
        <v>0</v>
      </c>
      <c r="H545" s="111">
        <f t="shared" si="67"/>
        <v>0</v>
      </c>
      <c r="I545" s="111">
        <f t="shared" si="67"/>
        <v>0</v>
      </c>
      <c r="J545" s="111">
        <f t="shared" si="68"/>
        <v>0</v>
      </c>
      <c r="K545" s="121">
        <v>0.10005426063031443</v>
      </c>
      <c r="L545" s="121">
        <v>1.2736813535180131</v>
      </c>
      <c r="M545" s="112"/>
      <c r="N545" s="112"/>
      <c r="O545" s="112"/>
      <c r="P545" s="112"/>
      <c r="Q545" s="129"/>
    </row>
    <row r="546" spans="1:17" x14ac:dyDescent="0.25">
      <c r="A546" s="109" t="s">
        <v>91</v>
      </c>
      <c r="B546" s="133" t="s">
        <v>151</v>
      </c>
      <c r="C546" s="110" t="str">
        <f t="shared" si="69"/>
        <v>TulareNutrient Management (CPS 590) Irrigated Croplands - Reduce Fertilizer Application Rate by 15%</v>
      </c>
      <c r="D546" s="111">
        <f t="shared" si="63"/>
        <v>0.4367031148354843</v>
      </c>
      <c r="E546" s="111">
        <f t="shared" si="64"/>
        <v>12.345559021998181</v>
      </c>
      <c r="F546" s="111">
        <f t="shared" si="65"/>
        <v>0</v>
      </c>
      <c r="G546" s="111">
        <f t="shared" si="66"/>
        <v>0</v>
      </c>
      <c r="H546" s="111">
        <f t="shared" si="67"/>
        <v>0</v>
      </c>
      <c r="I546" s="111">
        <f t="shared" si="67"/>
        <v>0</v>
      </c>
      <c r="J546" s="111">
        <f t="shared" si="68"/>
        <v>0</v>
      </c>
      <c r="K546" s="121">
        <v>0.14556770494516144</v>
      </c>
      <c r="L546" s="121">
        <v>4.1151863406660603</v>
      </c>
      <c r="M546" s="112"/>
      <c r="N546" s="112"/>
      <c r="O546" s="112"/>
      <c r="P546" s="112"/>
      <c r="Q546" s="129"/>
    </row>
    <row r="547" spans="1:17" x14ac:dyDescent="0.25">
      <c r="A547" s="109" t="s">
        <v>92</v>
      </c>
      <c r="B547" s="133" t="s">
        <v>151</v>
      </c>
      <c r="C547" s="110" t="str">
        <f t="shared" si="69"/>
        <v>TuolumneNutrient Management (CPS 590) Irrigated Croplands - Reduce Fertilizer Application Rate by 15%</v>
      </c>
      <c r="D547" s="111">
        <f t="shared" si="63"/>
        <v>0.31856456686662038</v>
      </c>
      <c r="E547" s="111">
        <f t="shared" si="64"/>
        <v>5.182564656139049</v>
      </c>
      <c r="F547" s="111">
        <f t="shared" si="65"/>
        <v>0</v>
      </c>
      <c r="G547" s="111">
        <f t="shared" si="66"/>
        <v>0</v>
      </c>
      <c r="H547" s="111">
        <f t="shared" si="67"/>
        <v>0</v>
      </c>
      <c r="I547" s="111">
        <f t="shared" si="67"/>
        <v>0</v>
      </c>
      <c r="J547" s="111">
        <f t="shared" si="68"/>
        <v>0</v>
      </c>
      <c r="K547" s="121">
        <v>0.10618818895554014</v>
      </c>
      <c r="L547" s="121">
        <v>1.7275215520463496</v>
      </c>
      <c r="M547" s="112"/>
      <c r="N547" s="112"/>
      <c r="O547" s="112"/>
      <c r="P547" s="112"/>
      <c r="Q547" s="129"/>
    </row>
    <row r="548" spans="1:17" x14ac:dyDescent="0.25">
      <c r="A548" s="109" t="s">
        <v>93</v>
      </c>
      <c r="B548" s="133" t="s">
        <v>151</v>
      </c>
      <c r="C548" s="110" t="str">
        <f t="shared" si="69"/>
        <v>VentureNutrient Management (CPS 590) Irrigated Croplands - Reduce Fertilizer Application Rate by 15%</v>
      </c>
      <c r="D548" s="111">
        <f t="shared" si="63"/>
        <v>0.40577556309098711</v>
      </c>
      <c r="E548" s="111">
        <f t="shared" si="64"/>
        <v>13.571200601717624</v>
      </c>
      <c r="F548" s="111">
        <f t="shared" si="65"/>
        <v>0</v>
      </c>
      <c r="G548" s="111">
        <f t="shared" si="66"/>
        <v>0</v>
      </c>
      <c r="H548" s="111">
        <f t="shared" si="67"/>
        <v>0</v>
      </c>
      <c r="I548" s="111">
        <f t="shared" si="67"/>
        <v>0</v>
      </c>
      <c r="J548" s="111">
        <f t="shared" si="68"/>
        <v>0</v>
      </c>
      <c r="K548" s="121">
        <v>0.13525852103032904</v>
      </c>
      <c r="L548" s="121">
        <v>4.5237335339058751</v>
      </c>
      <c r="M548" s="112"/>
      <c r="N548" s="112"/>
      <c r="O548" s="112"/>
      <c r="P548" s="112"/>
      <c r="Q548" s="129"/>
    </row>
    <row r="549" spans="1:17" x14ac:dyDescent="0.25">
      <c r="A549" s="109" t="s">
        <v>94</v>
      </c>
      <c r="B549" s="133" t="s">
        <v>151</v>
      </c>
      <c r="C549" s="110" t="str">
        <f t="shared" si="69"/>
        <v>YoloNutrient Management (CPS 590) Irrigated Croplands - Reduce Fertilizer Application Rate by 15%</v>
      </c>
      <c r="D549" s="111">
        <f t="shared" si="63"/>
        <v>0.43661567511619492</v>
      </c>
      <c r="E549" s="111">
        <f t="shared" si="64"/>
        <v>12.24299380168393</v>
      </c>
      <c r="F549" s="111">
        <f t="shared" si="65"/>
        <v>0</v>
      </c>
      <c r="G549" s="111">
        <f t="shared" si="66"/>
        <v>0</v>
      </c>
      <c r="H549" s="111">
        <f t="shared" si="67"/>
        <v>0</v>
      </c>
      <c r="I549" s="111">
        <f t="shared" si="67"/>
        <v>0</v>
      </c>
      <c r="J549" s="111">
        <f t="shared" si="68"/>
        <v>0</v>
      </c>
      <c r="K549" s="121">
        <v>0.14553855837206497</v>
      </c>
      <c r="L549" s="121">
        <v>4.0809979338946434</v>
      </c>
      <c r="M549" s="112"/>
      <c r="N549" s="112"/>
      <c r="O549" s="112"/>
      <c r="P549" s="112"/>
      <c r="Q549" s="129"/>
    </row>
    <row r="550" spans="1:17" x14ac:dyDescent="0.25">
      <c r="A550" s="109" t="s">
        <v>95</v>
      </c>
      <c r="B550" s="133" t="s">
        <v>151</v>
      </c>
      <c r="C550" s="110" t="str">
        <f t="shared" si="69"/>
        <v>YubaNutrient Management (CPS 590) Irrigated Croplands - Reduce Fertilizer Application Rate by 15%</v>
      </c>
      <c r="D550" s="111">
        <f t="shared" si="63"/>
        <v>0.37459218795824589</v>
      </c>
      <c r="E550" s="111">
        <f t="shared" si="64"/>
        <v>15.757468124528419</v>
      </c>
      <c r="F550" s="111">
        <f t="shared" si="65"/>
        <v>0</v>
      </c>
      <c r="G550" s="111">
        <f t="shared" si="66"/>
        <v>0</v>
      </c>
      <c r="H550" s="111">
        <f t="shared" si="67"/>
        <v>0</v>
      </c>
      <c r="I550" s="111">
        <f t="shared" si="67"/>
        <v>0</v>
      </c>
      <c r="J550" s="111">
        <f t="shared" si="68"/>
        <v>0</v>
      </c>
      <c r="K550" s="121">
        <v>0.12486406265274863</v>
      </c>
      <c r="L550" s="121">
        <v>5.2524893748428063</v>
      </c>
      <c r="M550" s="112"/>
      <c r="N550" s="112"/>
      <c r="O550" s="112"/>
      <c r="P550" s="112"/>
      <c r="Q550" s="129"/>
    </row>
    <row r="551" spans="1:17" x14ac:dyDescent="0.25">
      <c r="A551" s="109" t="s">
        <v>38</v>
      </c>
      <c r="B551" s="133" t="s">
        <v>152</v>
      </c>
      <c r="C551" s="110" t="str">
        <f t="shared" si="69"/>
        <v>AlamedaResidue and Tillage Management - No Till (CPS 329) Intensitve Till to No Till or Strip till on Irrigated Cropland</v>
      </c>
      <c r="D551" s="111">
        <f t="shared" si="63"/>
        <v>2.7664819792565097E-2</v>
      </c>
      <c r="E551" s="111">
        <f t="shared" si="64"/>
        <v>-3.0966752781872095E-2</v>
      </c>
      <c r="F551" s="111">
        <f t="shared" si="65"/>
        <v>3.06</v>
      </c>
      <c r="G551" s="111">
        <f t="shared" si="66"/>
        <v>0</v>
      </c>
      <c r="H551" s="111">
        <f t="shared" si="67"/>
        <v>0</v>
      </c>
      <c r="I551" s="111">
        <f t="shared" si="67"/>
        <v>0</v>
      </c>
      <c r="J551" s="111">
        <f t="shared" si="68"/>
        <v>0</v>
      </c>
      <c r="K551" s="121">
        <v>9.221606597521699E-3</v>
      </c>
      <c r="L551" s="121">
        <v>-1.0322250927290699E-2</v>
      </c>
      <c r="M551" s="121">
        <v>1.02</v>
      </c>
      <c r="N551" s="112"/>
      <c r="O551" s="112"/>
      <c r="P551" s="112"/>
      <c r="Q551" s="129"/>
    </row>
    <row r="552" spans="1:17" x14ac:dyDescent="0.25">
      <c r="A552" s="109" t="s">
        <v>39</v>
      </c>
      <c r="B552" s="133" t="s">
        <v>152</v>
      </c>
      <c r="C552" s="110" t="str">
        <f t="shared" si="69"/>
        <v>AlpineResidue and Tillage Management - No Till (CPS 329) Intensitve Till to No Till or Strip till on Irrigated Cropland</v>
      </c>
      <c r="D552" s="111">
        <f t="shared" si="63"/>
        <v>0.54179121105540107</v>
      </c>
      <c r="E552" s="111">
        <f t="shared" si="64"/>
        <v>-9.8611075683102345E-2</v>
      </c>
      <c r="F552" s="111">
        <f t="shared" si="65"/>
        <v>3.06</v>
      </c>
      <c r="G552" s="111">
        <f t="shared" si="66"/>
        <v>0</v>
      </c>
      <c r="H552" s="111">
        <f t="shared" si="67"/>
        <v>0</v>
      </c>
      <c r="I552" s="111">
        <f t="shared" si="67"/>
        <v>0</v>
      </c>
      <c r="J552" s="111">
        <f t="shared" si="68"/>
        <v>0</v>
      </c>
      <c r="K552" s="121">
        <v>0.18059707035180034</v>
      </c>
      <c r="L552" s="121">
        <v>-3.2870358561034117E-2</v>
      </c>
      <c r="M552" s="121">
        <v>1.02</v>
      </c>
      <c r="N552" s="112"/>
      <c r="O552" s="112"/>
      <c r="P552" s="112"/>
      <c r="Q552" s="129"/>
    </row>
    <row r="553" spans="1:17" x14ac:dyDescent="0.25">
      <c r="A553" s="109" t="s">
        <v>40</v>
      </c>
      <c r="B553" s="133" t="s">
        <v>152</v>
      </c>
      <c r="C553" s="110" t="str">
        <f t="shared" si="69"/>
        <v>AmadorResidue and Tillage Management - No Till (CPS 329) Intensitve Till to No Till or Strip till on Irrigated Cropland</v>
      </c>
      <c r="D553" s="111">
        <f t="shared" si="63"/>
        <v>4.322119387332387E-2</v>
      </c>
      <c r="E553" s="111">
        <f t="shared" si="64"/>
        <v>-2.6329341614279245E-2</v>
      </c>
      <c r="F553" s="111">
        <f t="shared" si="65"/>
        <v>3.06</v>
      </c>
      <c r="G553" s="111">
        <f t="shared" si="66"/>
        <v>0</v>
      </c>
      <c r="H553" s="111">
        <f t="shared" si="67"/>
        <v>0</v>
      </c>
      <c r="I553" s="111">
        <f t="shared" si="67"/>
        <v>0</v>
      </c>
      <c r="J553" s="111">
        <f t="shared" si="68"/>
        <v>0</v>
      </c>
      <c r="K553" s="121">
        <v>1.4407064624441289E-2</v>
      </c>
      <c r="L553" s="121">
        <v>-8.7764472047597488E-3</v>
      </c>
      <c r="M553" s="121">
        <v>1.02</v>
      </c>
      <c r="N553" s="112"/>
      <c r="O553" s="112"/>
      <c r="P553" s="112"/>
      <c r="Q553" s="129"/>
    </row>
    <row r="554" spans="1:17" x14ac:dyDescent="0.25">
      <c r="A554" s="109" t="s">
        <v>41</v>
      </c>
      <c r="B554" s="133" t="s">
        <v>152</v>
      </c>
      <c r="C554" s="110" t="str">
        <f t="shared" si="69"/>
        <v>ButteResidue and Tillage Management - No Till (CPS 329) Intensitve Till to No Till or Strip till on Irrigated Cropland</v>
      </c>
      <c r="D554" s="111">
        <f t="shared" si="63"/>
        <v>-0.63477406905011113</v>
      </c>
      <c r="E554" s="111">
        <f t="shared" si="64"/>
        <v>-0.87070887643400829</v>
      </c>
      <c r="F554" s="111">
        <f t="shared" si="65"/>
        <v>3.06</v>
      </c>
      <c r="G554" s="111">
        <f t="shared" si="66"/>
        <v>0</v>
      </c>
      <c r="H554" s="111">
        <f t="shared" si="67"/>
        <v>0</v>
      </c>
      <c r="I554" s="111">
        <f t="shared" si="67"/>
        <v>0</v>
      </c>
      <c r="J554" s="111">
        <f t="shared" si="68"/>
        <v>0</v>
      </c>
      <c r="K554" s="121">
        <v>-0.21159135635003706</v>
      </c>
      <c r="L554" s="121">
        <v>-0.29023629214466945</v>
      </c>
      <c r="M554" s="121">
        <v>1.02</v>
      </c>
      <c r="N554" s="112"/>
      <c r="O554" s="112"/>
      <c r="P554" s="112"/>
      <c r="Q554" s="129"/>
    </row>
    <row r="555" spans="1:17" x14ac:dyDescent="0.25">
      <c r="A555" s="109" t="s">
        <v>42</v>
      </c>
      <c r="B555" s="133" t="s">
        <v>152</v>
      </c>
      <c r="C555" s="110" t="str">
        <f t="shared" si="69"/>
        <v>CalaverasResidue and Tillage Management - No Till (CPS 329) Intensitve Till to No Till or Strip till on Irrigated Cropland</v>
      </c>
      <c r="D555" s="111">
        <f t="shared" si="63"/>
        <v>1.0504300262921416E-3</v>
      </c>
      <c r="E555" s="111">
        <f t="shared" si="64"/>
        <v>-1.6074785953678245E-2</v>
      </c>
      <c r="F555" s="111">
        <f t="shared" si="65"/>
        <v>3.06</v>
      </c>
      <c r="G555" s="111">
        <f t="shared" si="66"/>
        <v>0</v>
      </c>
      <c r="H555" s="111">
        <f t="shared" si="67"/>
        <v>0</v>
      </c>
      <c r="I555" s="111">
        <f t="shared" si="67"/>
        <v>0</v>
      </c>
      <c r="J555" s="111">
        <f t="shared" si="68"/>
        <v>0</v>
      </c>
      <c r="K555" s="121">
        <v>3.5014334209738056E-4</v>
      </c>
      <c r="L555" s="121">
        <v>-5.3582619845594153E-3</v>
      </c>
      <c r="M555" s="121">
        <v>1.02</v>
      </c>
      <c r="N555" s="112"/>
      <c r="O555" s="112"/>
      <c r="P555" s="112"/>
      <c r="Q555" s="129"/>
    </row>
    <row r="556" spans="1:17" x14ac:dyDescent="0.25">
      <c r="A556" s="109" t="s">
        <v>43</v>
      </c>
      <c r="B556" s="133" t="s">
        <v>152</v>
      </c>
      <c r="C556" s="110" t="str">
        <f t="shared" si="69"/>
        <v>ColusaResidue and Tillage Management - No Till (CPS 329) Intensitve Till to No Till or Strip till on Irrigated Cropland</v>
      </c>
      <c r="D556" s="111">
        <f t="shared" si="63"/>
        <v>-0.67175632059936197</v>
      </c>
      <c r="E556" s="111">
        <f t="shared" si="64"/>
        <v>-1.2377454806673469</v>
      </c>
      <c r="F556" s="111">
        <f t="shared" si="65"/>
        <v>3.06</v>
      </c>
      <c r="G556" s="111">
        <f t="shared" si="66"/>
        <v>0</v>
      </c>
      <c r="H556" s="111">
        <f t="shared" si="67"/>
        <v>0</v>
      </c>
      <c r="I556" s="111">
        <f t="shared" si="67"/>
        <v>0</v>
      </c>
      <c r="J556" s="111">
        <f t="shared" si="68"/>
        <v>0</v>
      </c>
      <c r="K556" s="121">
        <v>-0.22391877353312065</v>
      </c>
      <c r="L556" s="121">
        <v>-0.41258182688911565</v>
      </c>
      <c r="M556" s="121">
        <v>1.02</v>
      </c>
      <c r="N556" s="112"/>
      <c r="O556" s="112"/>
      <c r="P556" s="112"/>
      <c r="Q556" s="129"/>
    </row>
    <row r="557" spans="1:17" x14ac:dyDescent="0.25">
      <c r="A557" s="109" t="s">
        <v>44</v>
      </c>
      <c r="B557" s="133" t="s">
        <v>152</v>
      </c>
      <c r="C557" s="110" t="str">
        <f t="shared" si="69"/>
        <v>Contra CostaResidue and Tillage Management - No Till (CPS 329) Intensitve Till to No Till or Strip till on Irrigated Cropland</v>
      </c>
      <c r="D557" s="111">
        <f t="shared" si="63"/>
        <v>1.9599764938886891E-2</v>
      </c>
      <c r="E557" s="111">
        <f t="shared" si="64"/>
        <v>-0.29675018472880232</v>
      </c>
      <c r="F557" s="111">
        <f t="shared" si="65"/>
        <v>3.06</v>
      </c>
      <c r="G557" s="111">
        <f t="shared" si="66"/>
        <v>0</v>
      </c>
      <c r="H557" s="111">
        <f t="shared" si="67"/>
        <v>0</v>
      </c>
      <c r="I557" s="111">
        <f t="shared" si="67"/>
        <v>0</v>
      </c>
      <c r="J557" s="111">
        <f t="shared" si="68"/>
        <v>0</v>
      </c>
      <c r="K557" s="121">
        <v>6.5332549796289635E-3</v>
      </c>
      <c r="L557" s="121">
        <v>-9.8916728242934099E-2</v>
      </c>
      <c r="M557" s="121">
        <v>1.02</v>
      </c>
      <c r="N557" s="112"/>
      <c r="O557" s="112"/>
      <c r="P557" s="112"/>
      <c r="Q557" s="129"/>
    </row>
    <row r="558" spans="1:17" x14ac:dyDescent="0.25">
      <c r="A558" s="109" t="s">
        <v>45</v>
      </c>
      <c r="B558" s="133" t="s">
        <v>152</v>
      </c>
      <c r="C558" s="110" t="str">
        <f t="shared" si="69"/>
        <v>Del NorteResidue and Tillage Management - No Till (CPS 329) Intensitve Till to No Till or Strip till on Irrigated Cropland</v>
      </c>
      <c r="D558" s="111">
        <f t="shared" si="63"/>
        <v>1.131292713948908</v>
      </c>
      <c r="E558" s="111">
        <f t="shared" si="64"/>
        <v>0.14962827927204564</v>
      </c>
      <c r="F558" s="111">
        <f t="shared" si="65"/>
        <v>3.06</v>
      </c>
      <c r="G558" s="111">
        <f t="shared" si="66"/>
        <v>0</v>
      </c>
      <c r="H558" s="111">
        <f t="shared" si="67"/>
        <v>0</v>
      </c>
      <c r="I558" s="111">
        <f t="shared" si="67"/>
        <v>0</v>
      </c>
      <c r="J558" s="111">
        <f t="shared" si="68"/>
        <v>0</v>
      </c>
      <c r="K558" s="121">
        <v>0.37709757131630267</v>
      </c>
      <c r="L558" s="121">
        <v>4.9876093090681875E-2</v>
      </c>
      <c r="M558" s="121">
        <v>1.02</v>
      </c>
      <c r="N558" s="112"/>
      <c r="O558" s="112"/>
      <c r="P558" s="112"/>
      <c r="Q558" s="129"/>
    </row>
    <row r="559" spans="1:17" x14ac:dyDescent="0.25">
      <c r="A559" s="109" t="s">
        <v>46</v>
      </c>
      <c r="B559" s="133" t="s">
        <v>152</v>
      </c>
      <c r="C559" s="110" t="str">
        <f t="shared" si="69"/>
        <v>El DoradoResidue and Tillage Management - No Till (CPS 329) Intensitve Till to No Till or Strip till on Irrigated Cropland</v>
      </c>
      <c r="D559" s="111">
        <f t="shared" si="63"/>
        <v>2.9127322482164653E-2</v>
      </c>
      <c r="E559" s="111">
        <f t="shared" si="64"/>
        <v>-8.7498889039705249E-2</v>
      </c>
      <c r="F559" s="111">
        <f t="shared" si="65"/>
        <v>3.06</v>
      </c>
      <c r="G559" s="111">
        <f t="shared" si="66"/>
        <v>0</v>
      </c>
      <c r="H559" s="111">
        <f t="shared" si="67"/>
        <v>0</v>
      </c>
      <c r="I559" s="111">
        <f t="shared" si="67"/>
        <v>0</v>
      </c>
      <c r="J559" s="111">
        <f t="shared" si="68"/>
        <v>0</v>
      </c>
      <c r="K559" s="121">
        <v>9.7091074940548836E-3</v>
      </c>
      <c r="L559" s="121">
        <v>-2.9166296346568418E-2</v>
      </c>
      <c r="M559" s="121">
        <v>1.02</v>
      </c>
      <c r="N559" s="112"/>
      <c r="O559" s="112"/>
      <c r="P559" s="112"/>
      <c r="Q559" s="129"/>
    </row>
    <row r="560" spans="1:17" x14ac:dyDescent="0.25">
      <c r="A560" s="109" t="s">
        <v>47</v>
      </c>
      <c r="B560" s="133" t="s">
        <v>152</v>
      </c>
      <c r="C560" s="110" t="str">
        <f t="shared" si="69"/>
        <v>FresnoResidue and Tillage Management - No Till (CPS 329) Intensitve Till to No Till or Strip till on Irrigated Cropland</v>
      </c>
      <c r="D560" s="111">
        <f t="shared" si="63"/>
        <v>4.0424776046029065E-2</v>
      </c>
      <c r="E560" s="111">
        <f t="shared" si="64"/>
        <v>0.14388576266421965</v>
      </c>
      <c r="F560" s="111">
        <f t="shared" si="65"/>
        <v>3.06</v>
      </c>
      <c r="G560" s="111">
        <f t="shared" si="66"/>
        <v>0</v>
      </c>
      <c r="H560" s="111">
        <f t="shared" si="67"/>
        <v>0</v>
      </c>
      <c r="I560" s="111">
        <f t="shared" si="67"/>
        <v>0</v>
      </c>
      <c r="J560" s="111">
        <f t="shared" si="68"/>
        <v>0</v>
      </c>
      <c r="K560" s="121">
        <v>1.3474925348676354E-2</v>
      </c>
      <c r="L560" s="121">
        <v>4.7961920888073217E-2</v>
      </c>
      <c r="M560" s="121">
        <v>1.02</v>
      </c>
      <c r="N560" s="112"/>
      <c r="O560" s="112"/>
      <c r="P560" s="112"/>
      <c r="Q560" s="129"/>
    </row>
    <row r="561" spans="1:17" x14ac:dyDescent="0.25">
      <c r="A561" s="109" t="s">
        <v>48</v>
      </c>
      <c r="B561" s="133" t="s">
        <v>152</v>
      </c>
      <c r="C561" s="110" t="str">
        <f t="shared" si="69"/>
        <v>GlennResidue and Tillage Management - No Till (CPS 329) Intensitve Till to No Till or Strip till on Irrigated Cropland</v>
      </c>
      <c r="D561" s="111">
        <f t="shared" si="63"/>
        <v>-0.30158536030730965</v>
      </c>
      <c r="E561" s="111">
        <f t="shared" si="64"/>
        <v>-0.89899802979579357</v>
      </c>
      <c r="F561" s="111">
        <f t="shared" si="65"/>
        <v>3.06</v>
      </c>
      <c r="G561" s="111">
        <f t="shared" si="66"/>
        <v>0</v>
      </c>
      <c r="H561" s="111">
        <f t="shared" si="67"/>
        <v>0</v>
      </c>
      <c r="I561" s="111">
        <f t="shared" si="67"/>
        <v>0</v>
      </c>
      <c r="J561" s="111">
        <f t="shared" si="68"/>
        <v>0</v>
      </c>
      <c r="K561" s="121">
        <v>-0.10052845343576988</v>
      </c>
      <c r="L561" s="121">
        <v>-0.29966600993193121</v>
      </c>
      <c r="M561" s="121">
        <v>1.02</v>
      </c>
      <c r="N561" s="112"/>
      <c r="O561" s="112"/>
      <c r="P561" s="112"/>
      <c r="Q561" s="129"/>
    </row>
    <row r="562" spans="1:17" x14ac:dyDescent="0.25">
      <c r="A562" s="109" t="s">
        <v>49</v>
      </c>
      <c r="B562" s="133" t="s">
        <v>152</v>
      </c>
      <c r="C562" s="110" t="str">
        <f t="shared" si="69"/>
        <v>HumboldtResidue and Tillage Management - No Till (CPS 329) Intensitve Till to No Till or Strip till on Irrigated Cropland</v>
      </c>
      <c r="D562" s="111">
        <f t="shared" si="63"/>
        <v>0.4735911558663552</v>
      </c>
      <c r="E562" s="111">
        <f t="shared" si="64"/>
        <v>-5.4984154339548987E-2</v>
      </c>
      <c r="F562" s="111">
        <f t="shared" si="65"/>
        <v>3.06</v>
      </c>
      <c r="G562" s="111">
        <f t="shared" si="66"/>
        <v>0</v>
      </c>
      <c r="H562" s="111">
        <f t="shared" si="67"/>
        <v>0</v>
      </c>
      <c r="I562" s="111">
        <f t="shared" si="67"/>
        <v>0</v>
      </c>
      <c r="J562" s="111">
        <f t="shared" si="68"/>
        <v>0</v>
      </c>
      <c r="K562" s="121">
        <v>0.1578637186221184</v>
      </c>
      <c r="L562" s="121">
        <v>-1.8328051446516329E-2</v>
      </c>
      <c r="M562" s="121">
        <v>1.02</v>
      </c>
      <c r="N562" s="112"/>
      <c r="O562" s="112"/>
      <c r="P562" s="112"/>
      <c r="Q562" s="129"/>
    </row>
    <row r="563" spans="1:17" x14ac:dyDescent="0.25">
      <c r="A563" s="109" t="s">
        <v>50</v>
      </c>
      <c r="B563" s="133" t="s">
        <v>152</v>
      </c>
      <c r="C563" s="110" t="str">
        <f t="shared" si="69"/>
        <v>ImperialResidue and Tillage Management - No Till (CPS 329) Intensitve Till to No Till or Strip till on Irrigated Cropland</v>
      </c>
      <c r="D563" s="111">
        <f t="shared" si="63"/>
        <v>9.2588845523198515E-2</v>
      </c>
      <c r="E563" s="111">
        <f t="shared" si="64"/>
        <v>-1.3077602409353113</v>
      </c>
      <c r="F563" s="111">
        <f t="shared" si="65"/>
        <v>3.06</v>
      </c>
      <c r="G563" s="111">
        <f t="shared" si="66"/>
        <v>0</v>
      </c>
      <c r="H563" s="111">
        <f t="shared" si="67"/>
        <v>0</v>
      </c>
      <c r="I563" s="111">
        <f t="shared" si="67"/>
        <v>0</v>
      </c>
      <c r="J563" s="111">
        <f t="shared" si="68"/>
        <v>0</v>
      </c>
      <c r="K563" s="121">
        <v>3.0862948507732836E-2</v>
      </c>
      <c r="L563" s="121">
        <v>-0.43592008031177043</v>
      </c>
      <c r="M563" s="121">
        <v>1.02</v>
      </c>
      <c r="N563" s="112"/>
      <c r="O563" s="112"/>
      <c r="P563" s="112"/>
      <c r="Q563" s="129"/>
    </row>
    <row r="564" spans="1:17" x14ac:dyDescent="0.25">
      <c r="A564" s="109" t="s">
        <v>51</v>
      </c>
      <c r="B564" s="133" t="s">
        <v>152</v>
      </c>
      <c r="C564" s="110" t="str">
        <f t="shared" si="69"/>
        <v>InyoResidue and Tillage Management - No Till (CPS 329) Intensitve Till to No Till or Strip till on Irrigated Cropland</v>
      </c>
      <c r="D564" s="111">
        <f t="shared" si="63"/>
        <v>7.607542293172069E-2</v>
      </c>
      <c r="E564" s="111">
        <f t="shared" si="64"/>
        <v>-0.1625973234544402</v>
      </c>
      <c r="F564" s="111">
        <f t="shared" si="65"/>
        <v>3.06</v>
      </c>
      <c r="G564" s="111">
        <f t="shared" si="66"/>
        <v>0</v>
      </c>
      <c r="H564" s="111">
        <f t="shared" si="67"/>
        <v>0</v>
      </c>
      <c r="I564" s="111">
        <f t="shared" si="67"/>
        <v>0</v>
      </c>
      <c r="J564" s="111">
        <f t="shared" si="68"/>
        <v>0</v>
      </c>
      <c r="K564" s="121">
        <v>2.5358474310573562E-2</v>
      </c>
      <c r="L564" s="121">
        <v>-5.4199107818146734E-2</v>
      </c>
      <c r="M564" s="121">
        <v>1.02</v>
      </c>
      <c r="N564" s="112"/>
      <c r="O564" s="112"/>
      <c r="P564" s="112"/>
      <c r="Q564" s="129"/>
    </row>
    <row r="565" spans="1:17" x14ac:dyDescent="0.25">
      <c r="A565" s="109" t="s">
        <v>52</v>
      </c>
      <c r="B565" s="133" t="s">
        <v>152</v>
      </c>
      <c r="C565" s="110" t="str">
        <f t="shared" si="69"/>
        <v>KernResidue and Tillage Management - No Till (CPS 329) Intensitve Till to No Till or Strip till on Irrigated Cropland</v>
      </c>
      <c r="D565" s="111">
        <f t="shared" si="63"/>
        <v>-6.7874775358773435E-3</v>
      </c>
      <c r="E565" s="111">
        <f t="shared" si="64"/>
        <v>-0.18759768210923827</v>
      </c>
      <c r="F565" s="111">
        <f t="shared" si="65"/>
        <v>3.06</v>
      </c>
      <c r="G565" s="111">
        <f t="shared" si="66"/>
        <v>0</v>
      </c>
      <c r="H565" s="111">
        <f t="shared" si="67"/>
        <v>0</v>
      </c>
      <c r="I565" s="111">
        <f t="shared" si="67"/>
        <v>0</v>
      </c>
      <c r="J565" s="111">
        <f t="shared" si="68"/>
        <v>0</v>
      </c>
      <c r="K565" s="121">
        <v>-2.2624925119591145E-3</v>
      </c>
      <c r="L565" s="121">
        <v>-6.2532560703079429E-2</v>
      </c>
      <c r="M565" s="121">
        <v>1.02</v>
      </c>
      <c r="N565" s="112"/>
      <c r="O565" s="112"/>
      <c r="P565" s="112"/>
      <c r="Q565" s="129"/>
    </row>
    <row r="566" spans="1:17" x14ac:dyDescent="0.25">
      <c r="A566" s="109" t="s">
        <v>53</v>
      </c>
      <c r="B566" s="133" t="s">
        <v>152</v>
      </c>
      <c r="C566" s="110" t="str">
        <f t="shared" si="69"/>
        <v>KingsResidue and Tillage Management - No Till (CPS 329) Intensitve Till to No Till or Strip till on Irrigated Cropland</v>
      </c>
      <c r="D566" s="111">
        <f t="shared" si="63"/>
        <v>2.1321112945811165E-2</v>
      </c>
      <c r="E566" s="111">
        <f t="shared" si="64"/>
        <v>-0.6028977516948093</v>
      </c>
      <c r="F566" s="111">
        <f t="shared" si="65"/>
        <v>3.06</v>
      </c>
      <c r="G566" s="111">
        <f t="shared" si="66"/>
        <v>0</v>
      </c>
      <c r="H566" s="111">
        <f t="shared" si="67"/>
        <v>0</v>
      </c>
      <c r="I566" s="111">
        <f t="shared" si="67"/>
        <v>0</v>
      </c>
      <c r="J566" s="111">
        <f t="shared" si="68"/>
        <v>0</v>
      </c>
      <c r="K566" s="121">
        <v>7.107037648603722E-3</v>
      </c>
      <c r="L566" s="121">
        <v>-0.20096591723160312</v>
      </c>
      <c r="M566" s="121">
        <v>1.02</v>
      </c>
      <c r="N566" s="112"/>
      <c r="O566" s="112"/>
      <c r="P566" s="112"/>
      <c r="Q566" s="129"/>
    </row>
    <row r="567" spans="1:17" x14ac:dyDescent="0.25">
      <c r="A567" s="109" t="s">
        <v>54</v>
      </c>
      <c r="B567" s="133" t="s">
        <v>152</v>
      </c>
      <c r="C567" s="110" t="str">
        <f t="shared" si="69"/>
        <v>LakeResidue and Tillage Management - No Till (CPS 329) Intensitve Till to No Till or Strip till on Irrigated Cropland</v>
      </c>
      <c r="D567" s="111">
        <f t="shared" si="63"/>
        <v>2.9078831609298784E-2</v>
      </c>
      <c r="E567" s="111">
        <f t="shared" si="64"/>
        <v>-4.5849473609599269E-2</v>
      </c>
      <c r="F567" s="111">
        <f t="shared" si="65"/>
        <v>3.06</v>
      </c>
      <c r="G567" s="111">
        <f t="shared" si="66"/>
        <v>0</v>
      </c>
      <c r="H567" s="111">
        <f t="shared" si="67"/>
        <v>0</v>
      </c>
      <c r="I567" s="111">
        <f t="shared" si="67"/>
        <v>0</v>
      </c>
      <c r="J567" s="111">
        <f t="shared" si="68"/>
        <v>0</v>
      </c>
      <c r="K567" s="121">
        <v>9.6929438697662615E-3</v>
      </c>
      <c r="L567" s="121">
        <v>-1.5283157869866422E-2</v>
      </c>
      <c r="M567" s="121">
        <v>1.02</v>
      </c>
      <c r="N567" s="112"/>
      <c r="O567" s="112"/>
      <c r="P567" s="112"/>
      <c r="Q567" s="129"/>
    </row>
    <row r="568" spans="1:17" x14ac:dyDescent="0.25">
      <c r="A568" s="109" t="s">
        <v>55</v>
      </c>
      <c r="B568" s="133" t="s">
        <v>152</v>
      </c>
      <c r="C568" s="110" t="str">
        <f t="shared" si="69"/>
        <v>LassenResidue and Tillage Management - No Till (CPS 329) Intensitve Till to No Till or Strip till on Irrigated Cropland</v>
      </c>
      <c r="D568" s="111">
        <f t="shared" si="63"/>
        <v>3.4921027465381539E-2</v>
      </c>
      <c r="E568" s="111">
        <f t="shared" si="64"/>
        <v>-3.3004733629213467E-2</v>
      </c>
      <c r="F568" s="111">
        <f t="shared" si="65"/>
        <v>3.06</v>
      </c>
      <c r="G568" s="111">
        <f t="shared" si="66"/>
        <v>0</v>
      </c>
      <c r="H568" s="111">
        <f t="shared" si="67"/>
        <v>0</v>
      </c>
      <c r="I568" s="111">
        <f t="shared" si="67"/>
        <v>0</v>
      </c>
      <c r="J568" s="111">
        <f t="shared" si="68"/>
        <v>0</v>
      </c>
      <c r="K568" s="121">
        <v>1.1640342488460513E-2</v>
      </c>
      <c r="L568" s="121">
        <v>-1.1001577876404489E-2</v>
      </c>
      <c r="M568" s="121">
        <v>1.02</v>
      </c>
      <c r="N568" s="112"/>
      <c r="O568" s="112"/>
      <c r="P568" s="112"/>
      <c r="Q568" s="129"/>
    </row>
    <row r="569" spans="1:17" x14ac:dyDescent="0.25">
      <c r="A569" s="109" t="s">
        <v>56</v>
      </c>
      <c r="B569" s="133" t="s">
        <v>152</v>
      </c>
      <c r="C569" s="110" t="str">
        <f t="shared" si="69"/>
        <v>Los AngelesResidue and Tillage Management - No Till (CPS 329) Intensitve Till to No Till or Strip till on Irrigated Cropland</v>
      </c>
      <c r="D569" s="111">
        <f t="shared" ref="D569:D632" si="70">K569*ThreeYears</f>
        <v>2.4522482270588876E-2</v>
      </c>
      <c r="E569" s="111">
        <f t="shared" ref="E569:E632" si="71">L569*ThreeYears</f>
        <v>1.7974964745898159E-2</v>
      </c>
      <c r="F569" s="111">
        <f t="shared" ref="F569:F632" si="72">M569*ThreeYears</f>
        <v>3.06</v>
      </c>
      <c r="G569" s="111">
        <f t="shared" ref="G569:G632" si="73">N569*ThreeYears</f>
        <v>0</v>
      </c>
      <c r="H569" s="111">
        <f t="shared" ref="H569:I632" si="74">O569*ThreeYears</f>
        <v>0</v>
      </c>
      <c r="I569" s="111">
        <f t="shared" si="74"/>
        <v>0</v>
      </c>
      <c r="J569" s="111">
        <f t="shared" ref="J569:J632" si="75">Q569*ThreeYears</f>
        <v>0</v>
      </c>
      <c r="K569" s="121">
        <v>8.1741607568629592E-3</v>
      </c>
      <c r="L569" s="121">
        <v>5.9916549152993857E-3</v>
      </c>
      <c r="M569" s="121">
        <v>1.02</v>
      </c>
      <c r="N569" s="112"/>
      <c r="O569" s="112"/>
      <c r="P569" s="112"/>
      <c r="Q569" s="129"/>
    </row>
    <row r="570" spans="1:17" x14ac:dyDescent="0.25">
      <c r="A570" s="109" t="s">
        <v>57</v>
      </c>
      <c r="B570" s="133" t="s">
        <v>152</v>
      </c>
      <c r="C570" s="110" t="str">
        <f t="shared" ref="C570:C633" si="76">A570&amp;B570</f>
        <v>MaderaResidue and Tillage Management - No Till (CPS 329) Intensitve Till to No Till or Strip till on Irrigated Cropland</v>
      </c>
      <c r="D570" s="111">
        <f t="shared" si="70"/>
        <v>-5.4200101586891404E-2</v>
      </c>
      <c r="E570" s="111">
        <f t="shared" si="71"/>
        <v>-0.78799447364153252</v>
      </c>
      <c r="F570" s="111">
        <f t="shared" si="72"/>
        <v>3.06</v>
      </c>
      <c r="G570" s="111">
        <f t="shared" si="73"/>
        <v>0</v>
      </c>
      <c r="H570" s="111">
        <f t="shared" si="74"/>
        <v>0</v>
      </c>
      <c r="I570" s="111">
        <f t="shared" si="74"/>
        <v>0</v>
      </c>
      <c r="J570" s="111">
        <f t="shared" si="75"/>
        <v>0</v>
      </c>
      <c r="K570" s="121">
        <v>-1.8066700528963801E-2</v>
      </c>
      <c r="L570" s="121">
        <v>-0.26266482454717749</v>
      </c>
      <c r="M570" s="121">
        <v>1.02</v>
      </c>
      <c r="N570" s="112"/>
      <c r="O570" s="112"/>
      <c r="P570" s="112"/>
      <c r="Q570" s="129"/>
    </row>
    <row r="571" spans="1:17" x14ac:dyDescent="0.25">
      <c r="A571" s="109" t="s">
        <v>58</v>
      </c>
      <c r="B571" s="133" t="s">
        <v>152</v>
      </c>
      <c r="C571" s="110" t="str">
        <f t="shared" si="76"/>
        <v>MarinResidue and Tillage Management - No Till (CPS 329) Intensitve Till to No Till or Strip till on Irrigated Cropland</v>
      </c>
      <c r="D571" s="111">
        <f t="shared" si="70"/>
        <v>0.23193708145028455</v>
      </c>
      <c r="E571" s="111">
        <f t="shared" si="71"/>
        <v>-9.358756453204016E-2</v>
      </c>
      <c r="F571" s="111">
        <f t="shared" si="72"/>
        <v>3.06</v>
      </c>
      <c r="G571" s="111">
        <f t="shared" si="73"/>
        <v>0</v>
      </c>
      <c r="H571" s="111">
        <f t="shared" si="74"/>
        <v>0</v>
      </c>
      <c r="I571" s="111">
        <f t="shared" si="74"/>
        <v>0</v>
      </c>
      <c r="J571" s="111">
        <f t="shared" si="75"/>
        <v>0</v>
      </c>
      <c r="K571" s="121">
        <v>7.7312360483428183E-2</v>
      </c>
      <c r="L571" s="121">
        <v>-3.1195854844013386E-2</v>
      </c>
      <c r="M571" s="121">
        <v>1.02</v>
      </c>
      <c r="N571" s="112"/>
      <c r="O571" s="112"/>
      <c r="P571" s="112"/>
      <c r="Q571" s="129"/>
    </row>
    <row r="572" spans="1:17" x14ac:dyDescent="0.25">
      <c r="A572" s="109" t="s">
        <v>59</v>
      </c>
      <c r="B572" s="133" t="s">
        <v>152</v>
      </c>
      <c r="C572" s="110" t="str">
        <f t="shared" si="76"/>
        <v>MariposaResidue and Tillage Management - No Till (CPS 329) Intensitve Till to No Till or Strip till on Irrigated Cropland</v>
      </c>
      <c r="D572" s="111">
        <f t="shared" si="70"/>
        <v>9.6235434141294998E-3</v>
      </c>
      <c r="E572" s="111">
        <f t="shared" si="71"/>
        <v>-5.3078534859447909E-3</v>
      </c>
      <c r="F572" s="111">
        <f t="shared" si="72"/>
        <v>3.06</v>
      </c>
      <c r="G572" s="111">
        <f t="shared" si="73"/>
        <v>0</v>
      </c>
      <c r="H572" s="111">
        <f t="shared" si="74"/>
        <v>0</v>
      </c>
      <c r="I572" s="111">
        <f t="shared" si="74"/>
        <v>0</v>
      </c>
      <c r="J572" s="111">
        <f t="shared" si="75"/>
        <v>0</v>
      </c>
      <c r="K572" s="121">
        <v>3.2078478047098333E-3</v>
      </c>
      <c r="L572" s="121">
        <v>-1.7692844953149304E-3</v>
      </c>
      <c r="M572" s="121">
        <v>1.02</v>
      </c>
      <c r="N572" s="112"/>
      <c r="O572" s="112"/>
      <c r="P572" s="112"/>
      <c r="Q572" s="129"/>
    </row>
    <row r="573" spans="1:17" x14ac:dyDescent="0.25">
      <c r="A573" s="109" t="s">
        <v>60</v>
      </c>
      <c r="B573" s="133" t="s">
        <v>152</v>
      </c>
      <c r="C573" s="110" t="str">
        <f t="shared" si="76"/>
        <v>MendocinoResidue and Tillage Management - No Till (CPS 329) Intensitve Till to No Till or Strip till on Irrigated Cropland</v>
      </c>
      <c r="D573" s="111">
        <f t="shared" si="70"/>
        <v>0.1158849538284475</v>
      </c>
      <c r="E573" s="111">
        <f t="shared" si="71"/>
        <v>-2.4711176859215041E-2</v>
      </c>
      <c r="F573" s="111">
        <f t="shared" si="72"/>
        <v>3.06</v>
      </c>
      <c r="G573" s="111">
        <f t="shared" si="73"/>
        <v>0</v>
      </c>
      <c r="H573" s="111">
        <f t="shared" si="74"/>
        <v>0</v>
      </c>
      <c r="I573" s="111">
        <f t="shared" si="74"/>
        <v>0</v>
      </c>
      <c r="J573" s="111">
        <f t="shared" si="75"/>
        <v>0</v>
      </c>
      <c r="K573" s="121">
        <v>3.8628317942815835E-2</v>
      </c>
      <c r="L573" s="121">
        <v>-8.2370589530716808E-3</v>
      </c>
      <c r="M573" s="121">
        <v>1.02</v>
      </c>
      <c r="N573" s="112"/>
      <c r="O573" s="112"/>
      <c r="P573" s="112"/>
      <c r="Q573" s="129"/>
    </row>
    <row r="574" spans="1:17" x14ac:dyDescent="0.25">
      <c r="A574" s="109" t="s">
        <v>61</v>
      </c>
      <c r="B574" s="133" t="s">
        <v>152</v>
      </c>
      <c r="C574" s="110" t="str">
        <f t="shared" si="76"/>
        <v>MercedResidue and Tillage Management - No Till (CPS 329) Intensitve Till to No Till or Strip till on Irrigated Cropland</v>
      </c>
      <c r="D574" s="111">
        <f t="shared" si="70"/>
        <v>-1.8986139317490262E-2</v>
      </c>
      <c r="E574" s="111">
        <f t="shared" si="71"/>
        <v>-0.20904884294607134</v>
      </c>
      <c r="F574" s="111">
        <f t="shared" si="72"/>
        <v>3.06</v>
      </c>
      <c r="G574" s="111">
        <f t="shared" si="73"/>
        <v>0</v>
      </c>
      <c r="H574" s="111">
        <f t="shared" si="74"/>
        <v>0</v>
      </c>
      <c r="I574" s="111">
        <f t="shared" si="74"/>
        <v>0</v>
      </c>
      <c r="J574" s="111">
        <f t="shared" si="75"/>
        <v>0</v>
      </c>
      <c r="K574" s="121">
        <v>-6.3287131058300874E-3</v>
      </c>
      <c r="L574" s="121">
        <v>-6.9682947648690444E-2</v>
      </c>
      <c r="M574" s="121">
        <v>1.02</v>
      </c>
      <c r="N574" s="112"/>
      <c r="O574" s="112"/>
      <c r="P574" s="112"/>
      <c r="Q574" s="129"/>
    </row>
    <row r="575" spans="1:17" x14ac:dyDescent="0.25">
      <c r="A575" s="109" t="s">
        <v>62</v>
      </c>
      <c r="B575" s="133" t="s">
        <v>152</v>
      </c>
      <c r="C575" s="110" t="str">
        <f t="shared" si="76"/>
        <v>ModocResidue and Tillage Management - No Till (CPS 329) Intensitve Till to No Till or Strip till on Irrigated Cropland</v>
      </c>
      <c r="D575" s="111">
        <f t="shared" si="70"/>
        <v>4.4259419521181981E-2</v>
      </c>
      <c r="E575" s="111">
        <f t="shared" si="71"/>
        <v>-0.13144347485740501</v>
      </c>
      <c r="F575" s="111">
        <f t="shared" si="72"/>
        <v>3.06</v>
      </c>
      <c r="G575" s="111">
        <f t="shared" si="73"/>
        <v>0</v>
      </c>
      <c r="H575" s="111">
        <f t="shared" si="74"/>
        <v>0</v>
      </c>
      <c r="I575" s="111">
        <f t="shared" si="74"/>
        <v>0</v>
      </c>
      <c r="J575" s="111">
        <f t="shared" si="75"/>
        <v>0</v>
      </c>
      <c r="K575" s="121">
        <v>1.4753139840393994E-2</v>
      </c>
      <c r="L575" s="121">
        <v>-4.3814491619135004E-2</v>
      </c>
      <c r="M575" s="121">
        <v>1.02</v>
      </c>
      <c r="N575" s="112"/>
      <c r="O575" s="112"/>
      <c r="P575" s="112"/>
      <c r="Q575" s="129"/>
    </row>
    <row r="576" spans="1:17" x14ac:dyDescent="0.25">
      <c r="A576" s="109" t="s">
        <v>63</v>
      </c>
      <c r="B576" s="133" t="s">
        <v>152</v>
      </c>
      <c r="C576" s="110" t="str">
        <f t="shared" si="76"/>
        <v>MonoResidue and Tillage Management - No Till (CPS 329) Intensitve Till to No Till or Strip till on Irrigated Cropland</v>
      </c>
      <c r="D576" s="111">
        <f t="shared" si="70"/>
        <v>1.6723644186935206E-2</v>
      </c>
      <c r="E576" s="111">
        <f t="shared" si="71"/>
        <v>-8.3248399830225831E-4</v>
      </c>
      <c r="F576" s="111">
        <f t="shared" si="72"/>
        <v>3.06</v>
      </c>
      <c r="G576" s="111">
        <f t="shared" si="73"/>
        <v>0</v>
      </c>
      <c r="H576" s="111">
        <f t="shared" si="74"/>
        <v>0</v>
      </c>
      <c r="I576" s="111">
        <f t="shared" si="74"/>
        <v>0</v>
      </c>
      <c r="J576" s="111">
        <f t="shared" si="75"/>
        <v>0</v>
      </c>
      <c r="K576" s="121">
        <v>5.574548062311736E-3</v>
      </c>
      <c r="L576" s="121">
        <v>-2.7749466610075277E-4</v>
      </c>
      <c r="M576" s="121">
        <v>1.02</v>
      </c>
      <c r="N576" s="112"/>
      <c r="O576" s="112"/>
      <c r="P576" s="112"/>
      <c r="Q576" s="129"/>
    </row>
    <row r="577" spans="1:17" x14ac:dyDescent="0.25">
      <c r="A577" s="109" t="s">
        <v>64</v>
      </c>
      <c r="B577" s="133" t="s">
        <v>152</v>
      </c>
      <c r="C577" s="110" t="str">
        <f t="shared" si="76"/>
        <v>MontereyResidue and Tillage Management - No Till (CPS 329) Intensitve Till to No Till or Strip till on Irrigated Cropland</v>
      </c>
      <c r="D577" s="111">
        <f t="shared" si="70"/>
        <v>0.19812152001492433</v>
      </c>
      <c r="E577" s="111">
        <f t="shared" si="71"/>
        <v>-1.1773181347331858</v>
      </c>
      <c r="F577" s="111">
        <f t="shared" si="72"/>
        <v>3.06</v>
      </c>
      <c r="G577" s="111">
        <f t="shared" si="73"/>
        <v>0</v>
      </c>
      <c r="H577" s="111">
        <f t="shared" si="74"/>
        <v>0</v>
      </c>
      <c r="I577" s="111">
        <f t="shared" si="74"/>
        <v>0</v>
      </c>
      <c r="J577" s="111">
        <f t="shared" si="75"/>
        <v>0</v>
      </c>
      <c r="K577" s="121">
        <v>6.604050667164145E-2</v>
      </c>
      <c r="L577" s="121">
        <v>-0.39243937824439529</v>
      </c>
      <c r="M577" s="121">
        <v>1.02</v>
      </c>
      <c r="N577" s="112"/>
      <c r="O577" s="112"/>
      <c r="P577" s="112"/>
      <c r="Q577" s="129"/>
    </row>
    <row r="578" spans="1:17" x14ac:dyDescent="0.25">
      <c r="A578" s="109" t="s">
        <v>65</v>
      </c>
      <c r="B578" s="133" t="s">
        <v>152</v>
      </c>
      <c r="C578" s="110" t="str">
        <f t="shared" si="76"/>
        <v>NapaResidue and Tillage Management - No Till (CPS 329) Intensitve Till to No Till or Strip till on Irrigated Cropland</v>
      </c>
      <c r="D578" s="111">
        <f t="shared" si="70"/>
        <v>6.6105859213111094E-3</v>
      </c>
      <c r="E578" s="111">
        <f t="shared" si="71"/>
        <v>-6.4219550463391673E-2</v>
      </c>
      <c r="F578" s="111">
        <f t="shared" si="72"/>
        <v>3.06</v>
      </c>
      <c r="G578" s="111">
        <f t="shared" si="73"/>
        <v>0</v>
      </c>
      <c r="H578" s="111">
        <f t="shared" si="74"/>
        <v>0</v>
      </c>
      <c r="I578" s="111">
        <f t="shared" si="74"/>
        <v>0</v>
      </c>
      <c r="J578" s="111">
        <f t="shared" si="75"/>
        <v>0</v>
      </c>
      <c r="K578" s="121">
        <v>2.2035286404370365E-3</v>
      </c>
      <c r="L578" s="121">
        <v>-2.1406516821130556E-2</v>
      </c>
      <c r="M578" s="121">
        <v>1.02</v>
      </c>
      <c r="N578" s="112"/>
      <c r="O578" s="112"/>
      <c r="P578" s="112"/>
      <c r="Q578" s="129"/>
    </row>
    <row r="579" spans="1:17" x14ac:dyDescent="0.25">
      <c r="A579" s="109" t="s">
        <v>66</v>
      </c>
      <c r="B579" s="133" t="s">
        <v>152</v>
      </c>
      <c r="C579" s="110" t="str">
        <f t="shared" si="76"/>
        <v>NevadaResidue and Tillage Management - No Till (CPS 329) Intensitve Till to No Till or Strip till on Irrigated Cropland</v>
      </c>
      <c r="D579" s="111">
        <f t="shared" si="70"/>
        <v>0.33213593223389881</v>
      </c>
      <c r="E579" s="111">
        <f t="shared" si="71"/>
        <v>8.6519185371245033E-2</v>
      </c>
      <c r="F579" s="111">
        <f t="shared" si="72"/>
        <v>3.06</v>
      </c>
      <c r="G579" s="111">
        <f t="shared" si="73"/>
        <v>0</v>
      </c>
      <c r="H579" s="111">
        <f t="shared" si="74"/>
        <v>0</v>
      </c>
      <c r="I579" s="111">
        <f t="shared" si="74"/>
        <v>0</v>
      </c>
      <c r="J579" s="111">
        <f t="shared" si="75"/>
        <v>0</v>
      </c>
      <c r="K579" s="121">
        <v>0.11071197741129959</v>
      </c>
      <c r="L579" s="121">
        <v>2.883972845708168E-2</v>
      </c>
      <c r="M579" s="121">
        <v>1.02</v>
      </c>
      <c r="N579" s="112"/>
      <c r="O579" s="112"/>
      <c r="P579" s="112"/>
      <c r="Q579" s="129"/>
    </row>
    <row r="580" spans="1:17" x14ac:dyDescent="0.25">
      <c r="A580" s="109" t="s">
        <v>67</v>
      </c>
      <c r="B580" s="133" t="s">
        <v>152</v>
      </c>
      <c r="C580" s="110" t="str">
        <f t="shared" si="76"/>
        <v>OrangeResidue and Tillage Management - No Till (CPS 329) Intensitve Till to No Till or Strip till on Irrigated Cropland</v>
      </c>
      <c r="D580" s="111">
        <f t="shared" si="70"/>
        <v>0.11104235680243478</v>
      </c>
      <c r="E580" s="111">
        <f t="shared" si="71"/>
        <v>-0.24998144072809789</v>
      </c>
      <c r="F580" s="111">
        <f t="shared" si="72"/>
        <v>3.06</v>
      </c>
      <c r="G580" s="111">
        <f t="shared" si="73"/>
        <v>0</v>
      </c>
      <c r="H580" s="111">
        <f t="shared" si="74"/>
        <v>0</v>
      </c>
      <c r="I580" s="111">
        <f t="shared" si="74"/>
        <v>0</v>
      </c>
      <c r="J580" s="111">
        <f t="shared" si="75"/>
        <v>0</v>
      </c>
      <c r="K580" s="121">
        <v>3.7014118934144927E-2</v>
      </c>
      <c r="L580" s="121">
        <v>-8.3327146909365962E-2</v>
      </c>
      <c r="M580" s="121">
        <v>1.02</v>
      </c>
      <c r="N580" s="112"/>
      <c r="O580" s="112"/>
      <c r="P580" s="112"/>
      <c r="Q580" s="129"/>
    </row>
    <row r="581" spans="1:17" x14ac:dyDescent="0.25">
      <c r="A581" s="109" t="s">
        <v>68</v>
      </c>
      <c r="B581" s="133" t="s">
        <v>152</v>
      </c>
      <c r="C581" s="110" t="str">
        <f t="shared" si="76"/>
        <v>PlacerResidue and Tillage Management - No Till (CPS 329) Intensitve Till to No Till or Strip till on Irrigated Cropland</v>
      </c>
      <c r="D581" s="111">
        <f t="shared" si="70"/>
        <v>-0.29960478800747969</v>
      </c>
      <c r="E581" s="111">
        <f t="shared" si="71"/>
        <v>-1.6032114533053963</v>
      </c>
      <c r="F581" s="111">
        <f t="shared" si="72"/>
        <v>3.06</v>
      </c>
      <c r="G581" s="111">
        <f t="shared" si="73"/>
        <v>0</v>
      </c>
      <c r="H581" s="111">
        <f t="shared" si="74"/>
        <v>0</v>
      </c>
      <c r="I581" s="111">
        <f t="shared" si="74"/>
        <v>0</v>
      </c>
      <c r="J581" s="111">
        <f t="shared" si="75"/>
        <v>0</v>
      </c>
      <c r="K581" s="121">
        <v>-9.9868262669159893E-2</v>
      </c>
      <c r="L581" s="121">
        <v>-0.53440381776846546</v>
      </c>
      <c r="M581" s="121">
        <v>1.02</v>
      </c>
      <c r="N581" s="112"/>
      <c r="O581" s="112"/>
      <c r="P581" s="112"/>
      <c r="Q581" s="129"/>
    </row>
    <row r="582" spans="1:17" x14ac:dyDescent="0.25">
      <c r="A582" s="109" t="s">
        <v>69</v>
      </c>
      <c r="B582" s="133" t="s">
        <v>152</v>
      </c>
      <c r="C582" s="110" t="str">
        <f t="shared" si="76"/>
        <v>PlumasResidue and Tillage Management - No Till (CPS 329) Intensitve Till to No Till or Strip till on Irrigated Cropland</v>
      </c>
      <c r="D582" s="111">
        <f t="shared" si="70"/>
        <v>1.9741338817412787E-2</v>
      </c>
      <c r="E582" s="111">
        <f t="shared" si="71"/>
        <v>-3.0850212374962068E-4</v>
      </c>
      <c r="F582" s="111">
        <f t="shared" si="72"/>
        <v>3.06</v>
      </c>
      <c r="G582" s="111">
        <f t="shared" si="73"/>
        <v>0</v>
      </c>
      <c r="H582" s="111">
        <f t="shared" si="74"/>
        <v>0</v>
      </c>
      <c r="I582" s="111">
        <f t="shared" si="74"/>
        <v>0</v>
      </c>
      <c r="J582" s="111">
        <f t="shared" si="75"/>
        <v>0</v>
      </c>
      <c r="K582" s="121">
        <v>6.5804462724709288E-3</v>
      </c>
      <c r="L582" s="121">
        <v>-1.0283404124987355E-4</v>
      </c>
      <c r="M582" s="121">
        <v>1.02</v>
      </c>
      <c r="N582" s="112"/>
      <c r="O582" s="112"/>
      <c r="P582" s="112"/>
      <c r="Q582" s="129"/>
    </row>
    <row r="583" spans="1:17" x14ac:dyDescent="0.25">
      <c r="A583" s="109" t="s">
        <v>70</v>
      </c>
      <c r="B583" s="133" t="s">
        <v>152</v>
      </c>
      <c r="C583" s="110" t="str">
        <f t="shared" si="76"/>
        <v>RiversideResidue and Tillage Management - No Till (CPS 329) Intensitve Till to No Till or Strip till on Irrigated Cropland</v>
      </c>
      <c r="D583" s="111">
        <f t="shared" si="70"/>
        <v>1.0326300801181488E-2</v>
      </c>
      <c r="E583" s="111">
        <f t="shared" si="71"/>
        <v>-0.89881897352408047</v>
      </c>
      <c r="F583" s="111">
        <f t="shared" si="72"/>
        <v>3.06</v>
      </c>
      <c r="G583" s="111">
        <f t="shared" si="73"/>
        <v>0</v>
      </c>
      <c r="H583" s="111">
        <f t="shared" si="74"/>
        <v>0</v>
      </c>
      <c r="I583" s="111">
        <f t="shared" si="74"/>
        <v>0</v>
      </c>
      <c r="J583" s="111">
        <f t="shared" si="75"/>
        <v>0</v>
      </c>
      <c r="K583" s="121">
        <v>3.4421002670604957E-3</v>
      </c>
      <c r="L583" s="121">
        <v>-0.29960632450802682</v>
      </c>
      <c r="M583" s="121">
        <v>1.02</v>
      </c>
      <c r="N583" s="112"/>
      <c r="O583" s="112"/>
      <c r="P583" s="112"/>
      <c r="Q583" s="129"/>
    </row>
    <row r="584" spans="1:17" x14ac:dyDescent="0.25">
      <c r="A584" s="109" t="s">
        <v>71</v>
      </c>
      <c r="B584" s="133" t="s">
        <v>152</v>
      </c>
      <c r="C584" s="110" t="str">
        <f t="shared" si="76"/>
        <v>SacramentoResidue and Tillage Management - No Till (CPS 329) Intensitve Till to No Till or Strip till on Irrigated Cropland</v>
      </c>
      <c r="D584" s="111">
        <f t="shared" si="70"/>
        <v>-1.982306622675177E-2</v>
      </c>
      <c r="E584" s="111">
        <f t="shared" si="71"/>
        <v>-0.21462803009311884</v>
      </c>
      <c r="F584" s="111">
        <f t="shared" si="72"/>
        <v>3.06</v>
      </c>
      <c r="G584" s="111">
        <f t="shared" si="73"/>
        <v>0</v>
      </c>
      <c r="H584" s="111">
        <f t="shared" si="74"/>
        <v>0</v>
      </c>
      <c r="I584" s="111">
        <f t="shared" si="74"/>
        <v>0</v>
      </c>
      <c r="J584" s="111">
        <f t="shared" si="75"/>
        <v>0</v>
      </c>
      <c r="K584" s="121">
        <v>-6.6076887422505896E-3</v>
      </c>
      <c r="L584" s="121">
        <v>-7.1542676697706281E-2</v>
      </c>
      <c r="M584" s="121">
        <v>1.02</v>
      </c>
      <c r="N584" s="112"/>
      <c r="O584" s="112"/>
      <c r="P584" s="112"/>
      <c r="Q584" s="129"/>
    </row>
    <row r="585" spans="1:17" x14ac:dyDescent="0.25">
      <c r="A585" s="109" t="s">
        <v>72</v>
      </c>
      <c r="B585" s="133" t="s">
        <v>152</v>
      </c>
      <c r="C585" s="110" t="str">
        <f t="shared" si="76"/>
        <v>San BenitoResidue and Tillage Management - No Till (CPS 329) Intensitve Till to No Till or Strip till on Irrigated Cropland</v>
      </c>
      <c r="D585" s="111">
        <f t="shared" si="70"/>
        <v>0.23780573291189167</v>
      </c>
      <c r="E585" s="111">
        <f t="shared" si="71"/>
        <v>-0.18948873740817385</v>
      </c>
      <c r="F585" s="111">
        <f t="shared" si="72"/>
        <v>3.06</v>
      </c>
      <c r="G585" s="111">
        <f t="shared" si="73"/>
        <v>0</v>
      </c>
      <c r="H585" s="111">
        <f t="shared" si="74"/>
        <v>0</v>
      </c>
      <c r="I585" s="111">
        <f t="shared" si="74"/>
        <v>0</v>
      </c>
      <c r="J585" s="111">
        <f t="shared" si="75"/>
        <v>0</v>
      </c>
      <c r="K585" s="121">
        <v>7.9268577637297222E-2</v>
      </c>
      <c r="L585" s="121">
        <v>-6.3162912469391277E-2</v>
      </c>
      <c r="M585" s="121">
        <v>1.02</v>
      </c>
      <c r="N585" s="112"/>
      <c r="O585" s="112"/>
      <c r="P585" s="112"/>
      <c r="Q585" s="129"/>
    </row>
    <row r="586" spans="1:17" x14ac:dyDescent="0.25">
      <c r="A586" s="109" t="s">
        <v>73</v>
      </c>
      <c r="B586" s="133" t="s">
        <v>152</v>
      </c>
      <c r="C586" s="110" t="str">
        <f t="shared" si="76"/>
        <v>San BernadinoResidue and Tillage Management - No Till (CPS 329) Intensitve Till to No Till or Strip till on Irrigated Cropland</v>
      </c>
      <c r="D586" s="111">
        <f t="shared" si="70"/>
        <v>5.3006155927798407E-3</v>
      </c>
      <c r="E586" s="111">
        <f t="shared" si="71"/>
        <v>-0.16096106435757329</v>
      </c>
      <c r="F586" s="111">
        <f t="shared" si="72"/>
        <v>3.06</v>
      </c>
      <c r="G586" s="111">
        <f t="shared" si="73"/>
        <v>0</v>
      </c>
      <c r="H586" s="111">
        <f t="shared" si="74"/>
        <v>0</v>
      </c>
      <c r="I586" s="111">
        <f t="shared" si="74"/>
        <v>0</v>
      </c>
      <c r="J586" s="111">
        <f t="shared" si="75"/>
        <v>0</v>
      </c>
      <c r="K586" s="121">
        <v>1.766871864259947E-3</v>
      </c>
      <c r="L586" s="121">
        <v>-5.3653688119191099E-2</v>
      </c>
      <c r="M586" s="121">
        <v>1.02</v>
      </c>
      <c r="N586" s="112"/>
      <c r="O586" s="112"/>
      <c r="P586" s="112"/>
      <c r="Q586" s="129"/>
    </row>
    <row r="587" spans="1:17" x14ac:dyDescent="0.25">
      <c r="A587" s="109" t="s">
        <v>74</v>
      </c>
      <c r="B587" s="133" t="s">
        <v>152</v>
      </c>
      <c r="C587" s="110" t="str">
        <f t="shared" si="76"/>
        <v>San DiegoResidue and Tillage Management - No Till (CPS 329) Intensitve Till to No Till or Strip till on Irrigated Cropland</v>
      </c>
      <c r="D587" s="111">
        <f t="shared" si="70"/>
        <v>7.9103194917615575E-3</v>
      </c>
      <c r="E587" s="111">
        <f t="shared" si="71"/>
        <v>-6.4144067760425428E-3</v>
      </c>
      <c r="F587" s="111">
        <f t="shared" si="72"/>
        <v>3.06</v>
      </c>
      <c r="G587" s="111">
        <f t="shared" si="73"/>
        <v>0</v>
      </c>
      <c r="H587" s="111">
        <f t="shared" si="74"/>
        <v>0</v>
      </c>
      <c r="I587" s="111">
        <f t="shared" si="74"/>
        <v>0</v>
      </c>
      <c r="J587" s="111">
        <f t="shared" si="75"/>
        <v>0</v>
      </c>
      <c r="K587" s="121">
        <v>2.6367731639205193E-3</v>
      </c>
      <c r="L587" s="121">
        <v>-2.1381355920141809E-3</v>
      </c>
      <c r="M587" s="121">
        <v>1.02</v>
      </c>
      <c r="N587" s="112"/>
      <c r="O587" s="112"/>
      <c r="P587" s="112"/>
      <c r="Q587" s="129"/>
    </row>
    <row r="588" spans="1:17" x14ac:dyDescent="0.25">
      <c r="A588" s="109" t="s">
        <v>75</v>
      </c>
      <c r="B588" s="133" t="s">
        <v>152</v>
      </c>
      <c r="C588" s="110" t="str">
        <f t="shared" si="76"/>
        <v>San FranciscoResidue and Tillage Management - No Till (CPS 329) Intensitve Till to No Till or Strip till on Irrigated Cropland</v>
      </c>
      <c r="D588" s="111">
        <f t="shared" si="70"/>
        <v>0.18694573807623494</v>
      </c>
      <c r="E588" s="111">
        <f t="shared" si="71"/>
        <v>-1.1916555147547592</v>
      </c>
      <c r="F588" s="111">
        <f t="shared" si="72"/>
        <v>3.06</v>
      </c>
      <c r="G588" s="111">
        <f t="shared" si="73"/>
        <v>0</v>
      </c>
      <c r="H588" s="111">
        <f t="shared" si="74"/>
        <v>0</v>
      </c>
      <c r="I588" s="111">
        <f t="shared" si="74"/>
        <v>0</v>
      </c>
      <c r="J588" s="111">
        <f t="shared" si="75"/>
        <v>0</v>
      </c>
      <c r="K588" s="121">
        <v>6.2315246025411643E-2</v>
      </c>
      <c r="L588" s="121">
        <v>-0.39721850491825306</v>
      </c>
      <c r="M588" s="121">
        <v>1.02</v>
      </c>
      <c r="N588" s="112"/>
      <c r="O588" s="112"/>
      <c r="P588" s="112"/>
      <c r="Q588" s="129"/>
    </row>
    <row r="589" spans="1:17" x14ac:dyDescent="0.25">
      <c r="A589" s="109" t="s">
        <v>76</v>
      </c>
      <c r="B589" s="133" t="s">
        <v>152</v>
      </c>
      <c r="C589" s="110" t="str">
        <f t="shared" si="76"/>
        <v>San JoaquinResidue and Tillage Management - No Till (CPS 329) Intensitve Till to No Till or Strip till on Irrigated Cropland</v>
      </c>
      <c r="D589" s="111">
        <f t="shared" si="70"/>
        <v>8.9919536628614571E-2</v>
      </c>
      <c r="E589" s="111">
        <f t="shared" si="71"/>
        <v>-0.78798142064796872</v>
      </c>
      <c r="F589" s="111">
        <f t="shared" si="72"/>
        <v>3.06</v>
      </c>
      <c r="G589" s="111">
        <f t="shared" si="73"/>
        <v>0</v>
      </c>
      <c r="H589" s="111">
        <f t="shared" si="74"/>
        <v>0</v>
      </c>
      <c r="I589" s="111">
        <f t="shared" si="74"/>
        <v>0</v>
      </c>
      <c r="J589" s="111">
        <f t="shared" si="75"/>
        <v>0</v>
      </c>
      <c r="K589" s="121">
        <v>2.9973178876204855E-2</v>
      </c>
      <c r="L589" s="121">
        <v>-0.26266047354932293</v>
      </c>
      <c r="M589" s="121">
        <v>1.02</v>
      </c>
      <c r="N589" s="112"/>
      <c r="O589" s="112"/>
      <c r="P589" s="112"/>
      <c r="Q589" s="129"/>
    </row>
    <row r="590" spans="1:17" x14ac:dyDescent="0.25">
      <c r="A590" s="109" t="s">
        <v>77</v>
      </c>
      <c r="B590" s="133" t="s">
        <v>152</v>
      </c>
      <c r="C590" s="110" t="str">
        <f t="shared" si="76"/>
        <v>San Luis ObispoResidue and Tillage Management - No Till (CPS 329) Intensitve Till to No Till or Strip till on Irrigated Cropland</v>
      </c>
      <c r="D590" s="111">
        <f t="shared" si="70"/>
        <v>0.10482357112533378</v>
      </c>
      <c r="E590" s="111">
        <f t="shared" si="71"/>
        <v>-0.39569464817445998</v>
      </c>
      <c r="F590" s="111">
        <f t="shared" si="72"/>
        <v>3.06</v>
      </c>
      <c r="G590" s="111">
        <f t="shared" si="73"/>
        <v>0</v>
      </c>
      <c r="H590" s="111">
        <f t="shared" si="74"/>
        <v>0</v>
      </c>
      <c r="I590" s="111">
        <f t="shared" si="74"/>
        <v>0</v>
      </c>
      <c r="J590" s="111">
        <f t="shared" si="75"/>
        <v>0</v>
      </c>
      <c r="K590" s="121">
        <v>3.4941190375111258E-2</v>
      </c>
      <c r="L590" s="121">
        <v>-0.13189821605815333</v>
      </c>
      <c r="M590" s="121">
        <v>1.02</v>
      </c>
      <c r="N590" s="112"/>
      <c r="O590" s="112"/>
      <c r="P590" s="112"/>
      <c r="Q590" s="129"/>
    </row>
    <row r="591" spans="1:17" x14ac:dyDescent="0.25">
      <c r="A591" s="109" t="s">
        <v>78</v>
      </c>
      <c r="B591" s="133" t="s">
        <v>152</v>
      </c>
      <c r="C591" s="110" t="str">
        <f t="shared" si="76"/>
        <v>San MateoResidue and Tillage Management - No Till (CPS 329) Intensitve Till to No Till or Strip till on Irrigated Cropland</v>
      </c>
      <c r="D591" s="111">
        <f t="shared" si="70"/>
        <v>0.15363684090016166</v>
      </c>
      <c r="E591" s="111">
        <f t="shared" si="71"/>
        <v>-0.44497020444730795</v>
      </c>
      <c r="F591" s="111">
        <f t="shared" si="72"/>
        <v>3.06</v>
      </c>
      <c r="G591" s="111">
        <f t="shared" si="73"/>
        <v>0</v>
      </c>
      <c r="H591" s="111">
        <f t="shared" si="74"/>
        <v>0</v>
      </c>
      <c r="I591" s="111">
        <f t="shared" si="74"/>
        <v>0</v>
      </c>
      <c r="J591" s="111">
        <f t="shared" si="75"/>
        <v>0</v>
      </c>
      <c r="K591" s="121">
        <v>5.1212280300053883E-2</v>
      </c>
      <c r="L591" s="121">
        <v>-0.14832340148243597</v>
      </c>
      <c r="M591" s="121">
        <v>1.02</v>
      </c>
      <c r="N591" s="112"/>
      <c r="O591" s="112"/>
      <c r="P591" s="112"/>
      <c r="Q591" s="129"/>
    </row>
    <row r="592" spans="1:17" x14ac:dyDescent="0.25">
      <c r="A592" s="109" t="s">
        <v>79</v>
      </c>
      <c r="B592" s="133" t="s">
        <v>152</v>
      </c>
      <c r="C592" s="110" t="str">
        <f t="shared" si="76"/>
        <v>Santa BarbaraResidue and Tillage Management - No Till (CPS 329) Intensitve Till to No Till or Strip till on Irrigated Cropland</v>
      </c>
      <c r="D592" s="111">
        <f t="shared" si="70"/>
        <v>0.13775607767119807</v>
      </c>
      <c r="E592" s="111">
        <f t="shared" si="71"/>
        <v>-1.3804696385728585</v>
      </c>
      <c r="F592" s="111">
        <f t="shared" si="72"/>
        <v>3.06</v>
      </c>
      <c r="G592" s="111">
        <f t="shared" si="73"/>
        <v>0</v>
      </c>
      <c r="H592" s="111">
        <f t="shared" si="74"/>
        <v>0</v>
      </c>
      <c r="I592" s="111">
        <f t="shared" si="74"/>
        <v>0</v>
      </c>
      <c r="J592" s="111">
        <f t="shared" si="75"/>
        <v>0</v>
      </c>
      <c r="K592" s="121">
        <v>4.5918692557066022E-2</v>
      </c>
      <c r="L592" s="121">
        <v>-0.46015654619095286</v>
      </c>
      <c r="M592" s="121">
        <v>1.02</v>
      </c>
      <c r="N592" s="112"/>
      <c r="O592" s="112"/>
      <c r="P592" s="112"/>
      <c r="Q592" s="129"/>
    </row>
    <row r="593" spans="1:17" x14ac:dyDescent="0.25">
      <c r="A593" s="109" t="s">
        <v>80</v>
      </c>
      <c r="B593" s="133" t="s">
        <v>152</v>
      </c>
      <c r="C593" s="110" t="str">
        <f t="shared" si="76"/>
        <v>Santa ClaraResidue and Tillage Management - No Till (CPS 329) Intensitve Till to No Till or Strip till on Irrigated Cropland</v>
      </c>
      <c r="D593" s="111">
        <f t="shared" si="70"/>
        <v>0.14776169038729187</v>
      </c>
      <c r="E593" s="111">
        <f t="shared" si="71"/>
        <v>4.2597444250985501E-2</v>
      </c>
      <c r="F593" s="111">
        <f t="shared" si="72"/>
        <v>3.06</v>
      </c>
      <c r="G593" s="111">
        <f t="shared" si="73"/>
        <v>0</v>
      </c>
      <c r="H593" s="111">
        <f t="shared" si="74"/>
        <v>0</v>
      </c>
      <c r="I593" s="111">
        <f t="shared" si="74"/>
        <v>0</v>
      </c>
      <c r="J593" s="111">
        <f t="shared" si="75"/>
        <v>0</v>
      </c>
      <c r="K593" s="121">
        <v>4.925389679576396E-2</v>
      </c>
      <c r="L593" s="121">
        <v>1.4199148083661834E-2</v>
      </c>
      <c r="M593" s="121">
        <v>1.02</v>
      </c>
      <c r="N593" s="112"/>
      <c r="O593" s="112"/>
      <c r="P593" s="112"/>
      <c r="Q593" s="129"/>
    </row>
    <row r="594" spans="1:17" x14ac:dyDescent="0.25">
      <c r="A594" s="109" t="s">
        <v>81</v>
      </c>
      <c r="B594" s="133" t="s">
        <v>152</v>
      </c>
      <c r="C594" s="110" t="str">
        <f t="shared" si="76"/>
        <v>Santa CruzResidue and Tillage Management - No Till (CPS 329) Intensitve Till to No Till or Strip till on Irrigated Cropland</v>
      </c>
      <c r="D594" s="111">
        <f t="shared" si="70"/>
        <v>0.14781370859209159</v>
      </c>
      <c r="E594" s="111">
        <f t="shared" si="71"/>
        <v>-0.33966874532713859</v>
      </c>
      <c r="F594" s="111">
        <f t="shared" si="72"/>
        <v>3.06</v>
      </c>
      <c r="G594" s="111">
        <f t="shared" si="73"/>
        <v>0</v>
      </c>
      <c r="H594" s="111">
        <f t="shared" si="74"/>
        <v>0</v>
      </c>
      <c r="I594" s="111">
        <f t="shared" si="74"/>
        <v>0</v>
      </c>
      <c r="J594" s="111">
        <f t="shared" si="75"/>
        <v>0</v>
      </c>
      <c r="K594" s="121">
        <v>4.9271236197363864E-2</v>
      </c>
      <c r="L594" s="121">
        <v>-0.1132229151090462</v>
      </c>
      <c r="M594" s="121">
        <v>1.02</v>
      </c>
      <c r="N594" s="112"/>
      <c r="O594" s="112"/>
      <c r="P594" s="112"/>
      <c r="Q594" s="129"/>
    </row>
    <row r="595" spans="1:17" x14ac:dyDescent="0.25">
      <c r="A595" s="109" t="s">
        <v>82</v>
      </c>
      <c r="B595" s="133" t="s">
        <v>152</v>
      </c>
      <c r="C595" s="110" t="str">
        <f t="shared" si="76"/>
        <v>ShastaResidue and Tillage Management - No Till (CPS 329) Intensitve Till to No Till or Strip till on Irrigated Cropland</v>
      </c>
      <c r="D595" s="111">
        <f t="shared" si="70"/>
        <v>5.8880786241277128E-2</v>
      </c>
      <c r="E595" s="111">
        <f t="shared" si="71"/>
        <v>-0.1652272556189873</v>
      </c>
      <c r="F595" s="111">
        <f t="shared" si="72"/>
        <v>3.06</v>
      </c>
      <c r="G595" s="111">
        <f t="shared" si="73"/>
        <v>0</v>
      </c>
      <c r="H595" s="111">
        <f t="shared" si="74"/>
        <v>0</v>
      </c>
      <c r="I595" s="111">
        <f t="shared" si="74"/>
        <v>0</v>
      </c>
      <c r="J595" s="111">
        <f t="shared" si="75"/>
        <v>0</v>
      </c>
      <c r="K595" s="121">
        <v>1.9626928747092376E-2</v>
      </c>
      <c r="L595" s="121">
        <v>-5.5075751872995765E-2</v>
      </c>
      <c r="M595" s="121">
        <v>1.02</v>
      </c>
      <c r="N595" s="112"/>
      <c r="O595" s="112"/>
      <c r="P595" s="112"/>
      <c r="Q595" s="129"/>
    </row>
    <row r="596" spans="1:17" x14ac:dyDescent="0.25">
      <c r="A596" s="109" t="s">
        <v>83</v>
      </c>
      <c r="B596" s="133" t="s">
        <v>152</v>
      </c>
      <c r="C596" s="110" t="str">
        <f t="shared" si="76"/>
        <v>SierraResidue and Tillage Management - No Till (CPS 329) Intensitve Till to No Till or Strip till on Irrigated Cropland</v>
      </c>
      <c r="D596" s="111">
        <f t="shared" si="70"/>
        <v>0.1634282906961087</v>
      </c>
      <c r="E596" s="111">
        <f t="shared" si="71"/>
        <v>-1.6701060877957793E-2</v>
      </c>
      <c r="F596" s="111">
        <f t="shared" si="72"/>
        <v>3.06</v>
      </c>
      <c r="G596" s="111">
        <f t="shared" si="73"/>
        <v>0</v>
      </c>
      <c r="H596" s="111">
        <f t="shared" si="74"/>
        <v>0</v>
      </c>
      <c r="I596" s="111">
        <f t="shared" si="74"/>
        <v>0</v>
      </c>
      <c r="J596" s="111">
        <f t="shared" si="75"/>
        <v>0</v>
      </c>
      <c r="K596" s="121">
        <v>5.4476096898702905E-2</v>
      </c>
      <c r="L596" s="121">
        <v>-5.5670202926525981E-3</v>
      </c>
      <c r="M596" s="121">
        <v>1.02</v>
      </c>
      <c r="N596" s="112"/>
      <c r="O596" s="112"/>
      <c r="P596" s="112"/>
      <c r="Q596" s="129"/>
    </row>
    <row r="597" spans="1:17" x14ac:dyDescent="0.25">
      <c r="A597" s="109" t="s">
        <v>84</v>
      </c>
      <c r="B597" s="133" t="s">
        <v>152</v>
      </c>
      <c r="C597" s="110" t="str">
        <f t="shared" si="76"/>
        <v>SiskiyouResidue and Tillage Management - No Till (CPS 329) Intensitve Till to No Till or Strip till on Irrigated Cropland</v>
      </c>
      <c r="D597" s="111">
        <f t="shared" si="70"/>
        <v>1.095356962054613E-2</v>
      </c>
      <c r="E597" s="111">
        <f t="shared" si="71"/>
        <v>-6.963696646740963E-3</v>
      </c>
      <c r="F597" s="111">
        <f t="shared" si="72"/>
        <v>3.06</v>
      </c>
      <c r="G597" s="111">
        <f t="shared" si="73"/>
        <v>0</v>
      </c>
      <c r="H597" s="111">
        <f t="shared" si="74"/>
        <v>0</v>
      </c>
      <c r="I597" s="111">
        <f t="shared" si="74"/>
        <v>0</v>
      </c>
      <c r="J597" s="111">
        <f t="shared" si="75"/>
        <v>0</v>
      </c>
      <c r="K597" s="121">
        <v>3.6511898735153768E-3</v>
      </c>
      <c r="L597" s="121">
        <v>-2.3212322155803209E-3</v>
      </c>
      <c r="M597" s="121">
        <v>1.02</v>
      </c>
      <c r="N597" s="112"/>
      <c r="O597" s="112"/>
      <c r="P597" s="112"/>
      <c r="Q597" s="129"/>
    </row>
    <row r="598" spans="1:17" x14ac:dyDescent="0.25">
      <c r="A598" s="109" t="s">
        <v>85</v>
      </c>
      <c r="B598" s="133" t="s">
        <v>152</v>
      </c>
      <c r="C598" s="110" t="str">
        <f t="shared" si="76"/>
        <v>SolanoResidue and Tillage Management - No Till (CPS 329) Intensitve Till to No Till or Strip till on Irrigated Cropland</v>
      </c>
      <c r="D598" s="111">
        <f t="shared" si="70"/>
        <v>8.5370135597821514E-2</v>
      </c>
      <c r="E598" s="111">
        <f t="shared" si="71"/>
        <v>-4.7534646368180056E-2</v>
      </c>
      <c r="F598" s="111">
        <f t="shared" si="72"/>
        <v>3.06</v>
      </c>
      <c r="G598" s="111">
        <f t="shared" si="73"/>
        <v>0</v>
      </c>
      <c r="H598" s="111">
        <f t="shared" si="74"/>
        <v>0</v>
      </c>
      <c r="I598" s="111">
        <f t="shared" si="74"/>
        <v>0</v>
      </c>
      <c r="J598" s="111">
        <f t="shared" si="75"/>
        <v>0</v>
      </c>
      <c r="K598" s="121">
        <v>2.8456711865940506E-2</v>
      </c>
      <c r="L598" s="121">
        <v>-1.5844882122726684E-2</v>
      </c>
      <c r="M598" s="121">
        <v>1.02</v>
      </c>
      <c r="N598" s="112"/>
      <c r="O598" s="112"/>
      <c r="P598" s="112"/>
      <c r="Q598" s="129"/>
    </row>
    <row r="599" spans="1:17" x14ac:dyDescent="0.25">
      <c r="A599" s="109" t="s">
        <v>86</v>
      </c>
      <c r="B599" s="133" t="s">
        <v>152</v>
      </c>
      <c r="C599" s="110" t="str">
        <f t="shared" si="76"/>
        <v>SonomaResidue and Tillage Management - No Till (CPS 329) Intensitve Till to No Till or Strip till on Irrigated Cropland</v>
      </c>
      <c r="D599" s="111">
        <f t="shared" si="70"/>
        <v>6.4228963440438214E-2</v>
      </c>
      <c r="E599" s="111">
        <f t="shared" si="71"/>
        <v>-9.688267661319877E-2</v>
      </c>
      <c r="F599" s="111">
        <f t="shared" si="72"/>
        <v>3.06</v>
      </c>
      <c r="G599" s="111">
        <f t="shared" si="73"/>
        <v>0</v>
      </c>
      <c r="H599" s="111">
        <f t="shared" si="74"/>
        <v>0</v>
      </c>
      <c r="I599" s="111">
        <f t="shared" si="74"/>
        <v>0</v>
      </c>
      <c r="J599" s="111">
        <f t="shared" si="75"/>
        <v>0</v>
      </c>
      <c r="K599" s="121">
        <v>2.1409654480146072E-2</v>
      </c>
      <c r="L599" s="121">
        <v>-3.2294225537732923E-2</v>
      </c>
      <c r="M599" s="121">
        <v>1.02</v>
      </c>
      <c r="N599" s="112"/>
      <c r="O599" s="112"/>
      <c r="P599" s="112"/>
      <c r="Q599" s="129"/>
    </row>
    <row r="600" spans="1:17" x14ac:dyDescent="0.25">
      <c r="A600" s="109" t="s">
        <v>87</v>
      </c>
      <c r="B600" s="133" t="s">
        <v>152</v>
      </c>
      <c r="C600" s="110" t="str">
        <f t="shared" si="76"/>
        <v>StanislausResidue and Tillage Management - No Till (CPS 329) Intensitve Till to No Till or Strip till on Irrigated Cropland</v>
      </c>
      <c r="D600" s="111">
        <f t="shared" si="70"/>
        <v>1.5900752605585121E-2</v>
      </c>
      <c r="E600" s="111">
        <f t="shared" si="71"/>
        <v>-0.15152154695358885</v>
      </c>
      <c r="F600" s="111">
        <f t="shared" si="72"/>
        <v>3.06</v>
      </c>
      <c r="G600" s="111">
        <f t="shared" si="73"/>
        <v>0</v>
      </c>
      <c r="H600" s="111">
        <f t="shared" si="74"/>
        <v>0</v>
      </c>
      <c r="I600" s="111">
        <f t="shared" si="74"/>
        <v>0</v>
      </c>
      <c r="J600" s="111">
        <f t="shared" si="75"/>
        <v>0</v>
      </c>
      <c r="K600" s="121">
        <v>5.3002508685283736E-3</v>
      </c>
      <c r="L600" s="121">
        <v>-5.0507182317862949E-2</v>
      </c>
      <c r="M600" s="121">
        <v>1.02</v>
      </c>
      <c r="N600" s="112"/>
      <c r="O600" s="112"/>
      <c r="P600" s="112"/>
      <c r="Q600" s="129"/>
    </row>
    <row r="601" spans="1:17" x14ac:dyDescent="0.25">
      <c r="A601" s="109" t="s">
        <v>88</v>
      </c>
      <c r="B601" s="133" t="s">
        <v>152</v>
      </c>
      <c r="C601" s="110" t="str">
        <f t="shared" si="76"/>
        <v>SutterResidue and Tillage Management - No Till (CPS 329) Intensitve Till to No Till or Strip till on Irrigated Cropland</v>
      </c>
      <c r="D601" s="111">
        <f t="shared" si="70"/>
        <v>-0.35467758476856703</v>
      </c>
      <c r="E601" s="111">
        <f t="shared" si="71"/>
        <v>-0.84146888817742904</v>
      </c>
      <c r="F601" s="111">
        <f t="shared" si="72"/>
        <v>3.06</v>
      </c>
      <c r="G601" s="111">
        <f t="shared" si="73"/>
        <v>0</v>
      </c>
      <c r="H601" s="111">
        <f t="shared" si="74"/>
        <v>0</v>
      </c>
      <c r="I601" s="111">
        <f t="shared" si="74"/>
        <v>0</v>
      </c>
      <c r="J601" s="111">
        <f t="shared" si="75"/>
        <v>0</v>
      </c>
      <c r="K601" s="121">
        <v>-0.11822586158952235</v>
      </c>
      <c r="L601" s="121">
        <v>-0.28048962939247635</v>
      </c>
      <c r="M601" s="121">
        <v>1.02</v>
      </c>
      <c r="N601" s="112"/>
      <c r="O601" s="112"/>
      <c r="P601" s="112"/>
      <c r="Q601" s="129"/>
    </row>
    <row r="602" spans="1:17" x14ac:dyDescent="0.25">
      <c r="A602" s="109" t="s">
        <v>89</v>
      </c>
      <c r="B602" s="133" t="s">
        <v>152</v>
      </c>
      <c r="C602" s="110" t="str">
        <f t="shared" si="76"/>
        <v>TehamaResidue and Tillage Management - No Till (CPS 329) Intensitve Till to No Till or Strip till on Irrigated Cropland</v>
      </c>
      <c r="D602" s="111">
        <f t="shared" si="70"/>
        <v>-1.8816787469330253E-2</v>
      </c>
      <c r="E602" s="111">
        <f t="shared" si="71"/>
        <v>-0.12730474140286085</v>
      </c>
      <c r="F602" s="111">
        <f t="shared" si="72"/>
        <v>3.06</v>
      </c>
      <c r="G602" s="111">
        <f t="shared" si="73"/>
        <v>0</v>
      </c>
      <c r="H602" s="111">
        <f t="shared" si="74"/>
        <v>0</v>
      </c>
      <c r="I602" s="111">
        <f t="shared" si="74"/>
        <v>0</v>
      </c>
      <c r="J602" s="111">
        <f t="shared" si="75"/>
        <v>0</v>
      </c>
      <c r="K602" s="121">
        <v>-6.2722624897767511E-3</v>
      </c>
      <c r="L602" s="121">
        <v>-4.2434913800953621E-2</v>
      </c>
      <c r="M602" s="121">
        <v>1.02</v>
      </c>
      <c r="N602" s="112"/>
      <c r="O602" s="112"/>
      <c r="P602" s="112"/>
      <c r="Q602" s="129"/>
    </row>
    <row r="603" spans="1:17" x14ac:dyDescent="0.25">
      <c r="A603" s="109" t="s">
        <v>90</v>
      </c>
      <c r="B603" s="133" t="s">
        <v>152</v>
      </c>
      <c r="C603" s="110" t="str">
        <f t="shared" si="76"/>
        <v>TrinityResidue and Tillage Management - No Till (CPS 329) Intensitve Till to No Till or Strip till on Irrigated Cropland</v>
      </c>
      <c r="D603" s="111">
        <f t="shared" si="70"/>
        <v>6.0277792273364314E-2</v>
      </c>
      <c r="E603" s="111">
        <f t="shared" si="71"/>
        <v>7.8323484016566358E-2</v>
      </c>
      <c r="F603" s="111">
        <f t="shared" si="72"/>
        <v>3.06</v>
      </c>
      <c r="G603" s="111">
        <f t="shared" si="73"/>
        <v>0</v>
      </c>
      <c r="H603" s="111">
        <f t="shared" si="74"/>
        <v>0</v>
      </c>
      <c r="I603" s="111">
        <f t="shared" si="74"/>
        <v>0</v>
      </c>
      <c r="J603" s="111">
        <f t="shared" si="75"/>
        <v>0</v>
      </c>
      <c r="K603" s="121">
        <v>2.009259742445477E-2</v>
      </c>
      <c r="L603" s="121">
        <v>2.6107828005522117E-2</v>
      </c>
      <c r="M603" s="121">
        <v>1.02</v>
      </c>
      <c r="N603" s="112"/>
      <c r="O603" s="112"/>
      <c r="P603" s="112"/>
      <c r="Q603" s="129"/>
    </row>
    <row r="604" spans="1:17" x14ac:dyDescent="0.25">
      <c r="A604" s="109" t="s">
        <v>91</v>
      </c>
      <c r="B604" s="133" t="s">
        <v>152</v>
      </c>
      <c r="C604" s="110" t="str">
        <f t="shared" si="76"/>
        <v>TulareResidue and Tillage Management - No Till (CPS 329) Intensitve Till to No Till or Strip till on Irrigated Cropland</v>
      </c>
      <c r="D604" s="111">
        <f t="shared" si="70"/>
        <v>-2.3147569018326014E-2</v>
      </c>
      <c r="E604" s="111">
        <f t="shared" si="71"/>
        <v>-0.57606907774615967</v>
      </c>
      <c r="F604" s="111">
        <f t="shared" si="72"/>
        <v>3.06</v>
      </c>
      <c r="G604" s="111">
        <f t="shared" si="73"/>
        <v>0</v>
      </c>
      <c r="H604" s="111">
        <f t="shared" si="74"/>
        <v>0</v>
      </c>
      <c r="I604" s="111">
        <f t="shared" si="74"/>
        <v>0</v>
      </c>
      <c r="J604" s="111">
        <f t="shared" si="75"/>
        <v>0</v>
      </c>
      <c r="K604" s="121">
        <v>-7.715856339442005E-3</v>
      </c>
      <c r="L604" s="121">
        <v>-0.19202302591538656</v>
      </c>
      <c r="M604" s="121">
        <v>1.02</v>
      </c>
      <c r="N604" s="112"/>
      <c r="O604" s="112"/>
      <c r="P604" s="112"/>
      <c r="Q604" s="129"/>
    </row>
    <row r="605" spans="1:17" x14ac:dyDescent="0.25">
      <c r="A605" s="109" t="s">
        <v>92</v>
      </c>
      <c r="B605" s="133" t="s">
        <v>152</v>
      </c>
      <c r="C605" s="110" t="str">
        <f t="shared" si="76"/>
        <v>TuolumneResidue and Tillage Management - No Till (CPS 329) Intensitve Till to No Till or Strip till on Irrigated Cropland</v>
      </c>
      <c r="D605" s="111">
        <f t="shared" si="70"/>
        <v>2.0082928494819251E-2</v>
      </c>
      <c r="E605" s="111">
        <f t="shared" si="71"/>
        <v>-1.5549553091308684E-2</v>
      </c>
      <c r="F605" s="111">
        <f t="shared" si="72"/>
        <v>3.06</v>
      </c>
      <c r="G605" s="111">
        <f t="shared" si="73"/>
        <v>0</v>
      </c>
      <c r="H605" s="111">
        <f t="shared" si="74"/>
        <v>0</v>
      </c>
      <c r="I605" s="111">
        <f t="shared" si="74"/>
        <v>0</v>
      </c>
      <c r="J605" s="111">
        <f t="shared" si="75"/>
        <v>0</v>
      </c>
      <c r="K605" s="121">
        <v>6.6943094982730841E-3</v>
      </c>
      <c r="L605" s="121">
        <v>-5.1831843637695609E-3</v>
      </c>
      <c r="M605" s="121">
        <v>1.02</v>
      </c>
      <c r="N605" s="112"/>
      <c r="O605" s="112"/>
      <c r="P605" s="112"/>
      <c r="Q605" s="129"/>
    </row>
    <row r="606" spans="1:17" x14ac:dyDescent="0.25">
      <c r="A606" s="109" t="s">
        <v>93</v>
      </c>
      <c r="B606" s="133" t="s">
        <v>152</v>
      </c>
      <c r="C606" s="110" t="str">
        <f t="shared" si="76"/>
        <v>VentureResidue and Tillage Management - No Till (CPS 329) Intensitve Till to No Till or Strip till on Irrigated Cropland</v>
      </c>
      <c r="D606" s="111">
        <f t="shared" si="70"/>
        <v>0.19451817929796228</v>
      </c>
      <c r="E606" s="111">
        <f t="shared" si="71"/>
        <v>-1.5126452415996179</v>
      </c>
      <c r="F606" s="111">
        <f t="shared" si="72"/>
        <v>3.06</v>
      </c>
      <c r="G606" s="111">
        <f t="shared" si="73"/>
        <v>0</v>
      </c>
      <c r="H606" s="111">
        <f t="shared" si="74"/>
        <v>0</v>
      </c>
      <c r="I606" s="111">
        <f t="shared" si="74"/>
        <v>0</v>
      </c>
      <c r="J606" s="111">
        <f t="shared" si="75"/>
        <v>0</v>
      </c>
      <c r="K606" s="121">
        <v>6.4839393099320755E-2</v>
      </c>
      <c r="L606" s="121">
        <v>-0.50421508053320596</v>
      </c>
      <c r="M606" s="121">
        <v>1.02</v>
      </c>
      <c r="N606" s="112"/>
      <c r="O606" s="112"/>
      <c r="P606" s="112"/>
      <c r="Q606" s="129"/>
    </row>
    <row r="607" spans="1:17" x14ac:dyDescent="0.25">
      <c r="A607" s="109" t="s">
        <v>94</v>
      </c>
      <c r="B607" s="133" t="s">
        <v>152</v>
      </c>
      <c r="C607" s="110" t="str">
        <f t="shared" si="76"/>
        <v>YoloResidue and Tillage Management - No Till (CPS 329) Intensitve Till to No Till or Strip till on Irrigated Cropland</v>
      </c>
      <c r="D607" s="111">
        <f t="shared" si="70"/>
        <v>-4.6607102701265876E-2</v>
      </c>
      <c r="E607" s="111">
        <f t="shared" si="71"/>
        <v>0.19220668848255817</v>
      </c>
      <c r="F607" s="111">
        <f t="shared" si="72"/>
        <v>3.06</v>
      </c>
      <c r="G607" s="111">
        <f t="shared" si="73"/>
        <v>0</v>
      </c>
      <c r="H607" s="111">
        <f t="shared" si="74"/>
        <v>0</v>
      </c>
      <c r="I607" s="111">
        <f t="shared" si="74"/>
        <v>0</v>
      </c>
      <c r="J607" s="111">
        <f t="shared" si="75"/>
        <v>0</v>
      </c>
      <c r="K607" s="121">
        <v>-1.5535700900421959E-2</v>
      </c>
      <c r="L607" s="121">
        <v>6.406889616085272E-2</v>
      </c>
      <c r="M607" s="121">
        <v>1.02</v>
      </c>
      <c r="N607" s="112"/>
      <c r="O607" s="112"/>
      <c r="P607" s="112"/>
      <c r="Q607" s="129"/>
    </row>
    <row r="608" spans="1:17" x14ac:dyDescent="0.25">
      <c r="A608" s="109" t="s">
        <v>95</v>
      </c>
      <c r="B608" s="133" t="s">
        <v>152</v>
      </c>
      <c r="C608" s="110" t="str">
        <f t="shared" si="76"/>
        <v>YubaResidue and Tillage Management - No Till (CPS 329) Intensitve Till to No Till or Strip till on Irrigated Cropland</v>
      </c>
      <c r="D608" s="111">
        <f t="shared" si="70"/>
        <v>-0.4989354791006782</v>
      </c>
      <c r="E608" s="111">
        <f t="shared" si="71"/>
        <v>-1.8594686437143326</v>
      </c>
      <c r="F608" s="111">
        <f t="shared" si="72"/>
        <v>3.06</v>
      </c>
      <c r="G608" s="111">
        <f t="shared" si="73"/>
        <v>0</v>
      </c>
      <c r="H608" s="111">
        <f t="shared" si="74"/>
        <v>0</v>
      </c>
      <c r="I608" s="111">
        <f t="shared" si="74"/>
        <v>0</v>
      </c>
      <c r="J608" s="111">
        <f t="shared" si="75"/>
        <v>0</v>
      </c>
      <c r="K608" s="121">
        <v>-0.16631182636689273</v>
      </c>
      <c r="L608" s="121">
        <v>-0.61982288123811091</v>
      </c>
      <c r="M608" s="121">
        <v>1.02</v>
      </c>
      <c r="N608" s="112"/>
      <c r="O608" s="112"/>
      <c r="P608" s="112"/>
      <c r="Q608" s="129"/>
    </row>
    <row r="609" spans="1:17" x14ac:dyDescent="0.25">
      <c r="A609" s="109" t="s">
        <v>38</v>
      </c>
      <c r="B609" s="133" t="s">
        <v>153</v>
      </c>
      <c r="C609" s="110" t="str">
        <f t="shared" si="76"/>
        <v>AlamedaResidue and Tillage Management - No Till (CPS 329) Intensitve Till to No Till or Strip till on Non-Irrigated Cropland</v>
      </c>
      <c r="D609" s="111">
        <f t="shared" si="70"/>
        <v>0</v>
      </c>
      <c r="E609" s="111">
        <f t="shared" si="71"/>
        <v>0</v>
      </c>
      <c r="F609" s="111">
        <f t="shared" si="72"/>
        <v>3.06</v>
      </c>
      <c r="G609" s="111">
        <f t="shared" si="73"/>
        <v>0</v>
      </c>
      <c r="H609" s="111">
        <f t="shared" si="74"/>
        <v>0</v>
      </c>
      <c r="I609" s="111">
        <f t="shared" si="74"/>
        <v>0</v>
      </c>
      <c r="J609" s="111">
        <f t="shared" si="75"/>
        <v>0</v>
      </c>
      <c r="K609" s="125"/>
      <c r="L609" s="125"/>
      <c r="M609" s="121">
        <v>1.02</v>
      </c>
      <c r="N609" s="112"/>
      <c r="O609" s="112"/>
      <c r="P609" s="112"/>
      <c r="Q609" s="129"/>
    </row>
    <row r="610" spans="1:17" x14ac:dyDescent="0.25">
      <c r="A610" s="109" t="s">
        <v>39</v>
      </c>
      <c r="B610" s="133" t="s">
        <v>153</v>
      </c>
      <c r="C610" s="110" t="str">
        <f t="shared" si="76"/>
        <v>AlpineResidue and Tillage Management - No Till (CPS 329) Intensitve Till to No Till or Strip till on Non-Irrigated Cropland</v>
      </c>
      <c r="D610" s="111">
        <f t="shared" si="70"/>
        <v>0</v>
      </c>
      <c r="E610" s="111">
        <f t="shared" si="71"/>
        <v>0</v>
      </c>
      <c r="F610" s="111">
        <f t="shared" si="72"/>
        <v>3.06</v>
      </c>
      <c r="G610" s="111">
        <f t="shared" si="73"/>
        <v>0</v>
      </c>
      <c r="H610" s="111">
        <f t="shared" si="74"/>
        <v>0</v>
      </c>
      <c r="I610" s="111">
        <f t="shared" si="74"/>
        <v>0</v>
      </c>
      <c r="J610" s="111">
        <f t="shared" si="75"/>
        <v>0</v>
      </c>
      <c r="K610" s="112"/>
      <c r="L610" s="112"/>
      <c r="M610" s="121">
        <v>1.02</v>
      </c>
      <c r="N610" s="112"/>
      <c r="O610" s="112"/>
      <c r="P610" s="112"/>
      <c r="Q610" s="129"/>
    </row>
    <row r="611" spans="1:17" x14ac:dyDescent="0.25">
      <c r="A611" s="109" t="s">
        <v>40</v>
      </c>
      <c r="B611" s="133" t="s">
        <v>153</v>
      </c>
      <c r="C611" s="110" t="str">
        <f t="shared" si="76"/>
        <v>AmadorResidue and Tillage Management - No Till (CPS 329) Intensitve Till to No Till or Strip till on Non-Irrigated Cropland</v>
      </c>
      <c r="D611" s="111">
        <f t="shared" si="70"/>
        <v>0</v>
      </c>
      <c r="E611" s="111">
        <f t="shared" si="71"/>
        <v>0</v>
      </c>
      <c r="F611" s="111">
        <f t="shared" si="72"/>
        <v>3.06</v>
      </c>
      <c r="G611" s="111">
        <f t="shared" si="73"/>
        <v>0</v>
      </c>
      <c r="H611" s="111">
        <f t="shared" si="74"/>
        <v>0</v>
      </c>
      <c r="I611" s="111">
        <f t="shared" si="74"/>
        <v>0</v>
      </c>
      <c r="J611" s="111">
        <f t="shared" si="75"/>
        <v>0</v>
      </c>
      <c r="K611" s="112"/>
      <c r="L611" s="112"/>
      <c r="M611" s="121">
        <v>1.02</v>
      </c>
      <c r="N611" s="112"/>
      <c r="O611" s="112"/>
      <c r="P611" s="112"/>
      <c r="Q611" s="129"/>
    </row>
    <row r="612" spans="1:17" x14ac:dyDescent="0.25">
      <c r="A612" s="109" t="s">
        <v>41</v>
      </c>
      <c r="B612" s="133" t="s">
        <v>153</v>
      </c>
      <c r="C612" s="110" t="str">
        <f t="shared" si="76"/>
        <v>ButteResidue and Tillage Management - No Till (CPS 329) Intensitve Till to No Till or Strip till on Non-Irrigated Cropland</v>
      </c>
      <c r="D612" s="111">
        <f t="shared" si="70"/>
        <v>0</v>
      </c>
      <c r="E612" s="111">
        <f t="shared" si="71"/>
        <v>0</v>
      </c>
      <c r="F612" s="111">
        <f t="shared" si="72"/>
        <v>3.06</v>
      </c>
      <c r="G612" s="111">
        <f t="shared" si="73"/>
        <v>0</v>
      </c>
      <c r="H612" s="111">
        <f t="shared" si="74"/>
        <v>0</v>
      </c>
      <c r="I612" s="111">
        <f t="shared" si="74"/>
        <v>0</v>
      </c>
      <c r="J612" s="111">
        <f t="shared" si="75"/>
        <v>0</v>
      </c>
      <c r="K612" s="112"/>
      <c r="L612" s="112"/>
      <c r="M612" s="121">
        <v>1.02</v>
      </c>
      <c r="N612" s="112"/>
      <c r="O612" s="112"/>
      <c r="P612" s="112"/>
      <c r="Q612" s="129"/>
    </row>
    <row r="613" spans="1:17" x14ac:dyDescent="0.25">
      <c r="A613" s="109" t="s">
        <v>42</v>
      </c>
      <c r="B613" s="133" t="s">
        <v>153</v>
      </c>
      <c r="C613" s="110" t="str">
        <f t="shared" si="76"/>
        <v>CalaverasResidue and Tillage Management - No Till (CPS 329) Intensitve Till to No Till or Strip till on Non-Irrigated Cropland</v>
      </c>
      <c r="D613" s="111">
        <f t="shared" si="70"/>
        <v>0</v>
      </c>
      <c r="E613" s="111">
        <f t="shared" si="71"/>
        <v>0</v>
      </c>
      <c r="F613" s="111">
        <f t="shared" si="72"/>
        <v>3.06</v>
      </c>
      <c r="G613" s="111">
        <f t="shared" si="73"/>
        <v>0</v>
      </c>
      <c r="H613" s="111">
        <f t="shared" si="74"/>
        <v>0</v>
      </c>
      <c r="I613" s="111">
        <f t="shared" si="74"/>
        <v>0</v>
      </c>
      <c r="J613" s="111">
        <f t="shared" si="75"/>
        <v>0</v>
      </c>
      <c r="K613" s="112"/>
      <c r="L613" s="112"/>
      <c r="M613" s="121">
        <v>1.02</v>
      </c>
      <c r="N613" s="112"/>
      <c r="O613" s="112"/>
      <c r="P613" s="112"/>
      <c r="Q613" s="129"/>
    </row>
    <row r="614" spans="1:17" x14ac:dyDescent="0.25">
      <c r="A614" s="109" t="s">
        <v>43</v>
      </c>
      <c r="B614" s="133" t="s">
        <v>153</v>
      </c>
      <c r="C614" s="110" t="str">
        <f t="shared" si="76"/>
        <v>ColusaResidue and Tillage Management - No Till (CPS 329) Intensitve Till to No Till or Strip till on Non-Irrigated Cropland</v>
      </c>
      <c r="D614" s="111">
        <f t="shared" si="70"/>
        <v>0</v>
      </c>
      <c r="E614" s="111">
        <f t="shared" si="71"/>
        <v>0</v>
      </c>
      <c r="F614" s="111">
        <f t="shared" si="72"/>
        <v>3.06</v>
      </c>
      <c r="G614" s="111">
        <f t="shared" si="73"/>
        <v>0</v>
      </c>
      <c r="H614" s="111">
        <f t="shared" si="74"/>
        <v>0</v>
      </c>
      <c r="I614" s="111">
        <f t="shared" si="74"/>
        <v>0</v>
      </c>
      <c r="J614" s="111">
        <f t="shared" si="75"/>
        <v>0</v>
      </c>
      <c r="K614" s="112"/>
      <c r="L614" s="112"/>
      <c r="M614" s="121">
        <v>1.02</v>
      </c>
      <c r="N614" s="112"/>
      <c r="O614" s="112"/>
      <c r="P614" s="112"/>
      <c r="Q614" s="129"/>
    </row>
    <row r="615" spans="1:17" x14ac:dyDescent="0.25">
      <c r="A615" s="109" t="s">
        <v>44</v>
      </c>
      <c r="B615" s="133" t="s">
        <v>153</v>
      </c>
      <c r="C615" s="110" t="str">
        <f t="shared" si="76"/>
        <v>Contra CostaResidue and Tillage Management - No Till (CPS 329) Intensitve Till to No Till or Strip till on Non-Irrigated Cropland</v>
      </c>
      <c r="D615" s="111">
        <f t="shared" si="70"/>
        <v>0</v>
      </c>
      <c r="E615" s="111">
        <f t="shared" si="71"/>
        <v>0</v>
      </c>
      <c r="F615" s="111">
        <f t="shared" si="72"/>
        <v>3.06</v>
      </c>
      <c r="G615" s="111">
        <f t="shared" si="73"/>
        <v>0</v>
      </c>
      <c r="H615" s="111">
        <f t="shared" si="74"/>
        <v>0</v>
      </c>
      <c r="I615" s="111">
        <f t="shared" si="74"/>
        <v>0</v>
      </c>
      <c r="J615" s="111">
        <f t="shared" si="75"/>
        <v>0</v>
      </c>
      <c r="K615" s="112"/>
      <c r="L615" s="112"/>
      <c r="M615" s="121">
        <v>1.02</v>
      </c>
      <c r="N615" s="112"/>
      <c r="O615" s="112"/>
      <c r="P615" s="112"/>
      <c r="Q615" s="129"/>
    </row>
    <row r="616" spans="1:17" x14ac:dyDescent="0.25">
      <c r="A616" s="109" t="s">
        <v>45</v>
      </c>
      <c r="B616" s="133" t="s">
        <v>153</v>
      </c>
      <c r="C616" s="110" t="str">
        <f t="shared" si="76"/>
        <v>Del NorteResidue and Tillage Management - No Till (CPS 329) Intensitve Till to No Till or Strip till on Non-Irrigated Cropland</v>
      </c>
      <c r="D616" s="111">
        <f t="shared" si="70"/>
        <v>0</v>
      </c>
      <c r="E616" s="111">
        <f t="shared" si="71"/>
        <v>0</v>
      </c>
      <c r="F616" s="111">
        <f t="shared" si="72"/>
        <v>3.06</v>
      </c>
      <c r="G616" s="111">
        <f t="shared" si="73"/>
        <v>0</v>
      </c>
      <c r="H616" s="111">
        <f t="shared" si="74"/>
        <v>0</v>
      </c>
      <c r="I616" s="111">
        <f t="shared" si="74"/>
        <v>0</v>
      </c>
      <c r="J616" s="111">
        <f t="shared" si="75"/>
        <v>0</v>
      </c>
      <c r="K616" s="112"/>
      <c r="L616" s="112"/>
      <c r="M616" s="121">
        <v>1.02</v>
      </c>
      <c r="N616" s="112"/>
      <c r="O616" s="112"/>
      <c r="P616" s="112"/>
      <c r="Q616" s="129"/>
    </row>
    <row r="617" spans="1:17" x14ac:dyDescent="0.25">
      <c r="A617" s="109" t="s">
        <v>46</v>
      </c>
      <c r="B617" s="133" t="s">
        <v>153</v>
      </c>
      <c r="C617" s="110" t="str">
        <f t="shared" si="76"/>
        <v>El DoradoResidue and Tillage Management - No Till (CPS 329) Intensitve Till to No Till or Strip till on Non-Irrigated Cropland</v>
      </c>
      <c r="D617" s="111">
        <f t="shared" si="70"/>
        <v>0</v>
      </c>
      <c r="E617" s="111">
        <f t="shared" si="71"/>
        <v>0</v>
      </c>
      <c r="F617" s="111">
        <f t="shared" si="72"/>
        <v>3.06</v>
      </c>
      <c r="G617" s="111">
        <f t="shared" si="73"/>
        <v>0</v>
      </c>
      <c r="H617" s="111">
        <f t="shared" si="74"/>
        <v>0</v>
      </c>
      <c r="I617" s="111">
        <f t="shared" si="74"/>
        <v>0</v>
      </c>
      <c r="J617" s="111">
        <f t="shared" si="75"/>
        <v>0</v>
      </c>
      <c r="K617" s="112"/>
      <c r="L617" s="112"/>
      <c r="M617" s="121">
        <v>1.02</v>
      </c>
      <c r="N617" s="112"/>
      <c r="O617" s="112"/>
      <c r="P617" s="112"/>
      <c r="Q617" s="129"/>
    </row>
    <row r="618" spans="1:17" x14ac:dyDescent="0.25">
      <c r="A618" s="109" t="s">
        <v>47</v>
      </c>
      <c r="B618" s="133" t="s">
        <v>153</v>
      </c>
      <c r="C618" s="110" t="str">
        <f t="shared" si="76"/>
        <v>FresnoResidue and Tillage Management - No Till (CPS 329) Intensitve Till to No Till or Strip till on Non-Irrigated Cropland</v>
      </c>
      <c r="D618" s="111">
        <f t="shared" si="70"/>
        <v>0</v>
      </c>
      <c r="E618" s="111">
        <f t="shared" si="71"/>
        <v>0</v>
      </c>
      <c r="F618" s="111">
        <f t="shared" si="72"/>
        <v>3.06</v>
      </c>
      <c r="G618" s="111">
        <f t="shared" si="73"/>
        <v>0</v>
      </c>
      <c r="H618" s="111">
        <f t="shared" si="74"/>
        <v>0</v>
      </c>
      <c r="I618" s="111">
        <f t="shared" si="74"/>
        <v>0</v>
      </c>
      <c r="J618" s="111">
        <f t="shared" si="75"/>
        <v>0</v>
      </c>
      <c r="K618" s="112"/>
      <c r="L618" s="112"/>
      <c r="M618" s="121">
        <v>1.02</v>
      </c>
      <c r="N618" s="112"/>
      <c r="O618" s="112"/>
      <c r="P618" s="112"/>
      <c r="Q618" s="129"/>
    </row>
    <row r="619" spans="1:17" x14ac:dyDescent="0.25">
      <c r="A619" s="109" t="s">
        <v>48</v>
      </c>
      <c r="B619" s="133" t="s">
        <v>153</v>
      </c>
      <c r="C619" s="110" t="str">
        <f t="shared" si="76"/>
        <v>GlennResidue and Tillage Management - No Till (CPS 329) Intensitve Till to No Till or Strip till on Non-Irrigated Cropland</v>
      </c>
      <c r="D619" s="111">
        <f t="shared" si="70"/>
        <v>0</v>
      </c>
      <c r="E619" s="111">
        <f t="shared" si="71"/>
        <v>0</v>
      </c>
      <c r="F619" s="111">
        <f t="shared" si="72"/>
        <v>3.06</v>
      </c>
      <c r="G619" s="111">
        <f t="shared" si="73"/>
        <v>0</v>
      </c>
      <c r="H619" s="111">
        <f t="shared" si="74"/>
        <v>0</v>
      </c>
      <c r="I619" s="111">
        <f t="shared" si="74"/>
        <v>0</v>
      </c>
      <c r="J619" s="111">
        <f t="shared" si="75"/>
        <v>0</v>
      </c>
      <c r="K619" s="112"/>
      <c r="L619" s="112"/>
      <c r="M619" s="121">
        <v>1.02</v>
      </c>
      <c r="N619" s="112"/>
      <c r="O619" s="112"/>
      <c r="P619" s="112"/>
      <c r="Q619" s="129"/>
    </row>
    <row r="620" spans="1:17" x14ac:dyDescent="0.25">
      <c r="A620" s="109" t="s">
        <v>49</v>
      </c>
      <c r="B620" s="133" t="s">
        <v>153</v>
      </c>
      <c r="C620" s="110" t="str">
        <f t="shared" si="76"/>
        <v>HumboldtResidue and Tillage Management - No Till (CPS 329) Intensitve Till to No Till or Strip till on Non-Irrigated Cropland</v>
      </c>
      <c r="D620" s="111">
        <f t="shared" si="70"/>
        <v>0</v>
      </c>
      <c r="E620" s="111">
        <f t="shared" si="71"/>
        <v>0</v>
      </c>
      <c r="F620" s="111">
        <f t="shared" si="72"/>
        <v>3.06</v>
      </c>
      <c r="G620" s="111">
        <f t="shared" si="73"/>
        <v>0</v>
      </c>
      <c r="H620" s="111">
        <f t="shared" si="74"/>
        <v>0</v>
      </c>
      <c r="I620" s="111">
        <f t="shared" si="74"/>
        <v>0</v>
      </c>
      <c r="J620" s="111">
        <f t="shared" si="75"/>
        <v>0</v>
      </c>
      <c r="K620" s="112"/>
      <c r="L620" s="112"/>
      <c r="M620" s="121">
        <v>1.02</v>
      </c>
      <c r="N620" s="112"/>
      <c r="O620" s="112"/>
      <c r="P620" s="112"/>
      <c r="Q620" s="129"/>
    </row>
    <row r="621" spans="1:17" x14ac:dyDescent="0.25">
      <c r="A621" s="109" t="s">
        <v>50</v>
      </c>
      <c r="B621" s="133" t="s">
        <v>153</v>
      </c>
      <c r="C621" s="110" t="str">
        <f t="shared" si="76"/>
        <v>ImperialResidue and Tillage Management - No Till (CPS 329) Intensitve Till to No Till or Strip till on Non-Irrigated Cropland</v>
      </c>
      <c r="D621" s="111">
        <f t="shared" si="70"/>
        <v>0</v>
      </c>
      <c r="E621" s="111">
        <f t="shared" si="71"/>
        <v>0</v>
      </c>
      <c r="F621" s="111">
        <f t="shared" si="72"/>
        <v>3.06</v>
      </c>
      <c r="G621" s="111">
        <f t="shared" si="73"/>
        <v>0</v>
      </c>
      <c r="H621" s="111">
        <f t="shared" si="74"/>
        <v>0</v>
      </c>
      <c r="I621" s="111">
        <f t="shared" si="74"/>
        <v>0</v>
      </c>
      <c r="J621" s="111">
        <f t="shared" si="75"/>
        <v>0</v>
      </c>
      <c r="K621" s="112"/>
      <c r="L621" s="112"/>
      <c r="M621" s="121">
        <v>1.02</v>
      </c>
      <c r="N621" s="112"/>
      <c r="O621" s="112"/>
      <c r="P621" s="112"/>
      <c r="Q621" s="129"/>
    </row>
    <row r="622" spans="1:17" x14ac:dyDescent="0.25">
      <c r="A622" s="109" t="s">
        <v>51</v>
      </c>
      <c r="B622" s="133" t="s">
        <v>153</v>
      </c>
      <c r="C622" s="110" t="str">
        <f t="shared" si="76"/>
        <v>InyoResidue and Tillage Management - No Till (CPS 329) Intensitve Till to No Till or Strip till on Non-Irrigated Cropland</v>
      </c>
      <c r="D622" s="111">
        <f t="shared" si="70"/>
        <v>0</v>
      </c>
      <c r="E622" s="111">
        <f t="shared" si="71"/>
        <v>0</v>
      </c>
      <c r="F622" s="111">
        <f t="shared" si="72"/>
        <v>3.06</v>
      </c>
      <c r="G622" s="111">
        <f t="shared" si="73"/>
        <v>0</v>
      </c>
      <c r="H622" s="111">
        <f t="shared" si="74"/>
        <v>0</v>
      </c>
      <c r="I622" s="111">
        <f t="shared" si="74"/>
        <v>0</v>
      </c>
      <c r="J622" s="111">
        <f t="shared" si="75"/>
        <v>0</v>
      </c>
      <c r="K622" s="112"/>
      <c r="L622" s="112"/>
      <c r="M622" s="121">
        <v>1.02</v>
      </c>
      <c r="N622" s="112"/>
      <c r="O622" s="112"/>
      <c r="P622" s="112"/>
      <c r="Q622" s="129"/>
    </row>
    <row r="623" spans="1:17" x14ac:dyDescent="0.25">
      <c r="A623" s="109" t="s">
        <v>52</v>
      </c>
      <c r="B623" s="133" t="s">
        <v>153</v>
      </c>
      <c r="C623" s="110" t="str">
        <f t="shared" si="76"/>
        <v>KernResidue and Tillage Management - No Till (CPS 329) Intensitve Till to No Till or Strip till on Non-Irrigated Cropland</v>
      </c>
      <c r="D623" s="111">
        <f t="shared" si="70"/>
        <v>0</v>
      </c>
      <c r="E623" s="111">
        <f t="shared" si="71"/>
        <v>0</v>
      </c>
      <c r="F623" s="111">
        <f t="shared" si="72"/>
        <v>3.06</v>
      </c>
      <c r="G623" s="111">
        <f t="shared" si="73"/>
        <v>0</v>
      </c>
      <c r="H623" s="111">
        <f t="shared" si="74"/>
        <v>0</v>
      </c>
      <c r="I623" s="111">
        <f t="shared" si="74"/>
        <v>0</v>
      </c>
      <c r="J623" s="111">
        <f t="shared" si="75"/>
        <v>0</v>
      </c>
      <c r="K623" s="112"/>
      <c r="L623" s="112"/>
      <c r="M623" s="121">
        <v>1.02</v>
      </c>
      <c r="N623" s="112"/>
      <c r="O623" s="112"/>
      <c r="P623" s="112"/>
      <c r="Q623" s="129"/>
    </row>
    <row r="624" spans="1:17" x14ac:dyDescent="0.25">
      <c r="A624" s="109" t="s">
        <v>53</v>
      </c>
      <c r="B624" s="133" t="s">
        <v>153</v>
      </c>
      <c r="C624" s="110" t="str">
        <f t="shared" si="76"/>
        <v>KingsResidue and Tillage Management - No Till (CPS 329) Intensitve Till to No Till or Strip till on Non-Irrigated Cropland</v>
      </c>
      <c r="D624" s="111">
        <f t="shared" si="70"/>
        <v>0</v>
      </c>
      <c r="E624" s="111">
        <f t="shared" si="71"/>
        <v>0</v>
      </c>
      <c r="F624" s="111">
        <f t="shared" si="72"/>
        <v>3.06</v>
      </c>
      <c r="G624" s="111">
        <f t="shared" si="73"/>
        <v>0</v>
      </c>
      <c r="H624" s="111">
        <f t="shared" si="74"/>
        <v>0</v>
      </c>
      <c r="I624" s="111">
        <f t="shared" si="74"/>
        <v>0</v>
      </c>
      <c r="J624" s="111">
        <f t="shared" si="75"/>
        <v>0</v>
      </c>
      <c r="K624" s="112"/>
      <c r="L624" s="112"/>
      <c r="M624" s="121">
        <v>1.02</v>
      </c>
      <c r="N624" s="112"/>
      <c r="O624" s="112"/>
      <c r="P624" s="112"/>
      <c r="Q624" s="129"/>
    </row>
    <row r="625" spans="1:17" x14ac:dyDescent="0.25">
      <c r="A625" s="109" t="s">
        <v>54</v>
      </c>
      <c r="B625" s="133" t="s">
        <v>153</v>
      </c>
      <c r="C625" s="110" t="str">
        <f t="shared" si="76"/>
        <v>LakeResidue and Tillage Management - No Till (CPS 329) Intensitve Till to No Till or Strip till on Non-Irrigated Cropland</v>
      </c>
      <c r="D625" s="111">
        <f t="shared" si="70"/>
        <v>0</v>
      </c>
      <c r="E625" s="111">
        <f t="shared" si="71"/>
        <v>0</v>
      </c>
      <c r="F625" s="111">
        <f t="shared" si="72"/>
        <v>3.06</v>
      </c>
      <c r="G625" s="111">
        <f t="shared" si="73"/>
        <v>0</v>
      </c>
      <c r="H625" s="111">
        <f t="shared" si="74"/>
        <v>0</v>
      </c>
      <c r="I625" s="111">
        <f t="shared" si="74"/>
        <v>0</v>
      </c>
      <c r="J625" s="111">
        <f t="shared" si="75"/>
        <v>0</v>
      </c>
      <c r="K625" s="112"/>
      <c r="L625" s="112"/>
      <c r="M625" s="121">
        <v>1.02</v>
      </c>
      <c r="N625" s="112"/>
      <c r="O625" s="112"/>
      <c r="P625" s="112"/>
      <c r="Q625" s="129"/>
    </row>
    <row r="626" spans="1:17" x14ac:dyDescent="0.25">
      <c r="A626" s="109" t="s">
        <v>55</v>
      </c>
      <c r="B626" s="133" t="s">
        <v>153</v>
      </c>
      <c r="C626" s="110" t="str">
        <f t="shared" si="76"/>
        <v>LassenResidue and Tillage Management - No Till (CPS 329) Intensitve Till to No Till or Strip till on Non-Irrigated Cropland</v>
      </c>
      <c r="D626" s="111">
        <f t="shared" si="70"/>
        <v>0</v>
      </c>
      <c r="E626" s="111">
        <f t="shared" si="71"/>
        <v>0</v>
      </c>
      <c r="F626" s="111">
        <f t="shared" si="72"/>
        <v>3.06</v>
      </c>
      <c r="G626" s="111">
        <f t="shared" si="73"/>
        <v>0</v>
      </c>
      <c r="H626" s="111">
        <f t="shared" si="74"/>
        <v>0</v>
      </c>
      <c r="I626" s="111">
        <f t="shared" si="74"/>
        <v>0</v>
      </c>
      <c r="J626" s="111">
        <f t="shared" si="75"/>
        <v>0</v>
      </c>
      <c r="K626" s="112"/>
      <c r="L626" s="112"/>
      <c r="M626" s="121">
        <v>1.02</v>
      </c>
      <c r="N626" s="112"/>
      <c r="O626" s="112"/>
      <c r="P626" s="112"/>
      <c r="Q626" s="129"/>
    </row>
    <row r="627" spans="1:17" x14ac:dyDescent="0.25">
      <c r="A627" s="109" t="s">
        <v>56</v>
      </c>
      <c r="B627" s="133" t="s">
        <v>153</v>
      </c>
      <c r="C627" s="110" t="str">
        <f t="shared" si="76"/>
        <v>Los AngelesResidue and Tillage Management - No Till (CPS 329) Intensitve Till to No Till or Strip till on Non-Irrigated Cropland</v>
      </c>
      <c r="D627" s="111">
        <f t="shared" si="70"/>
        <v>0</v>
      </c>
      <c r="E627" s="111">
        <f t="shared" si="71"/>
        <v>0</v>
      </c>
      <c r="F627" s="111">
        <f t="shared" si="72"/>
        <v>3.06</v>
      </c>
      <c r="G627" s="111">
        <f t="shared" si="73"/>
        <v>0</v>
      </c>
      <c r="H627" s="111">
        <f t="shared" si="74"/>
        <v>0</v>
      </c>
      <c r="I627" s="111">
        <f t="shared" si="74"/>
        <v>0</v>
      </c>
      <c r="J627" s="111">
        <f t="shared" si="75"/>
        <v>0</v>
      </c>
      <c r="K627" s="112"/>
      <c r="L627" s="112"/>
      <c r="M627" s="121">
        <v>1.02</v>
      </c>
      <c r="N627" s="112"/>
      <c r="O627" s="112"/>
      <c r="P627" s="112"/>
      <c r="Q627" s="129"/>
    </row>
    <row r="628" spans="1:17" x14ac:dyDescent="0.25">
      <c r="A628" s="109" t="s">
        <v>57</v>
      </c>
      <c r="B628" s="133" t="s">
        <v>153</v>
      </c>
      <c r="C628" s="110" t="str">
        <f t="shared" si="76"/>
        <v>MaderaResidue and Tillage Management - No Till (CPS 329) Intensitve Till to No Till or Strip till on Non-Irrigated Cropland</v>
      </c>
      <c r="D628" s="111">
        <f t="shared" si="70"/>
        <v>0</v>
      </c>
      <c r="E628" s="111">
        <f t="shared" si="71"/>
        <v>0</v>
      </c>
      <c r="F628" s="111">
        <f t="shared" si="72"/>
        <v>3.06</v>
      </c>
      <c r="G628" s="111">
        <f t="shared" si="73"/>
        <v>0</v>
      </c>
      <c r="H628" s="111">
        <f t="shared" si="74"/>
        <v>0</v>
      </c>
      <c r="I628" s="111">
        <f t="shared" si="74"/>
        <v>0</v>
      </c>
      <c r="J628" s="111">
        <f t="shared" si="75"/>
        <v>0</v>
      </c>
      <c r="K628" s="112"/>
      <c r="L628" s="112"/>
      <c r="M628" s="121">
        <v>1.02</v>
      </c>
      <c r="N628" s="112"/>
      <c r="O628" s="112"/>
      <c r="P628" s="112"/>
      <c r="Q628" s="129"/>
    </row>
    <row r="629" spans="1:17" x14ac:dyDescent="0.25">
      <c r="A629" s="109" t="s">
        <v>58</v>
      </c>
      <c r="B629" s="133" t="s">
        <v>153</v>
      </c>
      <c r="C629" s="110" t="str">
        <f t="shared" si="76"/>
        <v>MarinResidue and Tillage Management - No Till (CPS 329) Intensitve Till to No Till or Strip till on Non-Irrigated Cropland</v>
      </c>
      <c r="D629" s="111">
        <f t="shared" si="70"/>
        <v>0</v>
      </c>
      <c r="E629" s="111">
        <f t="shared" si="71"/>
        <v>0</v>
      </c>
      <c r="F629" s="111">
        <f t="shared" si="72"/>
        <v>3.06</v>
      </c>
      <c r="G629" s="111">
        <f t="shared" si="73"/>
        <v>0</v>
      </c>
      <c r="H629" s="111">
        <f t="shared" si="74"/>
        <v>0</v>
      </c>
      <c r="I629" s="111">
        <f t="shared" si="74"/>
        <v>0</v>
      </c>
      <c r="J629" s="111">
        <f t="shared" si="75"/>
        <v>0</v>
      </c>
      <c r="K629" s="112"/>
      <c r="L629" s="112"/>
      <c r="M629" s="121">
        <v>1.02</v>
      </c>
      <c r="N629" s="112"/>
      <c r="O629" s="112"/>
      <c r="P629" s="112"/>
      <c r="Q629" s="129"/>
    </row>
    <row r="630" spans="1:17" x14ac:dyDescent="0.25">
      <c r="A630" s="109" t="s">
        <v>59</v>
      </c>
      <c r="B630" s="133" t="s">
        <v>153</v>
      </c>
      <c r="C630" s="110" t="str">
        <f t="shared" si="76"/>
        <v>MariposaResidue and Tillage Management - No Till (CPS 329) Intensitve Till to No Till or Strip till on Non-Irrigated Cropland</v>
      </c>
      <c r="D630" s="111">
        <f t="shared" si="70"/>
        <v>0</v>
      </c>
      <c r="E630" s="111">
        <f t="shared" si="71"/>
        <v>0</v>
      </c>
      <c r="F630" s="111">
        <f t="shared" si="72"/>
        <v>3.06</v>
      </c>
      <c r="G630" s="111">
        <f t="shared" si="73"/>
        <v>0</v>
      </c>
      <c r="H630" s="111">
        <f t="shared" si="74"/>
        <v>0</v>
      </c>
      <c r="I630" s="111">
        <f t="shared" si="74"/>
        <v>0</v>
      </c>
      <c r="J630" s="111">
        <f t="shared" si="75"/>
        <v>0</v>
      </c>
      <c r="K630" s="112"/>
      <c r="L630" s="112"/>
      <c r="M630" s="121">
        <v>1.02</v>
      </c>
      <c r="N630" s="112"/>
      <c r="O630" s="112"/>
      <c r="P630" s="112"/>
      <c r="Q630" s="129"/>
    </row>
    <row r="631" spans="1:17" x14ac:dyDescent="0.25">
      <c r="A631" s="109" t="s">
        <v>60</v>
      </c>
      <c r="B631" s="133" t="s">
        <v>153</v>
      </c>
      <c r="C631" s="110" t="str">
        <f t="shared" si="76"/>
        <v>MendocinoResidue and Tillage Management - No Till (CPS 329) Intensitve Till to No Till or Strip till on Non-Irrigated Cropland</v>
      </c>
      <c r="D631" s="111">
        <f t="shared" si="70"/>
        <v>0</v>
      </c>
      <c r="E631" s="111">
        <f t="shared" si="71"/>
        <v>0</v>
      </c>
      <c r="F631" s="111">
        <f t="shared" si="72"/>
        <v>3.06</v>
      </c>
      <c r="G631" s="111">
        <f t="shared" si="73"/>
        <v>0</v>
      </c>
      <c r="H631" s="111">
        <f t="shared" si="74"/>
        <v>0</v>
      </c>
      <c r="I631" s="111">
        <f t="shared" si="74"/>
        <v>0</v>
      </c>
      <c r="J631" s="111">
        <f t="shared" si="75"/>
        <v>0</v>
      </c>
      <c r="K631" s="112"/>
      <c r="L631" s="112"/>
      <c r="M631" s="121">
        <v>1.02</v>
      </c>
      <c r="N631" s="112"/>
      <c r="O631" s="112"/>
      <c r="P631" s="112"/>
      <c r="Q631" s="129"/>
    </row>
    <row r="632" spans="1:17" x14ac:dyDescent="0.25">
      <c r="A632" s="109" t="s">
        <v>61</v>
      </c>
      <c r="B632" s="133" t="s">
        <v>153</v>
      </c>
      <c r="C632" s="110" t="str">
        <f t="shared" si="76"/>
        <v>MercedResidue and Tillage Management - No Till (CPS 329) Intensitve Till to No Till or Strip till on Non-Irrigated Cropland</v>
      </c>
      <c r="D632" s="111">
        <f t="shared" si="70"/>
        <v>0</v>
      </c>
      <c r="E632" s="111">
        <f t="shared" si="71"/>
        <v>0</v>
      </c>
      <c r="F632" s="111">
        <f t="shared" si="72"/>
        <v>3.06</v>
      </c>
      <c r="G632" s="111">
        <f t="shared" si="73"/>
        <v>0</v>
      </c>
      <c r="H632" s="111">
        <f t="shared" si="74"/>
        <v>0</v>
      </c>
      <c r="I632" s="111">
        <f t="shared" si="74"/>
        <v>0</v>
      </c>
      <c r="J632" s="111">
        <f t="shared" si="75"/>
        <v>0</v>
      </c>
      <c r="K632" s="112"/>
      <c r="L632" s="112"/>
      <c r="M632" s="121">
        <v>1.02</v>
      </c>
      <c r="N632" s="112"/>
      <c r="O632" s="112"/>
      <c r="P632" s="112"/>
      <c r="Q632" s="129"/>
    </row>
    <row r="633" spans="1:17" x14ac:dyDescent="0.25">
      <c r="A633" s="109" t="s">
        <v>62</v>
      </c>
      <c r="B633" s="133" t="s">
        <v>153</v>
      </c>
      <c r="C633" s="110" t="str">
        <f t="shared" si="76"/>
        <v>ModocResidue and Tillage Management - No Till (CPS 329) Intensitve Till to No Till or Strip till on Non-Irrigated Cropland</v>
      </c>
      <c r="D633" s="111">
        <f t="shared" ref="D633:D696" si="77">K633*ThreeYears</f>
        <v>0</v>
      </c>
      <c r="E633" s="111">
        <f t="shared" ref="E633:E696" si="78">L633*ThreeYears</f>
        <v>0</v>
      </c>
      <c r="F633" s="111">
        <f t="shared" ref="F633:F696" si="79">M633*ThreeYears</f>
        <v>3.06</v>
      </c>
      <c r="G633" s="111">
        <f t="shared" ref="G633:G696" si="80">N633*ThreeYears</f>
        <v>0</v>
      </c>
      <c r="H633" s="111">
        <f t="shared" ref="H633:I696" si="81">O633*ThreeYears</f>
        <v>0</v>
      </c>
      <c r="I633" s="111">
        <f t="shared" si="81"/>
        <v>0</v>
      </c>
      <c r="J633" s="111">
        <f t="shared" ref="J633:J696" si="82">Q633*ThreeYears</f>
        <v>0</v>
      </c>
      <c r="K633" s="112"/>
      <c r="L633" s="112"/>
      <c r="M633" s="121">
        <v>1.02</v>
      </c>
      <c r="N633" s="112"/>
      <c r="O633" s="112"/>
      <c r="P633" s="112"/>
      <c r="Q633" s="129"/>
    </row>
    <row r="634" spans="1:17" x14ac:dyDescent="0.25">
      <c r="A634" s="109" t="s">
        <v>63</v>
      </c>
      <c r="B634" s="133" t="s">
        <v>153</v>
      </c>
      <c r="C634" s="110" t="str">
        <f t="shared" ref="C634:C697" si="83">A634&amp;B634</f>
        <v>MonoResidue and Tillage Management - No Till (CPS 329) Intensitve Till to No Till or Strip till on Non-Irrigated Cropland</v>
      </c>
      <c r="D634" s="111">
        <f t="shared" si="77"/>
        <v>0</v>
      </c>
      <c r="E634" s="111">
        <f t="shared" si="78"/>
        <v>0</v>
      </c>
      <c r="F634" s="111">
        <f t="shared" si="79"/>
        <v>3.06</v>
      </c>
      <c r="G634" s="111">
        <f t="shared" si="80"/>
        <v>0</v>
      </c>
      <c r="H634" s="111">
        <f t="shared" si="81"/>
        <v>0</v>
      </c>
      <c r="I634" s="111">
        <f t="shared" si="81"/>
        <v>0</v>
      </c>
      <c r="J634" s="111">
        <f t="shared" si="82"/>
        <v>0</v>
      </c>
      <c r="K634" s="112"/>
      <c r="L634" s="112"/>
      <c r="M634" s="121">
        <v>1.02</v>
      </c>
      <c r="N634" s="112"/>
      <c r="O634" s="112"/>
      <c r="P634" s="112"/>
      <c r="Q634" s="129"/>
    </row>
    <row r="635" spans="1:17" x14ac:dyDescent="0.25">
      <c r="A635" s="109" t="s">
        <v>64</v>
      </c>
      <c r="B635" s="133" t="s">
        <v>153</v>
      </c>
      <c r="C635" s="110" t="str">
        <f t="shared" si="83"/>
        <v>MontereyResidue and Tillage Management - No Till (CPS 329) Intensitve Till to No Till or Strip till on Non-Irrigated Cropland</v>
      </c>
      <c r="D635" s="111">
        <f t="shared" si="77"/>
        <v>0</v>
      </c>
      <c r="E635" s="111">
        <f t="shared" si="78"/>
        <v>0</v>
      </c>
      <c r="F635" s="111">
        <f t="shared" si="79"/>
        <v>3.06</v>
      </c>
      <c r="G635" s="111">
        <f t="shared" si="80"/>
        <v>0</v>
      </c>
      <c r="H635" s="111">
        <f t="shared" si="81"/>
        <v>0</v>
      </c>
      <c r="I635" s="111">
        <f t="shared" si="81"/>
        <v>0</v>
      </c>
      <c r="J635" s="111">
        <f t="shared" si="82"/>
        <v>0</v>
      </c>
      <c r="K635" s="112"/>
      <c r="L635" s="112"/>
      <c r="M635" s="121">
        <v>1.02</v>
      </c>
      <c r="N635" s="112"/>
      <c r="O635" s="112"/>
      <c r="P635" s="112"/>
      <c r="Q635" s="129"/>
    </row>
    <row r="636" spans="1:17" x14ac:dyDescent="0.25">
      <c r="A636" s="109" t="s">
        <v>65</v>
      </c>
      <c r="B636" s="133" t="s">
        <v>153</v>
      </c>
      <c r="C636" s="110" t="str">
        <f t="shared" si="83"/>
        <v>NapaResidue and Tillage Management - No Till (CPS 329) Intensitve Till to No Till or Strip till on Non-Irrigated Cropland</v>
      </c>
      <c r="D636" s="111">
        <f t="shared" si="77"/>
        <v>0</v>
      </c>
      <c r="E636" s="111">
        <f t="shared" si="78"/>
        <v>0</v>
      </c>
      <c r="F636" s="111">
        <f t="shared" si="79"/>
        <v>3.06</v>
      </c>
      <c r="G636" s="111">
        <f t="shared" si="80"/>
        <v>0</v>
      </c>
      <c r="H636" s="111">
        <f t="shared" si="81"/>
        <v>0</v>
      </c>
      <c r="I636" s="111">
        <f t="shared" si="81"/>
        <v>0</v>
      </c>
      <c r="J636" s="111">
        <f t="shared" si="82"/>
        <v>0</v>
      </c>
      <c r="K636" s="112"/>
      <c r="L636" s="112"/>
      <c r="M636" s="121">
        <v>1.02</v>
      </c>
      <c r="N636" s="112"/>
      <c r="O636" s="112"/>
      <c r="P636" s="112"/>
      <c r="Q636" s="129"/>
    </row>
    <row r="637" spans="1:17" x14ac:dyDescent="0.25">
      <c r="A637" s="109" t="s">
        <v>66</v>
      </c>
      <c r="B637" s="133" t="s">
        <v>153</v>
      </c>
      <c r="C637" s="110" t="str">
        <f t="shared" si="83"/>
        <v>NevadaResidue and Tillage Management - No Till (CPS 329) Intensitve Till to No Till or Strip till on Non-Irrigated Cropland</v>
      </c>
      <c r="D637" s="111">
        <f t="shared" si="77"/>
        <v>0</v>
      </c>
      <c r="E637" s="111">
        <f t="shared" si="78"/>
        <v>0</v>
      </c>
      <c r="F637" s="111">
        <f t="shared" si="79"/>
        <v>3.06</v>
      </c>
      <c r="G637" s="111">
        <f t="shared" si="80"/>
        <v>0</v>
      </c>
      <c r="H637" s="111">
        <f t="shared" si="81"/>
        <v>0</v>
      </c>
      <c r="I637" s="111">
        <f t="shared" si="81"/>
        <v>0</v>
      </c>
      <c r="J637" s="111">
        <f t="shared" si="82"/>
        <v>0</v>
      </c>
      <c r="K637" s="112"/>
      <c r="L637" s="112"/>
      <c r="M637" s="121">
        <v>1.02</v>
      </c>
      <c r="N637" s="112"/>
      <c r="O637" s="112"/>
      <c r="P637" s="112"/>
      <c r="Q637" s="129"/>
    </row>
    <row r="638" spans="1:17" x14ac:dyDescent="0.25">
      <c r="A638" s="109" t="s">
        <v>67</v>
      </c>
      <c r="B638" s="133" t="s">
        <v>153</v>
      </c>
      <c r="C638" s="110" t="str">
        <f t="shared" si="83"/>
        <v>OrangeResidue and Tillage Management - No Till (CPS 329) Intensitve Till to No Till or Strip till on Non-Irrigated Cropland</v>
      </c>
      <c r="D638" s="111">
        <f t="shared" si="77"/>
        <v>0</v>
      </c>
      <c r="E638" s="111">
        <f t="shared" si="78"/>
        <v>0</v>
      </c>
      <c r="F638" s="111">
        <f t="shared" si="79"/>
        <v>3.06</v>
      </c>
      <c r="G638" s="111">
        <f t="shared" si="80"/>
        <v>0</v>
      </c>
      <c r="H638" s="111">
        <f t="shared" si="81"/>
        <v>0</v>
      </c>
      <c r="I638" s="111">
        <f t="shared" si="81"/>
        <v>0</v>
      </c>
      <c r="J638" s="111">
        <f t="shared" si="82"/>
        <v>0</v>
      </c>
      <c r="K638" s="112"/>
      <c r="L638" s="112"/>
      <c r="M638" s="121">
        <v>1.02</v>
      </c>
      <c r="N638" s="112"/>
      <c r="O638" s="112"/>
      <c r="P638" s="112"/>
      <c r="Q638" s="129"/>
    </row>
    <row r="639" spans="1:17" x14ac:dyDescent="0.25">
      <c r="A639" s="109" t="s">
        <v>68</v>
      </c>
      <c r="B639" s="133" t="s">
        <v>153</v>
      </c>
      <c r="C639" s="110" t="str">
        <f t="shared" si="83"/>
        <v>PlacerResidue and Tillage Management - No Till (CPS 329) Intensitve Till to No Till or Strip till on Non-Irrigated Cropland</v>
      </c>
      <c r="D639" s="111">
        <f t="shared" si="77"/>
        <v>0</v>
      </c>
      <c r="E639" s="111">
        <f t="shared" si="78"/>
        <v>0</v>
      </c>
      <c r="F639" s="111">
        <f t="shared" si="79"/>
        <v>3.06</v>
      </c>
      <c r="G639" s="111">
        <f t="shared" si="80"/>
        <v>0</v>
      </c>
      <c r="H639" s="111">
        <f t="shared" si="81"/>
        <v>0</v>
      </c>
      <c r="I639" s="111">
        <f t="shared" si="81"/>
        <v>0</v>
      </c>
      <c r="J639" s="111">
        <f t="shared" si="82"/>
        <v>0</v>
      </c>
      <c r="K639" s="112"/>
      <c r="L639" s="112"/>
      <c r="M639" s="121">
        <v>1.02</v>
      </c>
      <c r="N639" s="112"/>
      <c r="O639" s="112"/>
      <c r="P639" s="112"/>
      <c r="Q639" s="129"/>
    </row>
    <row r="640" spans="1:17" x14ac:dyDescent="0.25">
      <c r="A640" s="109" t="s">
        <v>69</v>
      </c>
      <c r="B640" s="133" t="s">
        <v>153</v>
      </c>
      <c r="C640" s="110" t="str">
        <f t="shared" si="83"/>
        <v>PlumasResidue and Tillage Management - No Till (CPS 329) Intensitve Till to No Till or Strip till on Non-Irrigated Cropland</v>
      </c>
      <c r="D640" s="111">
        <f t="shared" si="77"/>
        <v>0</v>
      </c>
      <c r="E640" s="111">
        <f t="shared" si="78"/>
        <v>0</v>
      </c>
      <c r="F640" s="111">
        <f t="shared" si="79"/>
        <v>3.06</v>
      </c>
      <c r="G640" s="111">
        <f t="shared" si="80"/>
        <v>0</v>
      </c>
      <c r="H640" s="111">
        <f t="shared" si="81"/>
        <v>0</v>
      </c>
      <c r="I640" s="111">
        <f t="shared" si="81"/>
        <v>0</v>
      </c>
      <c r="J640" s="111">
        <f t="shared" si="82"/>
        <v>0</v>
      </c>
      <c r="K640" s="112"/>
      <c r="L640" s="112"/>
      <c r="M640" s="121">
        <v>1.02</v>
      </c>
      <c r="N640" s="112"/>
      <c r="O640" s="112"/>
      <c r="P640" s="112"/>
      <c r="Q640" s="129"/>
    </row>
    <row r="641" spans="1:17" x14ac:dyDescent="0.25">
      <c r="A641" s="109" t="s">
        <v>70</v>
      </c>
      <c r="B641" s="133" t="s">
        <v>153</v>
      </c>
      <c r="C641" s="110" t="str">
        <f t="shared" si="83"/>
        <v>RiversideResidue and Tillage Management - No Till (CPS 329) Intensitve Till to No Till or Strip till on Non-Irrigated Cropland</v>
      </c>
      <c r="D641" s="111">
        <f t="shared" si="77"/>
        <v>0</v>
      </c>
      <c r="E641" s="111">
        <f t="shared" si="78"/>
        <v>0</v>
      </c>
      <c r="F641" s="111">
        <f t="shared" si="79"/>
        <v>3.06</v>
      </c>
      <c r="G641" s="111">
        <f t="shared" si="80"/>
        <v>0</v>
      </c>
      <c r="H641" s="111">
        <f t="shared" si="81"/>
        <v>0</v>
      </c>
      <c r="I641" s="111">
        <f t="shared" si="81"/>
        <v>0</v>
      </c>
      <c r="J641" s="111">
        <f t="shared" si="82"/>
        <v>0</v>
      </c>
      <c r="K641" s="112"/>
      <c r="L641" s="112"/>
      <c r="M641" s="121">
        <v>1.02</v>
      </c>
      <c r="N641" s="112"/>
      <c r="O641" s="112"/>
      <c r="P641" s="112"/>
      <c r="Q641" s="129"/>
    </row>
    <row r="642" spans="1:17" x14ac:dyDescent="0.25">
      <c r="A642" s="109" t="s">
        <v>71</v>
      </c>
      <c r="B642" s="133" t="s">
        <v>153</v>
      </c>
      <c r="C642" s="110" t="str">
        <f t="shared" si="83"/>
        <v>SacramentoResidue and Tillage Management - No Till (CPS 329) Intensitve Till to No Till or Strip till on Non-Irrigated Cropland</v>
      </c>
      <c r="D642" s="111">
        <f t="shared" si="77"/>
        <v>0</v>
      </c>
      <c r="E642" s="111">
        <f t="shared" si="78"/>
        <v>0</v>
      </c>
      <c r="F642" s="111">
        <f t="shared" si="79"/>
        <v>3.06</v>
      </c>
      <c r="G642" s="111">
        <f t="shared" si="80"/>
        <v>0</v>
      </c>
      <c r="H642" s="111">
        <f t="shared" si="81"/>
        <v>0</v>
      </c>
      <c r="I642" s="111">
        <f t="shared" si="81"/>
        <v>0</v>
      </c>
      <c r="J642" s="111">
        <f t="shared" si="82"/>
        <v>0</v>
      </c>
      <c r="K642" s="112"/>
      <c r="L642" s="112"/>
      <c r="M642" s="121">
        <v>1.02</v>
      </c>
      <c r="N642" s="112"/>
      <c r="O642" s="112"/>
      <c r="P642" s="112"/>
      <c r="Q642" s="129"/>
    </row>
    <row r="643" spans="1:17" x14ac:dyDescent="0.25">
      <c r="A643" s="109" t="s">
        <v>72</v>
      </c>
      <c r="B643" s="133" t="s">
        <v>153</v>
      </c>
      <c r="C643" s="110" t="str">
        <f t="shared" si="83"/>
        <v>San BenitoResidue and Tillage Management - No Till (CPS 329) Intensitve Till to No Till or Strip till on Non-Irrigated Cropland</v>
      </c>
      <c r="D643" s="111">
        <f t="shared" si="77"/>
        <v>0</v>
      </c>
      <c r="E643" s="111">
        <f t="shared" si="78"/>
        <v>0</v>
      </c>
      <c r="F643" s="111">
        <f t="shared" si="79"/>
        <v>3.06</v>
      </c>
      <c r="G643" s="111">
        <f t="shared" si="80"/>
        <v>0</v>
      </c>
      <c r="H643" s="111">
        <f t="shared" si="81"/>
        <v>0</v>
      </c>
      <c r="I643" s="111">
        <f t="shared" si="81"/>
        <v>0</v>
      </c>
      <c r="J643" s="111">
        <f t="shared" si="82"/>
        <v>0</v>
      </c>
      <c r="K643" s="112"/>
      <c r="L643" s="112"/>
      <c r="M643" s="121">
        <v>1.02</v>
      </c>
      <c r="N643" s="112"/>
      <c r="O643" s="112"/>
      <c r="P643" s="112"/>
      <c r="Q643" s="129"/>
    </row>
    <row r="644" spans="1:17" x14ac:dyDescent="0.25">
      <c r="A644" s="109" t="s">
        <v>73</v>
      </c>
      <c r="B644" s="133" t="s">
        <v>153</v>
      </c>
      <c r="C644" s="110" t="str">
        <f t="shared" si="83"/>
        <v>San BernadinoResidue and Tillage Management - No Till (CPS 329) Intensitve Till to No Till or Strip till on Non-Irrigated Cropland</v>
      </c>
      <c r="D644" s="111">
        <f t="shared" si="77"/>
        <v>0</v>
      </c>
      <c r="E644" s="111">
        <f t="shared" si="78"/>
        <v>0</v>
      </c>
      <c r="F644" s="111">
        <f t="shared" si="79"/>
        <v>3.06</v>
      </c>
      <c r="G644" s="111">
        <f t="shared" si="80"/>
        <v>0</v>
      </c>
      <c r="H644" s="111">
        <f t="shared" si="81"/>
        <v>0</v>
      </c>
      <c r="I644" s="111">
        <f t="shared" si="81"/>
        <v>0</v>
      </c>
      <c r="J644" s="111">
        <f t="shared" si="82"/>
        <v>0</v>
      </c>
      <c r="K644" s="112"/>
      <c r="L644" s="112"/>
      <c r="M644" s="121">
        <v>1.02</v>
      </c>
      <c r="N644" s="112"/>
      <c r="O644" s="112"/>
      <c r="P644" s="112"/>
      <c r="Q644" s="129"/>
    </row>
    <row r="645" spans="1:17" x14ac:dyDescent="0.25">
      <c r="A645" s="109" t="s">
        <v>74</v>
      </c>
      <c r="B645" s="133" t="s">
        <v>153</v>
      </c>
      <c r="C645" s="110" t="str">
        <f t="shared" si="83"/>
        <v>San DiegoResidue and Tillage Management - No Till (CPS 329) Intensitve Till to No Till or Strip till on Non-Irrigated Cropland</v>
      </c>
      <c r="D645" s="111">
        <f t="shared" si="77"/>
        <v>0</v>
      </c>
      <c r="E645" s="111">
        <f t="shared" si="78"/>
        <v>0</v>
      </c>
      <c r="F645" s="111">
        <f t="shared" si="79"/>
        <v>3.06</v>
      </c>
      <c r="G645" s="111">
        <f t="shared" si="80"/>
        <v>0</v>
      </c>
      <c r="H645" s="111">
        <f t="shared" si="81"/>
        <v>0</v>
      </c>
      <c r="I645" s="111">
        <f t="shared" si="81"/>
        <v>0</v>
      </c>
      <c r="J645" s="111">
        <f t="shared" si="82"/>
        <v>0</v>
      </c>
      <c r="K645" s="112"/>
      <c r="L645" s="112"/>
      <c r="M645" s="121">
        <v>1.02</v>
      </c>
      <c r="N645" s="112"/>
      <c r="O645" s="112"/>
      <c r="P645" s="112"/>
      <c r="Q645" s="129"/>
    </row>
    <row r="646" spans="1:17" x14ac:dyDescent="0.25">
      <c r="A646" s="109" t="s">
        <v>75</v>
      </c>
      <c r="B646" s="133" t="s">
        <v>153</v>
      </c>
      <c r="C646" s="110" t="str">
        <f t="shared" si="83"/>
        <v>San FranciscoResidue and Tillage Management - No Till (CPS 329) Intensitve Till to No Till or Strip till on Non-Irrigated Cropland</v>
      </c>
      <c r="D646" s="111">
        <f t="shared" si="77"/>
        <v>0</v>
      </c>
      <c r="E646" s="111">
        <f t="shared" si="78"/>
        <v>0</v>
      </c>
      <c r="F646" s="111">
        <f t="shared" si="79"/>
        <v>3.06</v>
      </c>
      <c r="G646" s="111">
        <f t="shared" si="80"/>
        <v>0</v>
      </c>
      <c r="H646" s="111">
        <f t="shared" si="81"/>
        <v>0</v>
      </c>
      <c r="I646" s="111">
        <f t="shared" si="81"/>
        <v>0</v>
      </c>
      <c r="J646" s="111">
        <f t="shared" si="82"/>
        <v>0</v>
      </c>
      <c r="K646" s="112"/>
      <c r="L646" s="112"/>
      <c r="M646" s="121">
        <v>1.02</v>
      </c>
      <c r="N646" s="112"/>
      <c r="O646" s="112"/>
      <c r="P646" s="112"/>
      <c r="Q646" s="129"/>
    </row>
    <row r="647" spans="1:17" x14ac:dyDescent="0.25">
      <c r="A647" s="109" t="s">
        <v>76</v>
      </c>
      <c r="B647" s="133" t="s">
        <v>153</v>
      </c>
      <c r="C647" s="110" t="str">
        <f t="shared" si="83"/>
        <v>San JoaquinResidue and Tillage Management - No Till (CPS 329) Intensitve Till to No Till or Strip till on Non-Irrigated Cropland</v>
      </c>
      <c r="D647" s="111">
        <f t="shared" si="77"/>
        <v>0</v>
      </c>
      <c r="E647" s="111">
        <f t="shared" si="78"/>
        <v>0</v>
      </c>
      <c r="F647" s="111">
        <f t="shared" si="79"/>
        <v>3.06</v>
      </c>
      <c r="G647" s="111">
        <f t="shared" si="80"/>
        <v>0</v>
      </c>
      <c r="H647" s="111">
        <f t="shared" si="81"/>
        <v>0</v>
      </c>
      <c r="I647" s="111">
        <f t="shared" si="81"/>
        <v>0</v>
      </c>
      <c r="J647" s="111">
        <f t="shared" si="82"/>
        <v>0</v>
      </c>
      <c r="K647" s="112"/>
      <c r="L647" s="112"/>
      <c r="M647" s="121">
        <v>1.02</v>
      </c>
      <c r="N647" s="112"/>
      <c r="O647" s="112"/>
      <c r="P647" s="112"/>
      <c r="Q647" s="129"/>
    </row>
    <row r="648" spans="1:17" x14ac:dyDescent="0.25">
      <c r="A648" s="109" t="s">
        <v>77</v>
      </c>
      <c r="B648" s="133" t="s">
        <v>153</v>
      </c>
      <c r="C648" s="110" t="str">
        <f t="shared" si="83"/>
        <v>San Luis ObispoResidue and Tillage Management - No Till (CPS 329) Intensitve Till to No Till or Strip till on Non-Irrigated Cropland</v>
      </c>
      <c r="D648" s="111">
        <f t="shared" si="77"/>
        <v>0</v>
      </c>
      <c r="E648" s="111">
        <f t="shared" si="78"/>
        <v>0</v>
      </c>
      <c r="F648" s="111">
        <f t="shared" si="79"/>
        <v>3.06</v>
      </c>
      <c r="G648" s="111">
        <f t="shared" si="80"/>
        <v>0</v>
      </c>
      <c r="H648" s="111">
        <f t="shared" si="81"/>
        <v>0</v>
      </c>
      <c r="I648" s="111">
        <f t="shared" si="81"/>
        <v>0</v>
      </c>
      <c r="J648" s="111">
        <f t="shared" si="82"/>
        <v>0</v>
      </c>
      <c r="K648" s="112"/>
      <c r="L648" s="112"/>
      <c r="M648" s="121">
        <v>1.02</v>
      </c>
      <c r="N648" s="112"/>
      <c r="O648" s="112"/>
      <c r="P648" s="112"/>
      <c r="Q648" s="129"/>
    </row>
    <row r="649" spans="1:17" x14ac:dyDescent="0.25">
      <c r="A649" s="109" t="s">
        <v>78</v>
      </c>
      <c r="B649" s="133" t="s">
        <v>153</v>
      </c>
      <c r="C649" s="110" t="str">
        <f t="shared" si="83"/>
        <v>San MateoResidue and Tillage Management - No Till (CPS 329) Intensitve Till to No Till or Strip till on Non-Irrigated Cropland</v>
      </c>
      <c r="D649" s="111">
        <f t="shared" si="77"/>
        <v>0</v>
      </c>
      <c r="E649" s="111">
        <f t="shared" si="78"/>
        <v>0</v>
      </c>
      <c r="F649" s="111">
        <f t="shared" si="79"/>
        <v>3.06</v>
      </c>
      <c r="G649" s="111">
        <f t="shared" si="80"/>
        <v>0</v>
      </c>
      <c r="H649" s="111">
        <f t="shared" si="81"/>
        <v>0</v>
      </c>
      <c r="I649" s="111">
        <f t="shared" si="81"/>
        <v>0</v>
      </c>
      <c r="J649" s="111">
        <f t="shared" si="82"/>
        <v>0</v>
      </c>
      <c r="K649" s="112"/>
      <c r="L649" s="112"/>
      <c r="M649" s="121">
        <v>1.02</v>
      </c>
      <c r="N649" s="112"/>
      <c r="O649" s="112"/>
      <c r="P649" s="112"/>
      <c r="Q649" s="129"/>
    </row>
    <row r="650" spans="1:17" x14ac:dyDescent="0.25">
      <c r="A650" s="109" t="s">
        <v>79</v>
      </c>
      <c r="B650" s="133" t="s">
        <v>153</v>
      </c>
      <c r="C650" s="110" t="str">
        <f t="shared" si="83"/>
        <v>Santa BarbaraResidue and Tillage Management - No Till (CPS 329) Intensitve Till to No Till or Strip till on Non-Irrigated Cropland</v>
      </c>
      <c r="D650" s="111">
        <f t="shared" si="77"/>
        <v>0</v>
      </c>
      <c r="E650" s="111">
        <f t="shared" si="78"/>
        <v>0</v>
      </c>
      <c r="F650" s="111">
        <f t="shared" si="79"/>
        <v>3.06</v>
      </c>
      <c r="G650" s="111">
        <f t="shared" si="80"/>
        <v>0</v>
      </c>
      <c r="H650" s="111">
        <f t="shared" si="81"/>
        <v>0</v>
      </c>
      <c r="I650" s="111">
        <f t="shared" si="81"/>
        <v>0</v>
      </c>
      <c r="J650" s="111">
        <f t="shared" si="82"/>
        <v>0</v>
      </c>
      <c r="K650" s="112"/>
      <c r="L650" s="112"/>
      <c r="M650" s="121">
        <v>1.02</v>
      </c>
      <c r="N650" s="112"/>
      <c r="O650" s="112"/>
      <c r="P650" s="112"/>
      <c r="Q650" s="129"/>
    </row>
    <row r="651" spans="1:17" x14ac:dyDescent="0.25">
      <c r="A651" s="109" t="s">
        <v>80</v>
      </c>
      <c r="B651" s="133" t="s">
        <v>153</v>
      </c>
      <c r="C651" s="110" t="str">
        <f t="shared" si="83"/>
        <v>Santa ClaraResidue and Tillage Management - No Till (CPS 329) Intensitve Till to No Till or Strip till on Non-Irrigated Cropland</v>
      </c>
      <c r="D651" s="111">
        <f t="shared" si="77"/>
        <v>0</v>
      </c>
      <c r="E651" s="111">
        <f t="shared" si="78"/>
        <v>0</v>
      </c>
      <c r="F651" s="111">
        <f t="shared" si="79"/>
        <v>3.06</v>
      </c>
      <c r="G651" s="111">
        <f t="shared" si="80"/>
        <v>0</v>
      </c>
      <c r="H651" s="111">
        <f t="shared" si="81"/>
        <v>0</v>
      </c>
      <c r="I651" s="111">
        <f t="shared" si="81"/>
        <v>0</v>
      </c>
      <c r="J651" s="111">
        <f t="shared" si="82"/>
        <v>0</v>
      </c>
      <c r="K651" s="112"/>
      <c r="L651" s="112"/>
      <c r="M651" s="121">
        <v>1.02</v>
      </c>
      <c r="N651" s="112"/>
      <c r="O651" s="112"/>
      <c r="P651" s="112"/>
      <c r="Q651" s="129"/>
    </row>
    <row r="652" spans="1:17" x14ac:dyDescent="0.25">
      <c r="A652" s="109" t="s">
        <v>81</v>
      </c>
      <c r="B652" s="133" t="s">
        <v>153</v>
      </c>
      <c r="C652" s="110" t="str">
        <f t="shared" si="83"/>
        <v>Santa CruzResidue and Tillage Management - No Till (CPS 329) Intensitve Till to No Till or Strip till on Non-Irrigated Cropland</v>
      </c>
      <c r="D652" s="111">
        <f t="shared" si="77"/>
        <v>0</v>
      </c>
      <c r="E652" s="111">
        <f t="shared" si="78"/>
        <v>0</v>
      </c>
      <c r="F652" s="111">
        <f t="shared" si="79"/>
        <v>3.06</v>
      </c>
      <c r="G652" s="111">
        <f t="shared" si="80"/>
        <v>0</v>
      </c>
      <c r="H652" s="111">
        <f t="shared" si="81"/>
        <v>0</v>
      </c>
      <c r="I652" s="111">
        <f t="shared" si="81"/>
        <v>0</v>
      </c>
      <c r="J652" s="111">
        <f t="shared" si="82"/>
        <v>0</v>
      </c>
      <c r="K652" s="112"/>
      <c r="L652" s="112"/>
      <c r="M652" s="121">
        <v>1.02</v>
      </c>
      <c r="N652" s="112"/>
      <c r="O652" s="112"/>
      <c r="P652" s="112"/>
      <c r="Q652" s="129"/>
    </row>
    <row r="653" spans="1:17" x14ac:dyDescent="0.25">
      <c r="A653" s="109" t="s">
        <v>82</v>
      </c>
      <c r="B653" s="133" t="s">
        <v>153</v>
      </c>
      <c r="C653" s="110" t="str">
        <f t="shared" si="83"/>
        <v>ShastaResidue and Tillage Management - No Till (CPS 329) Intensitve Till to No Till or Strip till on Non-Irrigated Cropland</v>
      </c>
      <c r="D653" s="111">
        <f t="shared" si="77"/>
        <v>0</v>
      </c>
      <c r="E653" s="111">
        <f t="shared" si="78"/>
        <v>0</v>
      </c>
      <c r="F653" s="111">
        <f t="shared" si="79"/>
        <v>3.06</v>
      </c>
      <c r="G653" s="111">
        <f t="shared" si="80"/>
        <v>0</v>
      </c>
      <c r="H653" s="111">
        <f t="shared" si="81"/>
        <v>0</v>
      </c>
      <c r="I653" s="111">
        <f t="shared" si="81"/>
        <v>0</v>
      </c>
      <c r="J653" s="111">
        <f t="shared" si="82"/>
        <v>0</v>
      </c>
      <c r="K653" s="112"/>
      <c r="L653" s="112"/>
      <c r="M653" s="121">
        <v>1.02</v>
      </c>
      <c r="N653" s="112"/>
      <c r="O653" s="112"/>
      <c r="P653" s="112"/>
      <c r="Q653" s="129"/>
    </row>
    <row r="654" spans="1:17" x14ac:dyDescent="0.25">
      <c r="A654" s="109" t="s">
        <v>83</v>
      </c>
      <c r="B654" s="133" t="s">
        <v>153</v>
      </c>
      <c r="C654" s="110" t="str">
        <f t="shared" si="83"/>
        <v>SierraResidue and Tillage Management - No Till (CPS 329) Intensitve Till to No Till or Strip till on Non-Irrigated Cropland</v>
      </c>
      <c r="D654" s="111">
        <f t="shared" si="77"/>
        <v>0</v>
      </c>
      <c r="E654" s="111">
        <f t="shared" si="78"/>
        <v>0</v>
      </c>
      <c r="F654" s="111">
        <f t="shared" si="79"/>
        <v>3.06</v>
      </c>
      <c r="G654" s="111">
        <f t="shared" si="80"/>
        <v>0</v>
      </c>
      <c r="H654" s="111">
        <f t="shared" si="81"/>
        <v>0</v>
      </c>
      <c r="I654" s="111">
        <f t="shared" si="81"/>
        <v>0</v>
      </c>
      <c r="J654" s="111">
        <f t="shared" si="82"/>
        <v>0</v>
      </c>
      <c r="K654" s="112"/>
      <c r="L654" s="112"/>
      <c r="M654" s="121">
        <v>1.02</v>
      </c>
      <c r="N654" s="112"/>
      <c r="O654" s="112"/>
      <c r="P654" s="112"/>
      <c r="Q654" s="129"/>
    </row>
    <row r="655" spans="1:17" x14ac:dyDescent="0.25">
      <c r="A655" s="109" t="s">
        <v>84</v>
      </c>
      <c r="B655" s="133" t="s">
        <v>153</v>
      </c>
      <c r="C655" s="110" t="str">
        <f t="shared" si="83"/>
        <v>SiskiyouResidue and Tillage Management - No Till (CPS 329) Intensitve Till to No Till or Strip till on Non-Irrigated Cropland</v>
      </c>
      <c r="D655" s="111">
        <f t="shared" si="77"/>
        <v>0</v>
      </c>
      <c r="E655" s="111">
        <f t="shared" si="78"/>
        <v>0</v>
      </c>
      <c r="F655" s="111">
        <f t="shared" si="79"/>
        <v>3.06</v>
      </c>
      <c r="G655" s="111">
        <f t="shared" si="80"/>
        <v>0</v>
      </c>
      <c r="H655" s="111">
        <f t="shared" si="81"/>
        <v>0</v>
      </c>
      <c r="I655" s="111">
        <f t="shared" si="81"/>
        <v>0</v>
      </c>
      <c r="J655" s="111">
        <f t="shared" si="82"/>
        <v>0</v>
      </c>
      <c r="K655" s="112"/>
      <c r="L655" s="112"/>
      <c r="M655" s="121">
        <v>1.02</v>
      </c>
      <c r="N655" s="112"/>
      <c r="O655" s="112"/>
      <c r="P655" s="112"/>
      <c r="Q655" s="129"/>
    </row>
    <row r="656" spans="1:17" x14ac:dyDescent="0.25">
      <c r="A656" s="109" t="s">
        <v>85</v>
      </c>
      <c r="B656" s="133" t="s">
        <v>153</v>
      </c>
      <c r="C656" s="110" t="str">
        <f t="shared" si="83"/>
        <v>SolanoResidue and Tillage Management - No Till (CPS 329) Intensitve Till to No Till or Strip till on Non-Irrigated Cropland</v>
      </c>
      <c r="D656" s="111">
        <f t="shared" si="77"/>
        <v>0</v>
      </c>
      <c r="E656" s="111">
        <f t="shared" si="78"/>
        <v>0</v>
      </c>
      <c r="F656" s="111">
        <f t="shared" si="79"/>
        <v>3.06</v>
      </c>
      <c r="G656" s="111">
        <f t="shared" si="80"/>
        <v>0</v>
      </c>
      <c r="H656" s="111">
        <f t="shared" si="81"/>
        <v>0</v>
      </c>
      <c r="I656" s="111">
        <f t="shared" si="81"/>
        <v>0</v>
      </c>
      <c r="J656" s="111">
        <f t="shared" si="82"/>
        <v>0</v>
      </c>
      <c r="K656" s="112"/>
      <c r="L656" s="112"/>
      <c r="M656" s="121">
        <v>1.02</v>
      </c>
      <c r="N656" s="112"/>
      <c r="O656" s="112"/>
      <c r="P656" s="112"/>
      <c r="Q656" s="129"/>
    </row>
    <row r="657" spans="1:17" x14ac:dyDescent="0.25">
      <c r="A657" s="109" t="s">
        <v>86</v>
      </c>
      <c r="B657" s="133" t="s">
        <v>153</v>
      </c>
      <c r="C657" s="110" t="str">
        <f t="shared" si="83"/>
        <v>SonomaResidue and Tillage Management - No Till (CPS 329) Intensitve Till to No Till or Strip till on Non-Irrigated Cropland</v>
      </c>
      <c r="D657" s="111">
        <f t="shared" si="77"/>
        <v>0</v>
      </c>
      <c r="E657" s="111">
        <f t="shared" si="78"/>
        <v>0</v>
      </c>
      <c r="F657" s="111">
        <f t="shared" si="79"/>
        <v>3.06</v>
      </c>
      <c r="G657" s="111">
        <f t="shared" si="80"/>
        <v>0</v>
      </c>
      <c r="H657" s="111">
        <f t="shared" si="81"/>
        <v>0</v>
      </c>
      <c r="I657" s="111">
        <f t="shared" si="81"/>
        <v>0</v>
      </c>
      <c r="J657" s="111">
        <f t="shared" si="82"/>
        <v>0</v>
      </c>
      <c r="K657" s="112"/>
      <c r="L657" s="112"/>
      <c r="M657" s="121">
        <v>1.02</v>
      </c>
      <c r="N657" s="112"/>
      <c r="O657" s="112"/>
      <c r="P657" s="112"/>
      <c r="Q657" s="129"/>
    </row>
    <row r="658" spans="1:17" x14ac:dyDescent="0.25">
      <c r="A658" s="109" t="s">
        <v>87</v>
      </c>
      <c r="B658" s="133" t="s">
        <v>153</v>
      </c>
      <c r="C658" s="110" t="str">
        <f t="shared" si="83"/>
        <v>StanislausResidue and Tillage Management - No Till (CPS 329) Intensitve Till to No Till or Strip till on Non-Irrigated Cropland</v>
      </c>
      <c r="D658" s="111">
        <f t="shared" si="77"/>
        <v>0</v>
      </c>
      <c r="E658" s="111">
        <f t="shared" si="78"/>
        <v>0</v>
      </c>
      <c r="F658" s="111">
        <f t="shared" si="79"/>
        <v>3.06</v>
      </c>
      <c r="G658" s="111">
        <f t="shared" si="80"/>
        <v>0</v>
      </c>
      <c r="H658" s="111">
        <f t="shared" si="81"/>
        <v>0</v>
      </c>
      <c r="I658" s="111">
        <f t="shared" si="81"/>
        <v>0</v>
      </c>
      <c r="J658" s="111">
        <f t="shared" si="82"/>
        <v>0</v>
      </c>
      <c r="K658" s="112"/>
      <c r="L658" s="112"/>
      <c r="M658" s="121">
        <v>1.02</v>
      </c>
      <c r="N658" s="112"/>
      <c r="O658" s="112"/>
      <c r="P658" s="112"/>
      <c r="Q658" s="129"/>
    </row>
    <row r="659" spans="1:17" x14ac:dyDescent="0.25">
      <c r="A659" s="109" t="s">
        <v>88</v>
      </c>
      <c r="B659" s="133" t="s">
        <v>153</v>
      </c>
      <c r="C659" s="110" t="str">
        <f t="shared" si="83"/>
        <v>SutterResidue and Tillage Management - No Till (CPS 329) Intensitve Till to No Till or Strip till on Non-Irrigated Cropland</v>
      </c>
      <c r="D659" s="111">
        <f t="shared" si="77"/>
        <v>0</v>
      </c>
      <c r="E659" s="111">
        <f t="shared" si="78"/>
        <v>0</v>
      </c>
      <c r="F659" s="111">
        <f t="shared" si="79"/>
        <v>3.06</v>
      </c>
      <c r="G659" s="111">
        <f t="shared" si="80"/>
        <v>0</v>
      </c>
      <c r="H659" s="111">
        <f t="shared" si="81"/>
        <v>0</v>
      </c>
      <c r="I659" s="111">
        <f t="shared" si="81"/>
        <v>0</v>
      </c>
      <c r="J659" s="111">
        <f t="shared" si="82"/>
        <v>0</v>
      </c>
      <c r="K659" s="112"/>
      <c r="L659" s="112"/>
      <c r="M659" s="121">
        <v>1.02</v>
      </c>
      <c r="N659" s="112"/>
      <c r="O659" s="112"/>
      <c r="P659" s="112"/>
      <c r="Q659" s="129"/>
    </row>
    <row r="660" spans="1:17" x14ac:dyDescent="0.25">
      <c r="A660" s="109" t="s">
        <v>89</v>
      </c>
      <c r="B660" s="133" t="s">
        <v>153</v>
      </c>
      <c r="C660" s="110" t="str">
        <f t="shared" si="83"/>
        <v>TehamaResidue and Tillage Management - No Till (CPS 329) Intensitve Till to No Till or Strip till on Non-Irrigated Cropland</v>
      </c>
      <c r="D660" s="111">
        <f t="shared" si="77"/>
        <v>0</v>
      </c>
      <c r="E660" s="111">
        <f t="shared" si="78"/>
        <v>0</v>
      </c>
      <c r="F660" s="111">
        <f t="shared" si="79"/>
        <v>3.06</v>
      </c>
      <c r="G660" s="111">
        <f t="shared" si="80"/>
        <v>0</v>
      </c>
      <c r="H660" s="111">
        <f t="shared" si="81"/>
        <v>0</v>
      </c>
      <c r="I660" s="111">
        <f t="shared" si="81"/>
        <v>0</v>
      </c>
      <c r="J660" s="111">
        <f t="shared" si="82"/>
        <v>0</v>
      </c>
      <c r="K660" s="112"/>
      <c r="L660" s="112"/>
      <c r="M660" s="121">
        <v>1.02</v>
      </c>
      <c r="N660" s="112"/>
      <c r="O660" s="112"/>
      <c r="P660" s="112"/>
      <c r="Q660" s="129"/>
    </row>
    <row r="661" spans="1:17" x14ac:dyDescent="0.25">
      <c r="A661" s="109" t="s">
        <v>90</v>
      </c>
      <c r="B661" s="133" t="s">
        <v>153</v>
      </c>
      <c r="C661" s="110" t="str">
        <f t="shared" si="83"/>
        <v>TrinityResidue and Tillage Management - No Till (CPS 329) Intensitve Till to No Till or Strip till on Non-Irrigated Cropland</v>
      </c>
      <c r="D661" s="111">
        <f t="shared" si="77"/>
        <v>0</v>
      </c>
      <c r="E661" s="111">
        <f t="shared" si="78"/>
        <v>0</v>
      </c>
      <c r="F661" s="111">
        <f t="shared" si="79"/>
        <v>3.06</v>
      </c>
      <c r="G661" s="111">
        <f t="shared" si="80"/>
        <v>0</v>
      </c>
      <c r="H661" s="111">
        <f t="shared" si="81"/>
        <v>0</v>
      </c>
      <c r="I661" s="111">
        <f t="shared" si="81"/>
        <v>0</v>
      </c>
      <c r="J661" s="111">
        <f t="shared" si="82"/>
        <v>0</v>
      </c>
      <c r="K661" s="112"/>
      <c r="L661" s="112"/>
      <c r="M661" s="121">
        <v>1.02</v>
      </c>
      <c r="N661" s="112"/>
      <c r="O661" s="112"/>
      <c r="P661" s="112"/>
      <c r="Q661" s="129"/>
    </row>
    <row r="662" spans="1:17" x14ac:dyDescent="0.25">
      <c r="A662" s="109" t="s">
        <v>91</v>
      </c>
      <c r="B662" s="133" t="s">
        <v>153</v>
      </c>
      <c r="C662" s="110" t="str">
        <f t="shared" si="83"/>
        <v>TulareResidue and Tillage Management - No Till (CPS 329) Intensitve Till to No Till or Strip till on Non-Irrigated Cropland</v>
      </c>
      <c r="D662" s="111">
        <f t="shared" si="77"/>
        <v>0</v>
      </c>
      <c r="E662" s="111">
        <f t="shared" si="78"/>
        <v>0</v>
      </c>
      <c r="F662" s="111">
        <f t="shared" si="79"/>
        <v>3.06</v>
      </c>
      <c r="G662" s="111">
        <f t="shared" si="80"/>
        <v>0</v>
      </c>
      <c r="H662" s="111">
        <f t="shared" si="81"/>
        <v>0</v>
      </c>
      <c r="I662" s="111">
        <f t="shared" si="81"/>
        <v>0</v>
      </c>
      <c r="J662" s="111">
        <f t="shared" si="82"/>
        <v>0</v>
      </c>
      <c r="K662" s="112"/>
      <c r="L662" s="112"/>
      <c r="M662" s="121">
        <v>1.02</v>
      </c>
      <c r="N662" s="112"/>
      <c r="O662" s="112"/>
      <c r="P662" s="112"/>
      <c r="Q662" s="129"/>
    </row>
    <row r="663" spans="1:17" x14ac:dyDescent="0.25">
      <c r="A663" s="109" t="s">
        <v>92</v>
      </c>
      <c r="B663" s="133" t="s">
        <v>153</v>
      </c>
      <c r="C663" s="110" t="str">
        <f t="shared" si="83"/>
        <v>TuolumneResidue and Tillage Management - No Till (CPS 329) Intensitve Till to No Till or Strip till on Non-Irrigated Cropland</v>
      </c>
      <c r="D663" s="111">
        <f t="shared" si="77"/>
        <v>0</v>
      </c>
      <c r="E663" s="111">
        <f t="shared" si="78"/>
        <v>0</v>
      </c>
      <c r="F663" s="111">
        <f t="shared" si="79"/>
        <v>3.06</v>
      </c>
      <c r="G663" s="111">
        <f t="shared" si="80"/>
        <v>0</v>
      </c>
      <c r="H663" s="111">
        <f t="shared" si="81"/>
        <v>0</v>
      </c>
      <c r="I663" s="111">
        <f t="shared" si="81"/>
        <v>0</v>
      </c>
      <c r="J663" s="111">
        <f t="shared" si="82"/>
        <v>0</v>
      </c>
      <c r="K663" s="112"/>
      <c r="L663" s="112"/>
      <c r="M663" s="121">
        <v>1.02</v>
      </c>
      <c r="N663" s="112"/>
      <c r="O663" s="112"/>
      <c r="P663" s="112"/>
      <c r="Q663" s="129"/>
    </row>
    <row r="664" spans="1:17" x14ac:dyDescent="0.25">
      <c r="A664" s="109" t="s">
        <v>93</v>
      </c>
      <c r="B664" s="133" t="s">
        <v>153</v>
      </c>
      <c r="C664" s="110" t="str">
        <f t="shared" si="83"/>
        <v>VentureResidue and Tillage Management - No Till (CPS 329) Intensitve Till to No Till or Strip till on Non-Irrigated Cropland</v>
      </c>
      <c r="D664" s="111">
        <f t="shared" si="77"/>
        <v>0</v>
      </c>
      <c r="E664" s="111">
        <f t="shared" si="78"/>
        <v>0</v>
      </c>
      <c r="F664" s="111">
        <f t="shared" si="79"/>
        <v>3.06</v>
      </c>
      <c r="G664" s="111">
        <f t="shared" si="80"/>
        <v>0</v>
      </c>
      <c r="H664" s="111">
        <f t="shared" si="81"/>
        <v>0</v>
      </c>
      <c r="I664" s="111">
        <f t="shared" si="81"/>
        <v>0</v>
      </c>
      <c r="J664" s="111">
        <f t="shared" si="82"/>
        <v>0</v>
      </c>
      <c r="K664" s="112"/>
      <c r="L664" s="112"/>
      <c r="M664" s="121">
        <v>1.02</v>
      </c>
      <c r="N664" s="112"/>
      <c r="O664" s="112"/>
      <c r="P664" s="112"/>
      <c r="Q664" s="129"/>
    </row>
    <row r="665" spans="1:17" x14ac:dyDescent="0.25">
      <c r="A665" s="109" t="s">
        <v>94</v>
      </c>
      <c r="B665" s="133" t="s">
        <v>153</v>
      </c>
      <c r="C665" s="110" t="str">
        <f t="shared" si="83"/>
        <v>YoloResidue and Tillage Management - No Till (CPS 329) Intensitve Till to No Till or Strip till on Non-Irrigated Cropland</v>
      </c>
      <c r="D665" s="111">
        <f t="shared" si="77"/>
        <v>0</v>
      </c>
      <c r="E665" s="111">
        <f t="shared" si="78"/>
        <v>0</v>
      </c>
      <c r="F665" s="111">
        <f t="shared" si="79"/>
        <v>3.06</v>
      </c>
      <c r="G665" s="111">
        <f t="shared" si="80"/>
        <v>0</v>
      </c>
      <c r="H665" s="111">
        <f t="shared" si="81"/>
        <v>0</v>
      </c>
      <c r="I665" s="111">
        <f t="shared" si="81"/>
        <v>0</v>
      </c>
      <c r="J665" s="111">
        <f t="shared" si="82"/>
        <v>0</v>
      </c>
      <c r="K665" s="112"/>
      <c r="L665" s="112"/>
      <c r="M665" s="121">
        <v>1.02</v>
      </c>
      <c r="N665" s="112"/>
      <c r="O665" s="112"/>
      <c r="P665" s="112"/>
      <c r="Q665" s="129"/>
    </row>
    <row r="666" spans="1:17" x14ac:dyDescent="0.25">
      <c r="A666" s="109" t="s">
        <v>95</v>
      </c>
      <c r="B666" s="133" t="s">
        <v>153</v>
      </c>
      <c r="C666" s="110" t="str">
        <f t="shared" si="83"/>
        <v>YubaResidue and Tillage Management - No Till (CPS 329) Intensitve Till to No Till or Strip till on Non-Irrigated Cropland</v>
      </c>
      <c r="D666" s="111">
        <f t="shared" si="77"/>
        <v>0</v>
      </c>
      <c r="E666" s="111">
        <f t="shared" si="78"/>
        <v>0</v>
      </c>
      <c r="F666" s="111">
        <f t="shared" si="79"/>
        <v>3.06</v>
      </c>
      <c r="G666" s="111">
        <f t="shared" si="80"/>
        <v>0</v>
      </c>
      <c r="H666" s="111">
        <f t="shared" si="81"/>
        <v>0</v>
      </c>
      <c r="I666" s="111">
        <f t="shared" si="81"/>
        <v>0</v>
      </c>
      <c r="J666" s="111">
        <f t="shared" si="82"/>
        <v>0</v>
      </c>
      <c r="K666" s="112"/>
      <c r="L666" s="112"/>
      <c r="M666" s="121">
        <v>1.02</v>
      </c>
      <c r="N666" s="112"/>
      <c r="O666" s="112"/>
      <c r="P666" s="112"/>
      <c r="Q666" s="129"/>
    </row>
    <row r="667" spans="1:17" x14ac:dyDescent="0.25">
      <c r="A667" s="109" t="s">
        <v>38</v>
      </c>
      <c r="B667" s="133" t="s">
        <v>170</v>
      </c>
      <c r="C667" s="110" t="str">
        <f t="shared" si="83"/>
        <v>AlamedaResidue and Tillage Management - Reduced Till (CPS 345) Intensitve Till to Reduced Till on Irrigated Cropland</v>
      </c>
      <c r="D667" s="111">
        <f t="shared" si="77"/>
        <v>2.7196312376045143E-3</v>
      </c>
      <c r="E667" s="111">
        <f t="shared" si="78"/>
        <v>-2.138115986765381E-2</v>
      </c>
      <c r="F667" s="111">
        <f t="shared" si="79"/>
        <v>2.0699999999999998</v>
      </c>
      <c r="G667" s="111">
        <f t="shared" si="80"/>
        <v>0</v>
      </c>
      <c r="H667" s="111">
        <f t="shared" si="81"/>
        <v>0</v>
      </c>
      <c r="I667" s="111">
        <f t="shared" si="81"/>
        <v>0</v>
      </c>
      <c r="J667" s="111">
        <f t="shared" si="82"/>
        <v>0</v>
      </c>
      <c r="K667" s="121">
        <v>9.0654374586817148E-4</v>
      </c>
      <c r="L667" s="121">
        <v>-7.1270532892179364E-3</v>
      </c>
      <c r="M667" s="121">
        <v>0.69</v>
      </c>
      <c r="N667" s="112"/>
      <c r="O667" s="112"/>
      <c r="P667" s="112"/>
      <c r="Q667" s="129"/>
    </row>
    <row r="668" spans="1:17" x14ac:dyDescent="0.25">
      <c r="A668" s="109" t="s">
        <v>39</v>
      </c>
      <c r="B668" s="133" t="s">
        <v>170</v>
      </c>
      <c r="C668" s="110" t="str">
        <f t="shared" si="83"/>
        <v>AlpineResidue and Tillage Management - Reduced Till (CPS 345) Intensitve Till to Reduced Till on Irrigated Cropland</v>
      </c>
      <c r="D668" s="111">
        <f t="shared" si="77"/>
        <v>0</v>
      </c>
      <c r="E668" s="111">
        <f t="shared" si="78"/>
        <v>0</v>
      </c>
      <c r="F668" s="111">
        <f t="shared" si="79"/>
        <v>2.0699999999999998</v>
      </c>
      <c r="G668" s="111">
        <f t="shared" si="80"/>
        <v>0</v>
      </c>
      <c r="H668" s="111">
        <f t="shared" si="81"/>
        <v>0</v>
      </c>
      <c r="I668" s="111">
        <f t="shared" si="81"/>
        <v>0</v>
      </c>
      <c r="J668" s="111">
        <f t="shared" si="82"/>
        <v>0</v>
      </c>
      <c r="K668" s="121">
        <v>0</v>
      </c>
      <c r="L668" s="121">
        <v>0</v>
      </c>
      <c r="M668" s="121">
        <v>0.69</v>
      </c>
      <c r="N668" s="112"/>
      <c r="O668" s="112"/>
      <c r="P668" s="112"/>
      <c r="Q668" s="129"/>
    </row>
    <row r="669" spans="1:17" x14ac:dyDescent="0.25">
      <c r="A669" s="109" t="s">
        <v>40</v>
      </c>
      <c r="B669" s="133" t="s">
        <v>170</v>
      </c>
      <c r="C669" s="110" t="str">
        <f t="shared" si="83"/>
        <v>AmadorResidue and Tillage Management - Reduced Till (CPS 345) Intensitve Till to Reduced Till on Irrigated Cropland</v>
      </c>
      <c r="D669" s="111">
        <f t="shared" si="77"/>
        <v>1.5573151033818175E-4</v>
      </c>
      <c r="E669" s="111">
        <f t="shared" si="78"/>
        <v>-7.3334097149747677E-3</v>
      </c>
      <c r="F669" s="111">
        <f t="shared" si="79"/>
        <v>2.0699999999999998</v>
      </c>
      <c r="G669" s="111">
        <f t="shared" si="80"/>
        <v>0</v>
      </c>
      <c r="H669" s="111">
        <f t="shared" si="81"/>
        <v>0</v>
      </c>
      <c r="I669" s="111">
        <f t="shared" si="81"/>
        <v>0</v>
      </c>
      <c r="J669" s="111">
        <f t="shared" si="82"/>
        <v>0</v>
      </c>
      <c r="K669" s="121">
        <v>5.1910503446060586E-5</v>
      </c>
      <c r="L669" s="121">
        <v>-2.4444699049915894E-3</v>
      </c>
      <c r="M669" s="121">
        <v>0.69</v>
      </c>
      <c r="N669" s="112"/>
      <c r="O669" s="112"/>
      <c r="P669" s="112"/>
      <c r="Q669" s="129"/>
    </row>
    <row r="670" spans="1:17" x14ac:dyDescent="0.25">
      <c r="A670" s="109" t="s">
        <v>41</v>
      </c>
      <c r="B670" s="133" t="s">
        <v>170</v>
      </c>
      <c r="C670" s="110" t="str">
        <f t="shared" si="83"/>
        <v>ButteResidue and Tillage Management - Reduced Till (CPS 345) Intensitve Till to Reduced Till on Irrigated Cropland</v>
      </c>
      <c r="D670" s="111">
        <f t="shared" si="77"/>
        <v>1.0101640373704293E-3</v>
      </c>
      <c r="E670" s="111">
        <f t="shared" si="78"/>
        <v>-1.5480207500348875E-3</v>
      </c>
      <c r="F670" s="111">
        <f t="shared" si="79"/>
        <v>2.0699999999999998</v>
      </c>
      <c r="G670" s="111">
        <f t="shared" si="80"/>
        <v>0</v>
      </c>
      <c r="H670" s="111">
        <f t="shared" si="81"/>
        <v>0</v>
      </c>
      <c r="I670" s="111">
        <f t="shared" si="81"/>
        <v>0</v>
      </c>
      <c r="J670" s="111">
        <f t="shared" si="82"/>
        <v>0</v>
      </c>
      <c r="K670" s="121">
        <v>3.3672134579014305E-4</v>
      </c>
      <c r="L670" s="121">
        <v>-5.1600691667829583E-4</v>
      </c>
      <c r="M670" s="121">
        <v>0.69</v>
      </c>
      <c r="N670" s="112"/>
      <c r="O670" s="112"/>
      <c r="P670" s="112"/>
      <c r="Q670" s="129"/>
    </row>
    <row r="671" spans="1:17" x14ac:dyDescent="0.25">
      <c r="A671" s="109" t="s">
        <v>42</v>
      </c>
      <c r="B671" s="133" t="s">
        <v>170</v>
      </c>
      <c r="C671" s="110" t="str">
        <f t="shared" si="83"/>
        <v>CalaverasResidue and Tillage Management - Reduced Till (CPS 345) Intensitve Till to Reduced Till on Irrigated Cropland</v>
      </c>
      <c r="D671" s="111">
        <f t="shared" si="77"/>
        <v>2.8579647043007077E-4</v>
      </c>
      <c r="E671" s="111">
        <f t="shared" si="78"/>
        <v>-6.6847492171782444E-3</v>
      </c>
      <c r="F671" s="111">
        <f t="shared" si="79"/>
        <v>2.0699999999999998</v>
      </c>
      <c r="G671" s="111">
        <f t="shared" si="80"/>
        <v>0</v>
      </c>
      <c r="H671" s="111">
        <f t="shared" si="81"/>
        <v>0</v>
      </c>
      <c r="I671" s="111">
        <f t="shared" si="81"/>
        <v>0</v>
      </c>
      <c r="J671" s="111">
        <f t="shared" si="82"/>
        <v>0</v>
      </c>
      <c r="K671" s="121">
        <v>9.5265490143356922E-5</v>
      </c>
      <c r="L671" s="121">
        <v>-2.2282497390594147E-3</v>
      </c>
      <c r="M671" s="121">
        <v>0.69</v>
      </c>
      <c r="N671" s="112"/>
      <c r="O671" s="112"/>
      <c r="P671" s="112"/>
      <c r="Q671" s="129"/>
    </row>
    <row r="672" spans="1:17" x14ac:dyDescent="0.25">
      <c r="A672" s="109" t="s">
        <v>43</v>
      </c>
      <c r="B672" s="133" t="s">
        <v>170</v>
      </c>
      <c r="C672" s="110" t="str">
        <f t="shared" si="83"/>
        <v>ColusaResidue and Tillage Management - Reduced Till (CPS 345) Intensitve Till to Reduced Till on Irrigated Cropland</v>
      </c>
      <c r="D672" s="111">
        <f t="shared" si="77"/>
        <v>5.5723199936530245E-3</v>
      </c>
      <c r="E672" s="111">
        <f t="shared" si="78"/>
        <v>1.5936866418056035E-2</v>
      </c>
      <c r="F672" s="111">
        <f t="shared" si="79"/>
        <v>2.0699999999999998</v>
      </c>
      <c r="G672" s="111">
        <f t="shared" si="80"/>
        <v>0</v>
      </c>
      <c r="H672" s="111">
        <f t="shared" si="81"/>
        <v>0</v>
      </c>
      <c r="I672" s="111">
        <f t="shared" si="81"/>
        <v>0</v>
      </c>
      <c r="J672" s="111">
        <f t="shared" si="82"/>
        <v>0</v>
      </c>
      <c r="K672" s="121">
        <v>1.8574399978843416E-3</v>
      </c>
      <c r="L672" s="121">
        <v>5.3122888060186781E-3</v>
      </c>
      <c r="M672" s="121">
        <v>0.69</v>
      </c>
      <c r="N672" s="112"/>
      <c r="O672" s="112"/>
      <c r="P672" s="112"/>
      <c r="Q672" s="129"/>
    </row>
    <row r="673" spans="1:17" x14ac:dyDescent="0.25">
      <c r="A673" s="109" t="s">
        <v>44</v>
      </c>
      <c r="B673" s="133" t="s">
        <v>170</v>
      </c>
      <c r="C673" s="110" t="str">
        <f t="shared" si="83"/>
        <v>Contra CostaResidue and Tillage Management - Reduced Till (CPS 345) Intensitve Till to Reduced Till on Irrigated Cropland</v>
      </c>
      <c r="D673" s="111">
        <f t="shared" si="77"/>
        <v>-1.3287942200225478E-3</v>
      </c>
      <c r="E673" s="111">
        <f t="shared" si="78"/>
        <v>-4.1444260037629181E-2</v>
      </c>
      <c r="F673" s="111">
        <f t="shared" si="79"/>
        <v>2.0699999999999998</v>
      </c>
      <c r="G673" s="111">
        <f t="shared" si="80"/>
        <v>0</v>
      </c>
      <c r="H673" s="111">
        <f t="shared" si="81"/>
        <v>0</v>
      </c>
      <c r="I673" s="111">
        <f t="shared" si="81"/>
        <v>0</v>
      </c>
      <c r="J673" s="111">
        <f t="shared" si="82"/>
        <v>0</v>
      </c>
      <c r="K673" s="121">
        <v>-4.4293140667418259E-4</v>
      </c>
      <c r="L673" s="121">
        <v>-1.3814753345876394E-2</v>
      </c>
      <c r="M673" s="121">
        <v>0.69</v>
      </c>
      <c r="N673" s="112"/>
      <c r="O673" s="112"/>
      <c r="P673" s="112"/>
      <c r="Q673" s="129"/>
    </row>
    <row r="674" spans="1:17" x14ac:dyDescent="0.25">
      <c r="A674" s="109" t="s">
        <v>45</v>
      </c>
      <c r="B674" s="133" t="s">
        <v>170</v>
      </c>
      <c r="C674" s="110" t="str">
        <f t="shared" si="83"/>
        <v>Del NorteResidue and Tillage Management - Reduced Till (CPS 345) Intensitve Till to Reduced Till on Irrigated Cropland</v>
      </c>
      <c r="D674" s="111">
        <f t="shared" si="77"/>
        <v>5.9166692370035398E-2</v>
      </c>
      <c r="E674" s="111">
        <f t="shared" si="78"/>
        <v>2.6960935238102973E-2</v>
      </c>
      <c r="F674" s="111">
        <f t="shared" si="79"/>
        <v>2.0699999999999998</v>
      </c>
      <c r="G674" s="111">
        <f t="shared" si="80"/>
        <v>0</v>
      </c>
      <c r="H674" s="111">
        <f t="shared" si="81"/>
        <v>0</v>
      </c>
      <c r="I674" s="111">
        <f t="shared" si="81"/>
        <v>0</v>
      </c>
      <c r="J674" s="111">
        <f t="shared" si="82"/>
        <v>0</v>
      </c>
      <c r="K674" s="121">
        <v>1.9722230790011799E-2</v>
      </c>
      <c r="L674" s="121">
        <v>8.9869784127009911E-3</v>
      </c>
      <c r="M674" s="121">
        <v>0.69</v>
      </c>
      <c r="N674" s="112"/>
      <c r="O674" s="112"/>
      <c r="P674" s="112"/>
      <c r="Q674" s="129"/>
    </row>
    <row r="675" spans="1:17" x14ac:dyDescent="0.25">
      <c r="A675" s="109" t="s">
        <v>46</v>
      </c>
      <c r="B675" s="133" t="s">
        <v>170</v>
      </c>
      <c r="C675" s="110" t="str">
        <f t="shared" si="83"/>
        <v>El DoradoResidue and Tillage Management - Reduced Till (CPS 345) Intensitve Till to Reduced Till on Irrigated Cropland</v>
      </c>
      <c r="D675" s="111">
        <f t="shared" si="77"/>
        <v>1.3077942149268928E-3</v>
      </c>
      <c r="E675" s="111">
        <f t="shared" si="78"/>
        <v>-9.5437648311201842E-2</v>
      </c>
      <c r="F675" s="111">
        <f t="shared" si="79"/>
        <v>2.0699999999999998</v>
      </c>
      <c r="G675" s="111">
        <f t="shared" si="80"/>
        <v>0</v>
      </c>
      <c r="H675" s="111">
        <f t="shared" si="81"/>
        <v>0</v>
      </c>
      <c r="I675" s="111">
        <f t="shared" si="81"/>
        <v>0</v>
      </c>
      <c r="J675" s="111">
        <f t="shared" si="82"/>
        <v>0</v>
      </c>
      <c r="K675" s="121">
        <v>4.3593140497563091E-4</v>
      </c>
      <c r="L675" s="121">
        <v>-3.1812549437067281E-2</v>
      </c>
      <c r="M675" s="121">
        <v>0.69</v>
      </c>
      <c r="N675" s="112"/>
      <c r="O675" s="112"/>
      <c r="P675" s="112"/>
      <c r="Q675" s="129"/>
    </row>
    <row r="676" spans="1:17" x14ac:dyDescent="0.25">
      <c r="A676" s="109" t="s">
        <v>47</v>
      </c>
      <c r="B676" s="133" t="s">
        <v>170</v>
      </c>
      <c r="C676" s="110" t="str">
        <f t="shared" si="83"/>
        <v>FresnoResidue and Tillage Management - Reduced Till (CPS 345) Intensitve Till to Reduced Till on Irrigated Cropland</v>
      </c>
      <c r="D676" s="111">
        <f t="shared" si="77"/>
        <v>1.0036723729981606E-2</v>
      </c>
      <c r="E676" s="111">
        <f t="shared" si="78"/>
        <v>-2.9144377745800115E-2</v>
      </c>
      <c r="F676" s="111">
        <f t="shared" si="79"/>
        <v>2.0699999999999998</v>
      </c>
      <c r="G676" s="111">
        <f t="shared" si="80"/>
        <v>0</v>
      </c>
      <c r="H676" s="111">
        <f t="shared" si="81"/>
        <v>0</v>
      </c>
      <c r="I676" s="111">
        <f t="shared" si="81"/>
        <v>0</v>
      </c>
      <c r="J676" s="111">
        <f t="shared" si="82"/>
        <v>0</v>
      </c>
      <c r="K676" s="121">
        <v>3.3455745766605353E-3</v>
      </c>
      <c r="L676" s="121">
        <v>-9.7147925819333712E-3</v>
      </c>
      <c r="M676" s="121">
        <v>0.69</v>
      </c>
      <c r="N676" s="112"/>
      <c r="O676" s="112"/>
      <c r="P676" s="112"/>
      <c r="Q676" s="129"/>
    </row>
    <row r="677" spans="1:17" x14ac:dyDescent="0.25">
      <c r="A677" s="109" t="s">
        <v>48</v>
      </c>
      <c r="B677" s="133" t="s">
        <v>170</v>
      </c>
      <c r="C677" s="110" t="str">
        <f t="shared" si="83"/>
        <v>GlennResidue and Tillage Management - Reduced Till (CPS 345) Intensitve Till to Reduced Till on Irrigated Cropland</v>
      </c>
      <c r="D677" s="111">
        <f t="shared" si="77"/>
        <v>5.2446391030712067E-4</v>
      </c>
      <c r="E677" s="111">
        <f t="shared" si="78"/>
        <v>-3.0329641081510792E-3</v>
      </c>
      <c r="F677" s="111">
        <f t="shared" si="79"/>
        <v>2.0699999999999998</v>
      </c>
      <c r="G677" s="111">
        <f t="shared" si="80"/>
        <v>0</v>
      </c>
      <c r="H677" s="111">
        <f t="shared" si="81"/>
        <v>0</v>
      </c>
      <c r="I677" s="111">
        <f t="shared" si="81"/>
        <v>0</v>
      </c>
      <c r="J677" s="111">
        <f t="shared" si="82"/>
        <v>0</v>
      </c>
      <c r="K677" s="121">
        <v>1.748213034357069E-4</v>
      </c>
      <c r="L677" s="121">
        <v>-1.0109880360503597E-3</v>
      </c>
      <c r="M677" s="121">
        <v>0.69</v>
      </c>
      <c r="N677" s="112"/>
      <c r="O677" s="112"/>
      <c r="P677" s="112"/>
      <c r="Q677" s="129"/>
    </row>
    <row r="678" spans="1:17" x14ac:dyDescent="0.25">
      <c r="A678" s="109" t="s">
        <v>49</v>
      </c>
      <c r="B678" s="133" t="s">
        <v>170</v>
      </c>
      <c r="C678" s="110" t="str">
        <f t="shared" si="83"/>
        <v>HumboldtResidue and Tillage Management - Reduced Till (CPS 345) Intensitve Till to Reduced Till on Irrigated Cropland</v>
      </c>
      <c r="D678" s="111">
        <f t="shared" si="77"/>
        <v>4.0755741084061896E-3</v>
      </c>
      <c r="E678" s="111">
        <f t="shared" si="78"/>
        <v>-2.6220269576143151E-2</v>
      </c>
      <c r="F678" s="111">
        <f t="shared" si="79"/>
        <v>2.0699999999999998</v>
      </c>
      <c r="G678" s="111">
        <f t="shared" si="80"/>
        <v>0</v>
      </c>
      <c r="H678" s="111">
        <f t="shared" si="81"/>
        <v>0</v>
      </c>
      <c r="I678" s="111">
        <f t="shared" si="81"/>
        <v>0</v>
      </c>
      <c r="J678" s="111">
        <f t="shared" si="82"/>
        <v>0</v>
      </c>
      <c r="K678" s="121">
        <v>1.3585247028020631E-3</v>
      </c>
      <c r="L678" s="121">
        <v>-8.7400898587143838E-3</v>
      </c>
      <c r="M678" s="121">
        <v>0.69</v>
      </c>
      <c r="N678" s="112"/>
      <c r="O678" s="112"/>
      <c r="P678" s="112"/>
      <c r="Q678" s="129"/>
    </row>
    <row r="679" spans="1:17" x14ac:dyDescent="0.25">
      <c r="A679" s="109" t="s">
        <v>50</v>
      </c>
      <c r="B679" s="133" t="s">
        <v>170</v>
      </c>
      <c r="C679" s="110" t="str">
        <f t="shared" si="83"/>
        <v>ImperialResidue and Tillage Management - Reduced Till (CPS 345) Intensitve Till to Reduced Till on Irrigated Cropland</v>
      </c>
      <c r="D679" s="111">
        <f t="shared" si="77"/>
        <v>6.8237637887182479E-3</v>
      </c>
      <c r="E679" s="111">
        <f t="shared" si="78"/>
        <v>-0.94163509268001877</v>
      </c>
      <c r="F679" s="111">
        <f t="shared" si="79"/>
        <v>2.0699999999999998</v>
      </c>
      <c r="G679" s="111">
        <f t="shared" si="80"/>
        <v>0</v>
      </c>
      <c r="H679" s="111">
        <f t="shared" si="81"/>
        <v>0</v>
      </c>
      <c r="I679" s="111">
        <f t="shared" si="81"/>
        <v>0</v>
      </c>
      <c r="J679" s="111">
        <f t="shared" si="82"/>
        <v>0</v>
      </c>
      <c r="K679" s="121">
        <v>2.2745879295727493E-3</v>
      </c>
      <c r="L679" s="121">
        <v>-0.31387836422667292</v>
      </c>
      <c r="M679" s="121">
        <v>0.69</v>
      </c>
      <c r="N679" s="112"/>
      <c r="O679" s="112"/>
      <c r="P679" s="112"/>
      <c r="Q679" s="129"/>
    </row>
    <row r="680" spans="1:17" x14ac:dyDescent="0.25">
      <c r="A680" s="109" t="s">
        <v>51</v>
      </c>
      <c r="B680" s="133" t="s">
        <v>170</v>
      </c>
      <c r="C680" s="110" t="str">
        <f t="shared" si="83"/>
        <v>InyoResidue and Tillage Management - Reduced Till (CPS 345) Intensitve Till to Reduced Till on Irrigated Cropland</v>
      </c>
      <c r="D680" s="111">
        <f t="shared" si="77"/>
        <v>-5.9081830719810519E-5</v>
      </c>
      <c r="E680" s="111">
        <f t="shared" si="78"/>
        <v>-2.1707409584152703E-3</v>
      </c>
      <c r="F680" s="111">
        <f t="shared" si="79"/>
        <v>2.0699999999999998</v>
      </c>
      <c r="G680" s="111">
        <f t="shared" si="80"/>
        <v>0</v>
      </c>
      <c r="H680" s="111">
        <f t="shared" si="81"/>
        <v>0</v>
      </c>
      <c r="I680" s="111">
        <f t="shared" si="81"/>
        <v>0</v>
      </c>
      <c r="J680" s="111">
        <f t="shared" si="82"/>
        <v>0</v>
      </c>
      <c r="K680" s="121">
        <v>-1.9693943573270173E-5</v>
      </c>
      <c r="L680" s="121">
        <v>-7.2358031947175681E-4</v>
      </c>
      <c r="M680" s="121">
        <v>0.69</v>
      </c>
      <c r="N680" s="112"/>
      <c r="O680" s="112"/>
      <c r="P680" s="112"/>
      <c r="Q680" s="129"/>
    </row>
    <row r="681" spans="1:17" x14ac:dyDescent="0.25">
      <c r="A681" s="109" t="s">
        <v>52</v>
      </c>
      <c r="B681" s="133" t="s">
        <v>170</v>
      </c>
      <c r="C681" s="110" t="str">
        <f t="shared" si="83"/>
        <v>KernResidue and Tillage Management - Reduced Till (CPS 345) Intensitve Till to Reduced Till on Irrigated Cropland</v>
      </c>
      <c r="D681" s="111">
        <f t="shared" si="77"/>
        <v>2.2237761736458423E-3</v>
      </c>
      <c r="E681" s="111">
        <f t="shared" si="78"/>
        <v>-0.1240115948772211</v>
      </c>
      <c r="F681" s="111">
        <f t="shared" si="79"/>
        <v>2.0699999999999998</v>
      </c>
      <c r="G681" s="111">
        <f t="shared" si="80"/>
        <v>0</v>
      </c>
      <c r="H681" s="111">
        <f t="shared" si="81"/>
        <v>0</v>
      </c>
      <c r="I681" s="111">
        <f t="shared" si="81"/>
        <v>0</v>
      </c>
      <c r="J681" s="111">
        <f t="shared" si="82"/>
        <v>0</v>
      </c>
      <c r="K681" s="121">
        <v>7.412587245486141E-4</v>
      </c>
      <c r="L681" s="121">
        <v>-4.1337198292407035E-2</v>
      </c>
      <c r="M681" s="121">
        <v>0.69</v>
      </c>
      <c r="N681" s="112"/>
      <c r="O681" s="112"/>
      <c r="P681" s="112"/>
      <c r="Q681" s="129"/>
    </row>
    <row r="682" spans="1:17" x14ac:dyDescent="0.25">
      <c r="A682" s="109" t="s">
        <v>53</v>
      </c>
      <c r="B682" s="133" t="s">
        <v>170</v>
      </c>
      <c r="C682" s="110" t="str">
        <f t="shared" si="83"/>
        <v>KingsResidue and Tillage Management - Reduced Till (CPS 345) Intensitve Till to Reduced Till on Irrigated Cropland</v>
      </c>
      <c r="D682" s="111">
        <f t="shared" si="77"/>
        <v>4.4250737682864812E-4</v>
      </c>
      <c r="E682" s="111">
        <f t="shared" si="78"/>
        <v>-4.302738287579598E-2</v>
      </c>
      <c r="F682" s="111">
        <f t="shared" si="79"/>
        <v>2.0699999999999998</v>
      </c>
      <c r="G682" s="111">
        <f t="shared" si="80"/>
        <v>0</v>
      </c>
      <c r="H682" s="111">
        <f t="shared" si="81"/>
        <v>0</v>
      </c>
      <c r="I682" s="111">
        <f t="shared" si="81"/>
        <v>0</v>
      </c>
      <c r="J682" s="111">
        <f t="shared" si="82"/>
        <v>0</v>
      </c>
      <c r="K682" s="121">
        <v>1.4750245894288271E-4</v>
      </c>
      <c r="L682" s="121">
        <v>-1.434246095859866E-2</v>
      </c>
      <c r="M682" s="121">
        <v>0.69</v>
      </c>
      <c r="N682" s="112"/>
      <c r="O682" s="112"/>
      <c r="P682" s="112"/>
      <c r="Q682" s="129"/>
    </row>
    <row r="683" spans="1:17" x14ac:dyDescent="0.25">
      <c r="A683" s="109" t="s">
        <v>54</v>
      </c>
      <c r="B683" s="133" t="s">
        <v>170</v>
      </c>
      <c r="C683" s="110" t="str">
        <f t="shared" si="83"/>
        <v>LakeResidue and Tillage Management - Reduced Till (CPS 345) Intensitve Till to Reduced Till on Irrigated Cropland</v>
      </c>
      <c r="D683" s="111">
        <f t="shared" si="77"/>
        <v>-1.2445705201252451E-3</v>
      </c>
      <c r="E683" s="111">
        <f t="shared" si="78"/>
        <v>-3.8504993437220962E-2</v>
      </c>
      <c r="F683" s="111">
        <f t="shared" si="79"/>
        <v>2.0699999999999998</v>
      </c>
      <c r="G683" s="111">
        <f t="shared" si="80"/>
        <v>0</v>
      </c>
      <c r="H683" s="111">
        <f t="shared" si="81"/>
        <v>0</v>
      </c>
      <c r="I683" s="111">
        <f t="shared" si="81"/>
        <v>0</v>
      </c>
      <c r="J683" s="111">
        <f t="shared" si="82"/>
        <v>0</v>
      </c>
      <c r="K683" s="121">
        <v>-4.1485684004174836E-4</v>
      </c>
      <c r="L683" s="121">
        <v>-1.2834997812406988E-2</v>
      </c>
      <c r="M683" s="121">
        <v>0.69</v>
      </c>
      <c r="N683" s="112"/>
      <c r="O683" s="112"/>
      <c r="P683" s="112"/>
      <c r="Q683" s="129"/>
    </row>
    <row r="684" spans="1:17" x14ac:dyDescent="0.25">
      <c r="A684" s="109" t="s">
        <v>55</v>
      </c>
      <c r="B684" s="133" t="s">
        <v>170</v>
      </c>
      <c r="C684" s="110" t="str">
        <f t="shared" si="83"/>
        <v>LassenResidue and Tillage Management - Reduced Till (CPS 345) Intensitve Till to Reduced Till on Irrigated Cropland</v>
      </c>
      <c r="D684" s="111">
        <f t="shared" si="77"/>
        <v>2.9059629937729271E-4</v>
      </c>
      <c r="E684" s="111">
        <f t="shared" si="78"/>
        <v>5.3369143336742114E-4</v>
      </c>
      <c r="F684" s="111">
        <f t="shared" si="79"/>
        <v>2.0699999999999998</v>
      </c>
      <c r="G684" s="111">
        <f t="shared" si="80"/>
        <v>0</v>
      </c>
      <c r="H684" s="111">
        <f t="shared" si="81"/>
        <v>0</v>
      </c>
      <c r="I684" s="111">
        <f t="shared" si="81"/>
        <v>0</v>
      </c>
      <c r="J684" s="111">
        <f t="shared" si="82"/>
        <v>0</v>
      </c>
      <c r="K684" s="121">
        <v>9.6865433125764233E-5</v>
      </c>
      <c r="L684" s="121">
        <v>1.7789714445580707E-4</v>
      </c>
      <c r="M684" s="121">
        <v>0.69</v>
      </c>
      <c r="N684" s="112"/>
      <c r="O684" s="112"/>
      <c r="P684" s="112"/>
      <c r="Q684" s="129"/>
    </row>
    <row r="685" spans="1:17" x14ac:dyDescent="0.25">
      <c r="A685" s="109" t="s">
        <v>56</v>
      </c>
      <c r="B685" s="133" t="s">
        <v>170</v>
      </c>
      <c r="C685" s="110" t="str">
        <f t="shared" si="83"/>
        <v>Los AngelesResidue and Tillage Management - Reduced Till (CPS 345) Intensitve Till to Reduced Till on Irrigated Cropland</v>
      </c>
      <c r="D685" s="111">
        <f t="shared" si="77"/>
        <v>-1.1744697083606915E-3</v>
      </c>
      <c r="E685" s="111">
        <f t="shared" si="78"/>
        <v>-0.26729546802242643</v>
      </c>
      <c r="F685" s="111">
        <f t="shared" si="79"/>
        <v>2.0699999999999998</v>
      </c>
      <c r="G685" s="111">
        <f t="shared" si="80"/>
        <v>0</v>
      </c>
      <c r="H685" s="111">
        <f t="shared" si="81"/>
        <v>0</v>
      </c>
      <c r="I685" s="111">
        <f t="shared" si="81"/>
        <v>0</v>
      </c>
      <c r="J685" s="111">
        <f t="shared" si="82"/>
        <v>0</v>
      </c>
      <c r="K685" s="121">
        <v>-3.9148990278689718E-4</v>
      </c>
      <c r="L685" s="121">
        <v>-8.9098489340808801E-2</v>
      </c>
      <c r="M685" s="121">
        <v>0.69</v>
      </c>
      <c r="N685" s="112"/>
      <c r="O685" s="112"/>
      <c r="P685" s="112"/>
      <c r="Q685" s="129"/>
    </row>
    <row r="686" spans="1:17" x14ac:dyDescent="0.25">
      <c r="A686" s="109" t="s">
        <v>57</v>
      </c>
      <c r="B686" s="133" t="s">
        <v>170</v>
      </c>
      <c r="C686" s="110" t="str">
        <f t="shared" si="83"/>
        <v>MaderaResidue and Tillage Management - Reduced Till (CPS 345) Intensitve Till to Reduced Till on Irrigated Cropland</v>
      </c>
      <c r="D686" s="111">
        <f t="shared" si="77"/>
        <v>4.2782396608365383E-5</v>
      </c>
      <c r="E686" s="111">
        <f t="shared" si="78"/>
        <v>-8.7975858297574677E-3</v>
      </c>
      <c r="F686" s="111">
        <f t="shared" si="79"/>
        <v>2.0699999999999998</v>
      </c>
      <c r="G686" s="111">
        <f t="shared" si="80"/>
        <v>0</v>
      </c>
      <c r="H686" s="111">
        <f t="shared" si="81"/>
        <v>0</v>
      </c>
      <c r="I686" s="111">
        <f t="shared" si="81"/>
        <v>0</v>
      </c>
      <c r="J686" s="111">
        <f t="shared" si="82"/>
        <v>0</v>
      </c>
      <c r="K686" s="121">
        <v>1.4260798869455128E-5</v>
      </c>
      <c r="L686" s="121">
        <v>-2.9325286099191558E-3</v>
      </c>
      <c r="M686" s="121">
        <v>0.69</v>
      </c>
      <c r="N686" s="112"/>
      <c r="O686" s="112"/>
      <c r="P686" s="112"/>
      <c r="Q686" s="129"/>
    </row>
    <row r="687" spans="1:17" x14ac:dyDescent="0.25">
      <c r="A687" s="109" t="s">
        <v>58</v>
      </c>
      <c r="B687" s="133" t="s">
        <v>170</v>
      </c>
      <c r="C687" s="110" t="str">
        <f t="shared" si="83"/>
        <v>MarinResidue and Tillage Management - Reduced Till (CPS 345) Intensitve Till to Reduced Till on Irrigated Cropland</v>
      </c>
      <c r="D687" s="111">
        <f t="shared" si="77"/>
        <v>3.8815380601516835E-3</v>
      </c>
      <c r="E687" s="111">
        <f t="shared" si="78"/>
        <v>-3.3049078543744984E-3</v>
      </c>
      <c r="F687" s="111">
        <f t="shared" si="79"/>
        <v>2.0699999999999998</v>
      </c>
      <c r="G687" s="111">
        <f t="shared" si="80"/>
        <v>0</v>
      </c>
      <c r="H687" s="111">
        <f t="shared" si="81"/>
        <v>0</v>
      </c>
      <c r="I687" s="111">
        <f t="shared" si="81"/>
        <v>0</v>
      </c>
      <c r="J687" s="111">
        <f t="shared" si="82"/>
        <v>0</v>
      </c>
      <c r="K687" s="121">
        <v>1.2938460200505612E-3</v>
      </c>
      <c r="L687" s="121">
        <v>-1.1016359514581661E-3</v>
      </c>
      <c r="M687" s="121">
        <v>0.69</v>
      </c>
      <c r="N687" s="112"/>
      <c r="O687" s="112"/>
      <c r="P687" s="112"/>
      <c r="Q687" s="129"/>
    </row>
    <row r="688" spans="1:17" x14ac:dyDescent="0.25">
      <c r="A688" s="109" t="s">
        <v>59</v>
      </c>
      <c r="B688" s="133" t="s">
        <v>170</v>
      </c>
      <c r="C688" s="110" t="str">
        <f t="shared" si="83"/>
        <v>MariposaResidue and Tillage Management - Reduced Till (CPS 345) Intensitve Till to Reduced Till on Irrigated Cropland</v>
      </c>
      <c r="D688" s="111">
        <f t="shared" si="77"/>
        <v>3.2330060824399813E-4</v>
      </c>
      <c r="E688" s="111">
        <f t="shared" si="78"/>
        <v>-9.1817762764494779E-4</v>
      </c>
      <c r="F688" s="111">
        <f t="shared" si="79"/>
        <v>2.0699999999999998</v>
      </c>
      <c r="G688" s="111">
        <f t="shared" si="80"/>
        <v>0</v>
      </c>
      <c r="H688" s="111">
        <f t="shared" si="81"/>
        <v>0</v>
      </c>
      <c r="I688" s="111">
        <f t="shared" si="81"/>
        <v>0</v>
      </c>
      <c r="J688" s="111">
        <f t="shared" si="82"/>
        <v>0</v>
      </c>
      <c r="K688" s="121">
        <v>1.0776686941466604E-4</v>
      </c>
      <c r="L688" s="121">
        <v>-3.060592092149826E-4</v>
      </c>
      <c r="M688" s="121">
        <v>0.69</v>
      </c>
      <c r="N688" s="112"/>
      <c r="O688" s="112"/>
      <c r="P688" s="112"/>
      <c r="Q688" s="129"/>
    </row>
    <row r="689" spans="1:17" x14ac:dyDescent="0.25">
      <c r="A689" s="109" t="s">
        <v>60</v>
      </c>
      <c r="B689" s="133" t="s">
        <v>170</v>
      </c>
      <c r="C689" s="110" t="str">
        <f t="shared" si="83"/>
        <v>MendocinoResidue and Tillage Management - Reduced Till (CPS 345) Intensitve Till to Reduced Till on Irrigated Cropland</v>
      </c>
      <c r="D689" s="111">
        <f t="shared" si="77"/>
        <v>1.6883414142073255E-2</v>
      </c>
      <c r="E689" s="111">
        <f t="shared" si="78"/>
        <v>-8.6758111154000596E-3</v>
      </c>
      <c r="F689" s="111">
        <f t="shared" si="79"/>
        <v>2.0699999999999998</v>
      </c>
      <c r="G689" s="111">
        <f t="shared" si="80"/>
        <v>0</v>
      </c>
      <c r="H689" s="111">
        <f t="shared" si="81"/>
        <v>0</v>
      </c>
      <c r="I689" s="111">
        <f t="shared" si="81"/>
        <v>0</v>
      </c>
      <c r="J689" s="111">
        <f t="shared" si="82"/>
        <v>0</v>
      </c>
      <c r="K689" s="121">
        <v>5.6278047140244187E-3</v>
      </c>
      <c r="L689" s="121">
        <v>-2.8919370384666867E-3</v>
      </c>
      <c r="M689" s="121">
        <v>0.69</v>
      </c>
      <c r="N689" s="112"/>
      <c r="O689" s="112"/>
      <c r="P689" s="112"/>
      <c r="Q689" s="129"/>
    </row>
    <row r="690" spans="1:17" x14ac:dyDescent="0.25">
      <c r="A690" s="109" t="s">
        <v>61</v>
      </c>
      <c r="B690" s="133" t="s">
        <v>170</v>
      </c>
      <c r="C690" s="110" t="str">
        <f t="shared" si="83"/>
        <v>MercedResidue and Tillage Management - Reduced Till (CPS 345) Intensitve Till to Reduced Till on Irrigated Cropland</v>
      </c>
      <c r="D690" s="111">
        <f t="shared" si="77"/>
        <v>6.2234649831053529E-3</v>
      </c>
      <c r="E690" s="111">
        <f t="shared" si="78"/>
        <v>-6.0319716323556233E-2</v>
      </c>
      <c r="F690" s="111">
        <f t="shared" si="79"/>
        <v>2.0699999999999998</v>
      </c>
      <c r="G690" s="111">
        <f t="shared" si="80"/>
        <v>0</v>
      </c>
      <c r="H690" s="111">
        <f t="shared" si="81"/>
        <v>0</v>
      </c>
      <c r="I690" s="111">
        <f t="shared" si="81"/>
        <v>0</v>
      </c>
      <c r="J690" s="111">
        <f t="shared" si="82"/>
        <v>0</v>
      </c>
      <c r="K690" s="121">
        <v>2.0744883277017843E-3</v>
      </c>
      <c r="L690" s="121">
        <v>-2.0106572107852078E-2</v>
      </c>
      <c r="M690" s="121">
        <v>0.69</v>
      </c>
      <c r="N690" s="112"/>
      <c r="O690" s="112"/>
      <c r="P690" s="112"/>
      <c r="Q690" s="129"/>
    </row>
    <row r="691" spans="1:17" x14ac:dyDescent="0.25">
      <c r="A691" s="109" t="s">
        <v>62</v>
      </c>
      <c r="B691" s="133" t="s">
        <v>170</v>
      </c>
      <c r="C691" s="110" t="str">
        <f t="shared" si="83"/>
        <v>ModocResidue and Tillage Management - Reduced Till (CPS 345) Intensitve Till to Reduced Till on Irrigated Cropland</v>
      </c>
      <c r="D691" s="111">
        <f t="shared" si="77"/>
        <v>1.1713540865368515E-4</v>
      </c>
      <c r="E691" s="111">
        <f t="shared" si="78"/>
        <v>-8.0282944687269577E-4</v>
      </c>
      <c r="F691" s="111">
        <f t="shared" si="79"/>
        <v>2.0699999999999998</v>
      </c>
      <c r="G691" s="111">
        <f t="shared" si="80"/>
        <v>0</v>
      </c>
      <c r="H691" s="111">
        <f t="shared" si="81"/>
        <v>0</v>
      </c>
      <c r="I691" s="111">
        <f t="shared" si="81"/>
        <v>0</v>
      </c>
      <c r="J691" s="111">
        <f t="shared" si="82"/>
        <v>0</v>
      </c>
      <c r="K691" s="121">
        <v>3.9045136217895046E-5</v>
      </c>
      <c r="L691" s="121">
        <v>-2.6760981562423192E-4</v>
      </c>
      <c r="M691" s="121">
        <v>0.69</v>
      </c>
      <c r="N691" s="112"/>
      <c r="O691" s="112"/>
      <c r="P691" s="112"/>
      <c r="Q691" s="129"/>
    </row>
    <row r="692" spans="1:17" x14ac:dyDescent="0.25">
      <c r="A692" s="109" t="s">
        <v>63</v>
      </c>
      <c r="B692" s="133" t="s">
        <v>170</v>
      </c>
      <c r="C692" s="110" t="str">
        <f t="shared" si="83"/>
        <v>MonoResidue and Tillage Management - Reduced Till (CPS 345) Intensitve Till to Reduced Till on Irrigated Cropland</v>
      </c>
      <c r="D692" s="111">
        <f t="shared" si="77"/>
        <v>0</v>
      </c>
      <c r="E692" s="111">
        <f t="shared" si="78"/>
        <v>0</v>
      </c>
      <c r="F692" s="111">
        <f t="shared" si="79"/>
        <v>2.0699999999999998</v>
      </c>
      <c r="G692" s="111">
        <f t="shared" si="80"/>
        <v>0</v>
      </c>
      <c r="H692" s="111">
        <f t="shared" si="81"/>
        <v>0</v>
      </c>
      <c r="I692" s="111">
        <f t="shared" si="81"/>
        <v>0</v>
      </c>
      <c r="J692" s="111">
        <f t="shared" si="82"/>
        <v>0</v>
      </c>
      <c r="K692" s="121">
        <v>0</v>
      </c>
      <c r="L692" s="121">
        <v>0</v>
      </c>
      <c r="M692" s="121">
        <v>0.69</v>
      </c>
      <c r="N692" s="112"/>
      <c r="O692" s="112"/>
      <c r="P692" s="112"/>
      <c r="Q692" s="129"/>
    </row>
    <row r="693" spans="1:17" x14ac:dyDescent="0.25">
      <c r="A693" s="109" t="s">
        <v>64</v>
      </c>
      <c r="B693" s="133" t="s">
        <v>170</v>
      </c>
      <c r="C693" s="110" t="str">
        <f t="shared" si="83"/>
        <v>MontereyResidue and Tillage Management - Reduced Till (CPS 345) Intensitve Till to Reduced Till on Irrigated Cropland</v>
      </c>
      <c r="D693" s="111">
        <f t="shared" si="77"/>
        <v>5.0226101189999317E-2</v>
      </c>
      <c r="E693" s="111">
        <f t="shared" si="78"/>
        <v>-0.42966432638812296</v>
      </c>
      <c r="F693" s="111">
        <f t="shared" si="79"/>
        <v>2.0699999999999998</v>
      </c>
      <c r="G693" s="111">
        <f t="shared" si="80"/>
        <v>0</v>
      </c>
      <c r="H693" s="111">
        <f t="shared" si="81"/>
        <v>0</v>
      </c>
      <c r="I693" s="111">
        <f t="shared" si="81"/>
        <v>0</v>
      </c>
      <c r="J693" s="111">
        <f t="shared" si="82"/>
        <v>0</v>
      </c>
      <c r="K693" s="121">
        <v>1.6742033729999772E-2</v>
      </c>
      <c r="L693" s="121">
        <v>-0.14322144212937432</v>
      </c>
      <c r="M693" s="121">
        <v>0.69</v>
      </c>
      <c r="N693" s="112"/>
      <c r="O693" s="112"/>
      <c r="P693" s="112"/>
      <c r="Q693" s="129"/>
    </row>
    <row r="694" spans="1:17" x14ac:dyDescent="0.25">
      <c r="A694" s="109" t="s">
        <v>65</v>
      </c>
      <c r="B694" s="133" t="s">
        <v>170</v>
      </c>
      <c r="C694" s="110" t="str">
        <f t="shared" si="83"/>
        <v>NapaResidue and Tillage Management - Reduced Till (CPS 345) Intensitve Till to Reduced Till on Irrigated Cropland</v>
      </c>
      <c r="D694" s="111">
        <f t="shared" si="77"/>
        <v>1.1307352924743365E-2</v>
      </c>
      <c r="E694" s="111">
        <f t="shared" si="78"/>
        <v>-3.9701050619869442E-2</v>
      </c>
      <c r="F694" s="111">
        <f t="shared" si="79"/>
        <v>2.0699999999999998</v>
      </c>
      <c r="G694" s="111">
        <f t="shared" si="80"/>
        <v>0</v>
      </c>
      <c r="H694" s="111">
        <f t="shared" si="81"/>
        <v>0</v>
      </c>
      <c r="I694" s="111">
        <f t="shared" si="81"/>
        <v>0</v>
      </c>
      <c r="J694" s="111">
        <f t="shared" si="82"/>
        <v>0</v>
      </c>
      <c r="K694" s="121">
        <v>3.7691176415811218E-3</v>
      </c>
      <c r="L694" s="121">
        <v>-1.323368353995648E-2</v>
      </c>
      <c r="M694" s="121">
        <v>0.69</v>
      </c>
      <c r="N694" s="112"/>
      <c r="O694" s="112"/>
      <c r="P694" s="112"/>
      <c r="Q694" s="129"/>
    </row>
    <row r="695" spans="1:17" x14ac:dyDescent="0.25">
      <c r="A695" s="109" t="s">
        <v>66</v>
      </c>
      <c r="B695" s="133" t="s">
        <v>170</v>
      </c>
      <c r="C695" s="110" t="str">
        <f t="shared" si="83"/>
        <v>NevadaResidue and Tillage Management - Reduced Till (CPS 345) Intensitve Till to Reduced Till on Irrigated Cropland</v>
      </c>
      <c r="D695" s="111">
        <f t="shared" si="77"/>
        <v>6.2210199123677334E-4</v>
      </c>
      <c r="E695" s="111">
        <f t="shared" si="78"/>
        <v>6.354708582161004E-3</v>
      </c>
      <c r="F695" s="111">
        <f t="shared" si="79"/>
        <v>2.0699999999999998</v>
      </c>
      <c r="G695" s="111">
        <f t="shared" si="80"/>
        <v>0</v>
      </c>
      <c r="H695" s="111">
        <f t="shared" si="81"/>
        <v>0</v>
      </c>
      <c r="I695" s="111">
        <f t="shared" si="81"/>
        <v>0</v>
      </c>
      <c r="J695" s="111">
        <f t="shared" si="82"/>
        <v>0</v>
      </c>
      <c r="K695" s="121">
        <v>2.0736733041225777E-4</v>
      </c>
      <c r="L695" s="121">
        <v>2.118236194053668E-3</v>
      </c>
      <c r="M695" s="121">
        <v>0.69</v>
      </c>
      <c r="N695" s="112"/>
      <c r="O695" s="112"/>
      <c r="P695" s="112"/>
      <c r="Q695" s="129"/>
    </row>
    <row r="696" spans="1:17" x14ac:dyDescent="0.25">
      <c r="A696" s="109" t="s">
        <v>67</v>
      </c>
      <c r="B696" s="133" t="s">
        <v>170</v>
      </c>
      <c r="C696" s="110" t="str">
        <f t="shared" si="83"/>
        <v>OrangeResidue and Tillage Management - Reduced Till (CPS 345) Intensitve Till to Reduced Till on Irrigated Cropland</v>
      </c>
      <c r="D696" s="111">
        <f t="shared" si="77"/>
        <v>7.6724506372000817E-3</v>
      </c>
      <c r="E696" s="111">
        <f t="shared" si="78"/>
        <v>-0.15647120408726489</v>
      </c>
      <c r="F696" s="111">
        <f t="shared" si="79"/>
        <v>2.0699999999999998</v>
      </c>
      <c r="G696" s="111">
        <f t="shared" si="80"/>
        <v>0</v>
      </c>
      <c r="H696" s="111">
        <f t="shared" si="81"/>
        <v>0</v>
      </c>
      <c r="I696" s="111">
        <f t="shared" si="81"/>
        <v>0</v>
      </c>
      <c r="J696" s="111">
        <f t="shared" si="82"/>
        <v>0</v>
      </c>
      <c r="K696" s="121">
        <v>2.5574835457333606E-3</v>
      </c>
      <c r="L696" s="121">
        <v>-5.2157068029088302E-2</v>
      </c>
      <c r="M696" s="121">
        <v>0.69</v>
      </c>
      <c r="N696" s="112"/>
      <c r="O696" s="112"/>
      <c r="P696" s="112"/>
      <c r="Q696" s="129"/>
    </row>
    <row r="697" spans="1:17" x14ac:dyDescent="0.25">
      <c r="A697" s="109" t="s">
        <v>68</v>
      </c>
      <c r="B697" s="133" t="s">
        <v>170</v>
      </c>
      <c r="C697" s="110" t="str">
        <f t="shared" si="83"/>
        <v>PlacerResidue and Tillage Management - Reduced Till (CPS 345) Intensitve Till to Reduced Till on Irrigated Cropland</v>
      </c>
      <c r="D697" s="111">
        <f t="shared" ref="D697:D760" si="84">K697*ThreeYears</f>
        <v>2.9250138707695726E-4</v>
      </c>
      <c r="E697" s="111">
        <f t="shared" ref="E697:E760" si="85">L697*ThreeYears</f>
        <v>-1.3316098715020402E-2</v>
      </c>
      <c r="F697" s="111">
        <f t="shared" ref="F697:F760" si="86">M697*ThreeYears</f>
        <v>2.0699999999999998</v>
      </c>
      <c r="G697" s="111">
        <f t="shared" ref="G697:G760" si="87">N697*ThreeYears</f>
        <v>0</v>
      </c>
      <c r="H697" s="111">
        <f t="shared" ref="H697:I760" si="88">O697*ThreeYears</f>
        <v>0</v>
      </c>
      <c r="I697" s="111">
        <f t="shared" si="88"/>
        <v>0</v>
      </c>
      <c r="J697" s="111">
        <f t="shared" ref="J697:J760" si="89">Q697*ThreeYears</f>
        <v>0</v>
      </c>
      <c r="K697" s="121">
        <v>9.7500462358985759E-5</v>
      </c>
      <c r="L697" s="121">
        <v>-4.4386995716734672E-3</v>
      </c>
      <c r="M697" s="121">
        <v>0.69</v>
      </c>
      <c r="N697" s="112"/>
      <c r="O697" s="112"/>
      <c r="P697" s="112"/>
      <c r="Q697" s="129"/>
    </row>
    <row r="698" spans="1:17" x14ac:dyDescent="0.25">
      <c r="A698" s="109" t="s">
        <v>69</v>
      </c>
      <c r="B698" s="133" t="s">
        <v>170</v>
      </c>
      <c r="C698" s="110" t="str">
        <f t="shared" ref="C698:C761" si="90">A698&amp;B698</f>
        <v>PlumasResidue and Tillage Management - Reduced Till (CPS 345) Intensitve Till to Reduced Till on Irrigated Cropland</v>
      </c>
      <c r="D698" s="111">
        <f t="shared" si="84"/>
        <v>1.1300155040899419E-4</v>
      </c>
      <c r="E698" s="111">
        <f t="shared" si="85"/>
        <v>4.037360695205917E-5</v>
      </c>
      <c r="F698" s="111">
        <f t="shared" si="86"/>
        <v>2.0699999999999998</v>
      </c>
      <c r="G698" s="111">
        <f t="shared" si="87"/>
        <v>0</v>
      </c>
      <c r="H698" s="111">
        <f t="shared" si="88"/>
        <v>0</v>
      </c>
      <c r="I698" s="111">
        <f t="shared" si="88"/>
        <v>0</v>
      </c>
      <c r="J698" s="111">
        <f t="shared" si="89"/>
        <v>0</v>
      </c>
      <c r="K698" s="121">
        <v>3.766718346966473E-5</v>
      </c>
      <c r="L698" s="121">
        <v>1.3457868984019723E-5</v>
      </c>
      <c r="M698" s="121">
        <v>0.69</v>
      </c>
      <c r="N698" s="112"/>
      <c r="O698" s="112"/>
      <c r="P698" s="112"/>
      <c r="Q698" s="129"/>
    </row>
    <row r="699" spans="1:17" x14ac:dyDescent="0.25">
      <c r="A699" s="109" t="s">
        <v>70</v>
      </c>
      <c r="B699" s="133" t="s">
        <v>170</v>
      </c>
      <c r="C699" s="110" t="str">
        <f t="shared" si="90"/>
        <v>RiversideResidue and Tillage Management - Reduced Till (CPS 345) Intensitve Till to Reduced Till on Irrigated Cropland</v>
      </c>
      <c r="D699" s="111">
        <f t="shared" si="84"/>
        <v>-5.3420615013143507E-3</v>
      </c>
      <c r="E699" s="111">
        <f t="shared" si="85"/>
        <v>-0.24110307383632715</v>
      </c>
      <c r="F699" s="111">
        <f t="shared" si="86"/>
        <v>2.0699999999999998</v>
      </c>
      <c r="G699" s="111">
        <f t="shared" si="87"/>
        <v>0</v>
      </c>
      <c r="H699" s="111">
        <f t="shared" si="88"/>
        <v>0</v>
      </c>
      <c r="I699" s="111">
        <f t="shared" si="88"/>
        <v>0</v>
      </c>
      <c r="J699" s="111">
        <f t="shared" si="89"/>
        <v>0</v>
      </c>
      <c r="K699" s="121">
        <v>-1.7806871671047836E-3</v>
      </c>
      <c r="L699" s="121">
        <v>-8.0367691278775716E-2</v>
      </c>
      <c r="M699" s="121">
        <v>0.69</v>
      </c>
      <c r="N699" s="112"/>
      <c r="O699" s="112"/>
      <c r="P699" s="112"/>
      <c r="Q699" s="129"/>
    </row>
    <row r="700" spans="1:17" x14ac:dyDescent="0.25">
      <c r="A700" s="109" t="s">
        <v>71</v>
      </c>
      <c r="B700" s="133" t="s">
        <v>170</v>
      </c>
      <c r="C700" s="110" t="str">
        <f t="shared" si="90"/>
        <v>SacramentoResidue and Tillage Management - Reduced Till (CPS 345) Intensitve Till to Reduced Till on Irrigated Cropland</v>
      </c>
      <c r="D700" s="111">
        <f t="shared" si="84"/>
        <v>1.9657148071256076E-3</v>
      </c>
      <c r="E700" s="111">
        <f t="shared" si="85"/>
        <v>-1.1405224896965025E-2</v>
      </c>
      <c r="F700" s="111">
        <f t="shared" si="86"/>
        <v>2.0699999999999998</v>
      </c>
      <c r="G700" s="111">
        <f t="shared" si="87"/>
        <v>0</v>
      </c>
      <c r="H700" s="111">
        <f t="shared" si="88"/>
        <v>0</v>
      </c>
      <c r="I700" s="111">
        <f t="shared" si="88"/>
        <v>0</v>
      </c>
      <c r="J700" s="111">
        <f t="shared" si="89"/>
        <v>0</v>
      </c>
      <c r="K700" s="121">
        <v>6.5523826904186923E-4</v>
      </c>
      <c r="L700" s="121">
        <v>-3.801741632321675E-3</v>
      </c>
      <c r="M700" s="121">
        <v>0.69</v>
      </c>
      <c r="N700" s="112"/>
      <c r="O700" s="112"/>
      <c r="P700" s="112"/>
      <c r="Q700" s="129"/>
    </row>
    <row r="701" spans="1:17" x14ac:dyDescent="0.25">
      <c r="A701" s="109" t="s">
        <v>72</v>
      </c>
      <c r="B701" s="133" t="s">
        <v>170</v>
      </c>
      <c r="C701" s="110" t="str">
        <f t="shared" si="90"/>
        <v>San BenitoResidue and Tillage Management - Reduced Till (CPS 345) Intensitve Till to Reduced Till on Irrigated Cropland</v>
      </c>
      <c r="D701" s="111">
        <f t="shared" si="84"/>
        <v>4.9593061664770538E-2</v>
      </c>
      <c r="E701" s="111">
        <f t="shared" si="85"/>
        <v>-9.8903045088770111E-2</v>
      </c>
      <c r="F701" s="111">
        <f t="shared" si="86"/>
        <v>2.0699999999999998</v>
      </c>
      <c r="G701" s="111">
        <f t="shared" si="87"/>
        <v>0</v>
      </c>
      <c r="H701" s="111">
        <f t="shared" si="88"/>
        <v>0</v>
      </c>
      <c r="I701" s="111">
        <f t="shared" si="88"/>
        <v>0</v>
      </c>
      <c r="J701" s="111">
        <f t="shared" si="89"/>
        <v>0</v>
      </c>
      <c r="K701" s="121">
        <v>1.6531020554923514E-2</v>
      </c>
      <c r="L701" s="121">
        <v>-3.2967681696256704E-2</v>
      </c>
      <c r="M701" s="121">
        <v>0.69</v>
      </c>
      <c r="N701" s="112"/>
      <c r="O701" s="112"/>
      <c r="P701" s="112"/>
      <c r="Q701" s="129"/>
    </row>
    <row r="702" spans="1:17" x14ac:dyDescent="0.25">
      <c r="A702" s="109" t="s">
        <v>73</v>
      </c>
      <c r="B702" s="133" t="s">
        <v>170</v>
      </c>
      <c r="C702" s="110" t="str">
        <f t="shared" si="90"/>
        <v>San BernadinoResidue and Tillage Management - Reduced Till (CPS 345) Intensitve Till to Reduced Till on Irrigated Cropland</v>
      </c>
      <c r="D702" s="111">
        <f t="shared" si="84"/>
        <v>6.5729015073984383E-4</v>
      </c>
      <c r="E702" s="111">
        <f t="shared" si="85"/>
        <v>-2.5570287555278987E-2</v>
      </c>
      <c r="F702" s="111">
        <f t="shared" si="86"/>
        <v>2.0699999999999998</v>
      </c>
      <c r="G702" s="111">
        <f t="shared" si="87"/>
        <v>0</v>
      </c>
      <c r="H702" s="111">
        <f t="shared" si="88"/>
        <v>0</v>
      </c>
      <c r="I702" s="111">
        <f t="shared" si="88"/>
        <v>0</v>
      </c>
      <c r="J702" s="111">
        <f t="shared" si="89"/>
        <v>0</v>
      </c>
      <c r="K702" s="121">
        <v>2.1909671691328129E-4</v>
      </c>
      <c r="L702" s="121">
        <v>-8.5234291850929955E-3</v>
      </c>
      <c r="M702" s="121">
        <v>0.69</v>
      </c>
      <c r="N702" s="112"/>
      <c r="O702" s="112"/>
      <c r="P702" s="112"/>
      <c r="Q702" s="129"/>
    </row>
    <row r="703" spans="1:17" x14ac:dyDescent="0.25">
      <c r="A703" s="109" t="s">
        <v>74</v>
      </c>
      <c r="B703" s="133" t="s">
        <v>170</v>
      </c>
      <c r="C703" s="110" t="str">
        <f t="shared" si="90"/>
        <v>San DiegoResidue and Tillage Management - Reduced Till (CPS 345) Intensitve Till to Reduced Till on Irrigated Cropland</v>
      </c>
      <c r="D703" s="111">
        <f t="shared" si="84"/>
        <v>-1.1829129153656112E-3</v>
      </c>
      <c r="E703" s="111">
        <f t="shared" si="85"/>
        <v>-3.3874365455384414E-2</v>
      </c>
      <c r="F703" s="111">
        <f t="shared" si="86"/>
        <v>2.0699999999999998</v>
      </c>
      <c r="G703" s="111">
        <f t="shared" si="87"/>
        <v>0</v>
      </c>
      <c r="H703" s="111">
        <f t="shared" si="88"/>
        <v>0</v>
      </c>
      <c r="I703" s="111">
        <f t="shared" si="88"/>
        <v>0</v>
      </c>
      <c r="J703" s="111">
        <f t="shared" si="89"/>
        <v>0</v>
      </c>
      <c r="K703" s="121">
        <v>-3.9430430512187037E-4</v>
      </c>
      <c r="L703" s="121">
        <v>-1.1291455151794805E-2</v>
      </c>
      <c r="M703" s="121">
        <v>0.69</v>
      </c>
      <c r="N703" s="112"/>
      <c r="O703" s="112"/>
      <c r="P703" s="112"/>
      <c r="Q703" s="129"/>
    </row>
    <row r="704" spans="1:17" x14ac:dyDescent="0.25">
      <c r="A704" s="109" t="s">
        <v>75</v>
      </c>
      <c r="B704" s="133" t="s">
        <v>170</v>
      </c>
      <c r="C704" s="110" t="str">
        <f t="shared" si="90"/>
        <v>San FranciscoResidue and Tillage Management - Reduced Till (CPS 345) Intensitve Till to Reduced Till on Irrigated Cropland</v>
      </c>
      <c r="D704" s="111">
        <f t="shared" si="84"/>
        <v>2.9877538725013909E-2</v>
      </c>
      <c r="E704" s="111">
        <f t="shared" si="85"/>
        <v>-0.24084454401362659</v>
      </c>
      <c r="F704" s="111">
        <f t="shared" si="86"/>
        <v>2.0699999999999998</v>
      </c>
      <c r="G704" s="111">
        <f t="shared" si="87"/>
        <v>0</v>
      </c>
      <c r="H704" s="111">
        <f t="shared" si="88"/>
        <v>0</v>
      </c>
      <c r="I704" s="111">
        <f t="shared" si="88"/>
        <v>0</v>
      </c>
      <c r="J704" s="111">
        <f t="shared" si="89"/>
        <v>0</v>
      </c>
      <c r="K704" s="121">
        <v>9.9591795750046362E-3</v>
      </c>
      <c r="L704" s="121">
        <v>-8.0281514671208865E-2</v>
      </c>
      <c r="M704" s="121">
        <v>0.69</v>
      </c>
      <c r="N704" s="112"/>
      <c r="O704" s="112"/>
      <c r="P704" s="112"/>
      <c r="Q704" s="129"/>
    </row>
    <row r="705" spans="1:17" x14ac:dyDescent="0.25">
      <c r="A705" s="109" t="s">
        <v>76</v>
      </c>
      <c r="B705" s="133" t="s">
        <v>170</v>
      </c>
      <c r="C705" s="110" t="str">
        <f t="shared" si="90"/>
        <v>San JoaquinResidue and Tillage Management - Reduced Till (CPS 345) Intensitve Till to Reduced Till on Irrigated Cropland</v>
      </c>
      <c r="D705" s="111">
        <f t="shared" si="84"/>
        <v>5.5353930317764925E-3</v>
      </c>
      <c r="E705" s="111">
        <f t="shared" si="85"/>
        <v>-9.2825202795340678E-2</v>
      </c>
      <c r="F705" s="111">
        <f t="shared" si="86"/>
        <v>2.0699999999999998</v>
      </c>
      <c r="G705" s="111">
        <f t="shared" si="87"/>
        <v>0</v>
      </c>
      <c r="H705" s="111">
        <f t="shared" si="88"/>
        <v>0</v>
      </c>
      <c r="I705" s="111">
        <f t="shared" si="88"/>
        <v>0</v>
      </c>
      <c r="J705" s="111">
        <f t="shared" si="89"/>
        <v>0</v>
      </c>
      <c r="K705" s="121">
        <v>1.8451310105921642E-3</v>
      </c>
      <c r="L705" s="121">
        <v>-3.0941734265113562E-2</v>
      </c>
      <c r="M705" s="121">
        <v>0.69</v>
      </c>
      <c r="N705" s="112"/>
      <c r="O705" s="112"/>
      <c r="P705" s="112"/>
      <c r="Q705" s="129"/>
    </row>
    <row r="706" spans="1:17" x14ac:dyDescent="0.25">
      <c r="A706" s="109" t="s">
        <v>77</v>
      </c>
      <c r="B706" s="133" t="s">
        <v>170</v>
      </c>
      <c r="C706" s="110" t="str">
        <f t="shared" si="90"/>
        <v>San Luis ObispoResidue and Tillage Management - Reduced Till (CPS 345) Intensitve Till to Reduced Till on Irrigated Cropland</v>
      </c>
      <c r="D706" s="111">
        <f t="shared" si="84"/>
        <v>5.3552805467835616E-3</v>
      </c>
      <c r="E706" s="111">
        <f t="shared" si="85"/>
        <v>-6.121200556191167E-2</v>
      </c>
      <c r="F706" s="111">
        <f t="shared" si="86"/>
        <v>2.0699999999999998</v>
      </c>
      <c r="G706" s="111">
        <f t="shared" si="87"/>
        <v>0</v>
      </c>
      <c r="H706" s="111">
        <f t="shared" si="88"/>
        <v>0</v>
      </c>
      <c r="I706" s="111">
        <f t="shared" si="88"/>
        <v>0</v>
      </c>
      <c r="J706" s="111">
        <f t="shared" si="89"/>
        <v>0</v>
      </c>
      <c r="K706" s="121">
        <v>1.7850935155945204E-3</v>
      </c>
      <c r="L706" s="121">
        <v>-2.0404001853970555E-2</v>
      </c>
      <c r="M706" s="121">
        <v>0.69</v>
      </c>
      <c r="N706" s="112"/>
      <c r="O706" s="112"/>
      <c r="P706" s="112"/>
      <c r="Q706" s="129"/>
    </row>
    <row r="707" spans="1:17" x14ac:dyDescent="0.25">
      <c r="A707" s="109" t="s">
        <v>78</v>
      </c>
      <c r="B707" s="133" t="s">
        <v>170</v>
      </c>
      <c r="C707" s="110" t="str">
        <f t="shared" si="90"/>
        <v>San MateoResidue and Tillage Management - Reduced Till (CPS 345) Intensitve Till to Reduced Till on Irrigated Cropland</v>
      </c>
      <c r="D707" s="111">
        <f t="shared" si="84"/>
        <v>2.6840993767665432E-2</v>
      </c>
      <c r="E707" s="111">
        <f t="shared" si="85"/>
        <v>-0.21566243211247987</v>
      </c>
      <c r="F707" s="111">
        <f t="shared" si="86"/>
        <v>2.0699999999999998</v>
      </c>
      <c r="G707" s="111">
        <f t="shared" si="87"/>
        <v>0</v>
      </c>
      <c r="H707" s="111">
        <f t="shared" si="88"/>
        <v>0</v>
      </c>
      <c r="I707" s="111">
        <f t="shared" si="88"/>
        <v>0</v>
      </c>
      <c r="J707" s="111">
        <f t="shared" si="89"/>
        <v>0</v>
      </c>
      <c r="K707" s="121">
        <v>8.9469979225551433E-3</v>
      </c>
      <c r="L707" s="121">
        <v>-7.1887477370826625E-2</v>
      </c>
      <c r="M707" s="121">
        <v>0.69</v>
      </c>
      <c r="N707" s="112"/>
      <c r="O707" s="112"/>
      <c r="P707" s="112"/>
      <c r="Q707" s="129"/>
    </row>
    <row r="708" spans="1:17" x14ac:dyDescent="0.25">
      <c r="A708" s="109" t="s">
        <v>79</v>
      </c>
      <c r="B708" s="133" t="s">
        <v>170</v>
      </c>
      <c r="C708" s="110" t="str">
        <f t="shared" si="90"/>
        <v>Santa BarbaraResidue and Tillage Management - Reduced Till (CPS 345) Intensitve Till to Reduced Till on Irrigated Cropland</v>
      </c>
      <c r="D708" s="111">
        <f t="shared" si="84"/>
        <v>-8.9194229380590328E-5</v>
      </c>
      <c r="E708" s="111">
        <f t="shared" si="85"/>
        <v>-0.29403364120798348</v>
      </c>
      <c r="F708" s="111">
        <f t="shared" si="86"/>
        <v>2.0699999999999998</v>
      </c>
      <c r="G708" s="111">
        <f t="shared" si="87"/>
        <v>0</v>
      </c>
      <c r="H708" s="111">
        <f t="shared" si="88"/>
        <v>0</v>
      </c>
      <c r="I708" s="111">
        <f t="shared" si="88"/>
        <v>0</v>
      </c>
      <c r="J708" s="111">
        <f t="shared" si="89"/>
        <v>0</v>
      </c>
      <c r="K708" s="121">
        <v>-2.9731409793530107E-5</v>
      </c>
      <c r="L708" s="121">
        <v>-9.8011213735994487E-2</v>
      </c>
      <c r="M708" s="121">
        <v>0.69</v>
      </c>
      <c r="N708" s="112"/>
      <c r="O708" s="112"/>
      <c r="P708" s="112"/>
      <c r="Q708" s="129"/>
    </row>
    <row r="709" spans="1:17" x14ac:dyDescent="0.25">
      <c r="A709" s="109" t="s">
        <v>80</v>
      </c>
      <c r="B709" s="133" t="s">
        <v>170</v>
      </c>
      <c r="C709" s="110" t="str">
        <f t="shared" si="90"/>
        <v>Santa ClaraResidue and Tillage Management - Reduced Till (CPS 345) Intensitve Till to Reduced Till on Irrigated Cropland</v>
      </c>
      <c r="D709" s="111">
        <f t="shared" si="84"/>
        <v>2.2582499750718292E-2</v>
      </c>
      <c r="E709" s="111">
        <f t="shared" si="85"/>
        <v>-4.2600420975182171E-2</v>
      </c>
      <c r="F709" s="111">
        <f t="shared" si="86"/>
        <v>2.0699999999999998</v>
      </c>
      <c r="G709" s="111">
        <f t="shared" si="87"/>
        <v>0</v>
      </c>
      <c r="H709" s="111">
        <f t="shared" si="88"/>
        <v>0</v>
      </c>
      <c r="I709" s="111">
        <f t="shared" si="88"/>
        <v>0</v>
      </c>
      <c r="J709" s="111">
        <f t="shared" si="89"/>
        <v>0</v>
      </c>
      <c r="K709" s="121">
        <v>7.5274999169060979E-3</v>
      </c>
      <c r="L709" s="121">
        <v>-1.4200140325060723E-2</v>
      </c>
      <c r="M709" s="121">
        <v>0.69</v>
      </c>
      <c r="N709" s="112"/>
      <c r="O709" s="112"/>
      <c r="P709" s="112"/>
      <c r="Q709" s="129"/>
    </row>
    <row r="710" spans="1:17" x14ac:dyDescent="0.25">
      <c r="A710" s="109" t="s">
        <v>81</v>
      </c>
      <c r="B710" s="133" t="s">
        <v>170</v>
      </c>
      <c r="C710" s="110" t="str">
        <f t="shared" si="90"/>
        <v>Santa CruzResidue and Tillage Management - Reduced Till (CPS 345) Intensitve Till to Reduced Till on Irrigated Cropland</v>
      </c>
      <c r="D710" s="111">
        <f t="shared" si="84"/>
        <v>3.441815523147825E-3</v>
      </c>
      <c r="E710" s="111">
        <f t="shared" si="85"/>
        <v>5.1008137246129973E-2</v>
      </c>
      <c r="F710" s="111">
        <f t="shared" si="86"/>
        <v>2.0699999999999998</v>
      </c>
      <c r="G710" s="111">
        <f t="shared" si="87"/>
        <v>0</v>
      </c>
      <c r="H710" s="111">
        <f t="shared" si="88"/>
        <v>0</v>
      </c>
      <c r="I710" s="111">
        <f t="shared" si="88"/>
        <v>0</v>
      </c>
      <c r="J710" s="111">
        <f t="shared" si="89"/>
        <v>0</v>
      </c>
      <c r="K710" s="121">
        <v>1.147271841049275E-3</v>
      </c>
      <c r="L710" s="121">
        <v>1.7002712415376656E-2</v>
      </c>
      <c r="M710" s="121">
        <v>0.69</v>
      </c>
      <c r="N710" s="112"/>
      <c r="O710" s="112"/>
      <c r="P710" s="112"/>
      <c r="Q710" s="129"/>
    </row>
    <row r="711" spans="1:17" x14ac:dyDescent="0.25">
      <c r="A711" s="109" t="s">
        <v>82</v>
      </c>
      <c r="B711" s="133" t="s">
        <v>170</v>
      </c>
      <c r="C711" s="110" t="str">
        <f t="shared" si="90"/>
        <v>ShastaResidue and Tillage Management - Reduced Till (CPS 345) Intensitve Till to Reduced Till on Irrigated Cropland</v>
      </c>
      <c r="D711" s="111">
        <f t="shared" si="84"/>
        <v>5.3090310820882287E-4</v>
      </c>
      <c r="E711" s="111">
        <f t="shared" si="85"/>
        <v>2.4278751957688459E-3</v>
      </c>
      <c r="F711" s="111">
        <f t="shared" si="86"/>
        <v>2.0699999999999998</v>
      </c>
      <c r="G711" s="111">
        <f t="shared" si="87"/>
        <v>0</v>
      </c>
      <c r="H711" s="111">
        <f t="shared" si="88"/>
        <v>0</v>
      </c>
      <c r="I711" s="111">
        <f t="shared" si="88"/>
        <v>0</v>
      </c>
      <c r="J711" s="111">
        <f t="shared" si="89"/>
        <v>0</v>
      </c>
      <c r="K711" s="121">
        <v>1.769677027362743E-4</v>
      </c>
      <c r="L711" s="121">
        <v>8.0929173192294864E-4</v>
      </c>
      <c r="M711" s="121">
        <v>0.69</v>
      </c>
      <c r="N711" s="112"/>
      <c r="O711" s="112"/>
      <c r="P711" s="112"/>
      <c r="Q711" s="129"/>
    </row>
    <row r="712" spans="1:17" x14ac:dyDescent="0.25">
      <c r="A712" s="109" t="s">
        <v>83</v>
      </c>
      <c r="B712" s="133" t="s">
        <v>170</v>
      </c>
      <c r="C712" s="110" t="str">
        <f t="shared" si="90"/>
        <v>SierraResidue and Tillage Management - Reduced Till (CPS 345) Intensitve Till to Reduced Till on Irrigated Cropland</v>
      </c>
      <c r="D712" s="111">
        <f t="shared" si="84"/>
        <v>0</v>
      </c>
      <c r="E712" s="111">
        <f t="shared" si="85"/>
        <v>0</v>
      </c>
      <c r="F712" s="111">
        <f t="shared" si="86"/>
        <v>2.0699999999999998</v>
      </c>
      <c r="G712" s="111">
        <f t="shared" si="87"/>
        <v>0</v>
      </c>
      <c r="H712" s="111">
        <f t="shared" si="88"/>
        <v>0</v>
      </c>
      <c r="I712" s="111">
        <f t="shared" si="88"/>
        <v>0</v>
      </c>
      <c r="J712" s="111">
        <f t="shared" si="89"/>
        <v>0</v>
      </c>
      <c r="K712" s="121">
        <v>0</v>
      </c>
      <c r="L712" s="121">
        <v>0</v>
      </c>
      <c r="M712" s="121">
        <v>0.69</v>
      </c>
      <c r="N712" s="112"/>
      <c r="O712" s="112"/>
      <c r="P712" s="112"/>
      <c r="Q712" s="129"/>
    </row>
    <row r="713" spans="1:17" x14ac:dyDescent="0.25">
      <c r="A713" s="109" t="s">
        <v>84</v>
      </c>
      <c r="B713" s="133" t="s">
        <v>170</v>
      </c>
      <c r="C713" s="110" t="str">
        <f t="shared" si="90"/>
        <v>SiskiyouResidue and Tillage Management - Reduced Till (CPS 345) Intensitve Till to Reduced Till on Irrigated Cropland</v>
      </c>
      <c r="D713" s="111">
        <f t="shared" si="84"/>
        <v>-2.1640327695705078E-3</v>
      </c>
      <c r="E713" s="111">
        <f t="shared" si="85"/>
        <v>-6.011452075799042E-4</v>
      </c>
      <c r="F713" s="111">
        <f t="shared" si="86"/>
        <v>2.0699999999999998</v>
      </c>
      <c r="G713" s="111">
        <f t="shared" si="87"/>
        <v>0</v>
      </c>
      <c r="H713" s="111">
        <f t="shared" si="88"/>
        <v>0</v>
      </c>
      <c r="I713" s="111">
        <f t="shared" si="88"/>
        <v>0</v>
      </c>
      <c r="J713" s="111">
        <f t="shared" si="89"/>
        <v>0</v>
      </c>
      <c r="K713" s="121">
        <v>-7.2134425652350259E-4</v>
      </c>
      <c r="L713" s="121">
        <v>-2.0038173585996806E-4</v>
      </c>
      <c r="M713" s="121">
        <v>0.69</v>
      </c>
      <c r="N713" s="112"/>
      <c r="O713" s="112"/>
      <c r="P713" s="112"/>
      <c r="Q713" s="129"/>
    </row>
    <row r="714" spans="1:17" x14ac:dyDescent="0.25">
      <c r="A714" s="109" t="s">
        <v>85</v>
      </c>
      <c r="B714" s="133" t="s">
        <v>170</v>
      </c>
      <c r="C714" s="110" t="str">
        <f t="shared" si="90"/>
        <v>SolanoResidue and Tillage Management - Reduced Till (CPS 345) Intensitve Till to Reduced Till on Irrigated Cropland</v>
      </c>
      <c r="D714" s="111">
        <f t="shared" si="84"/>
        <v>8.2606048680657698E-3</v>
      </c>
      <c r="E714" s="111">
        <f t="shared" si="85"/>
        <v>9.1645844136161447E-3</v>
      </c>
      <c r="F714" s="111">
        <f t="shared" si="86"/>
        <v>2.0699999999999998</v>
      </c>
      <c r="G714" s="111">
        <f t="shared" si="87"/>
        <v>0</v>
      </c>
      <c r="H714" s="111">
        <f t="shared" si="88"/>
        <v>0</v>
      </c>
      <c r="I714" s="111">
        <f t="shared" si="88"/>
        <v>0</v>
      </c>
      <c r="J714" s="111">
        <f t="shared" si="89"/>
        <v>0</v>
      </c>
      <c r="K714" s="121">
        <v>2.7535349560219233E-3</v>
      </c>
      <c r="L714" s="121">
        <v>3.0548614712053819E-3</v>
      </c>
      <c r="M714" s="121">
        <v>0.69</v>
      </c>
      <c r="N714" s="112"/>
      <c r="O714" s="112"/>
      <c r="P714" s="112"/>
      <c r="Q714" s="129"/>
    </row>
    <row r="715" spans="1:17" x14ac:dyDescent="0.25">
      <c r="A715" s="109" t="s">
        <v>86</v>
      </c>
      <c r="B715" s="133" t="s">
        <v>170</v>
      </c>
      <c r="C715" s="110" t="str">
        <f t="shared" si="90"/>
        <v>SonomaResidue and Tillage Management - Reduced Till (CPS 345) Intensitve Till to Reduced Till on Irrigated Cropland</v>
      </c>
      <c r="D715" s="111">
        <f t="shared" si="84"/>
        <v>1.88138600965241E-3</v>
      </c>
      <c r="E715" s="111">
        <f t="shared" si="85"/>
        <v>-3.9665645977295397E-2</v>
      </c>
      <c r="F715" s="111">
        <f t="shared" si="86"/>
        <v>2.0699999999999998</v>
      </c>
      <c r="G715" s="111">
        <f t="shared" si="87"/>
        <v>0</v>
      </c>
      <c r="H715" s="111">
        <f t="shared" si="88"/>
        <v>0</v>
      </c>
      <c r="I715" s="111">
        <f t="shared" si="88"/>
        <v>0</v>
      </c>
      <c r="J715" s="111">
        <f t="shared" si="89"/>
        <v>0</v>
      </c>
      <c r="K715" s="121">
        <v>6.2712866988413668E-4</v>
      </c>
      <c r="L715" s="121">
        <v>-1.3221881992431799E-2</v>
      </c>
      <c r="M715" s="121">
        <v>0.69</v>
      </c>
      <c r="N715" s="112"/>
      <c r="O715" s="112"/>
      <c r="P715" s="112"/>
      <c r="Q715" s="129"/>
    </row>
    <row r="716" spans="1:17" x14ac:dyDescent="0.25">
      <c r="A716" s="109" t="s">
        <v>87</v>
      </c>
      <c r="B716" s="133" t="s">
        <v>170</v>
      </c>
      <c r="C716" s="110" t="str">
        <f t="shared" si="90"/>
        <v>StanislausResidue and Tillage Management - Reduced Till (CPS 345) Intensitve Till to Reduced Till on Irrigated Cropland</v>
      </c>
      <c r="D716" s="111">
        <f t="shared" si="84"/>
        <v>-2.6607968076848505E-4</v>
      </c>
      <c r="E716" s="111">
        <f t="shared" si="85"/>
        <v>-1.6020208902262936E-2</v>
      </c>
      <c r="F716" s="111">
        <f t="shared" si="86"/>
        <v>2.0699999999999998</v>
      </c>
      <c r="G716" s="111">
        <f t="shared" si="87"/>
        <v>0</v>
      </c>
      <c r="H716" s="111">
        <f t="shared" si="88"/>
        <v>0</v>
      </c>
      <c r="I716" s="111">
        <f t="shared" si="88"/>
        <v>0</v>
      </c>
      <c r="J716" s="111">
        <f t="shared" si="89"/>
        <v>0</v>
      </c>
      <c r="K716" s="121">
        <v>-8.8693226922828346E-5</v>
      </c>
      <c r="L716" s="121">
        <v>-5.3400696340876455E-3</v>
      </c>
      <c r="M716" s="121">
        <v>0.69</v>
      </c>
      <c r="N716" s="112"/>
      <c r="O716" s="112"/>
      <c r="P716" s="112"/>
      <c r="Q716" s="129"/>
    </row>
    <row r="717" spans="1:17" x14ac:dyDescent="0.25">
      <c r="A717" s="109" t="s">
        <v>88</v>
      </c>
      <c r="B717" s="133" t="s">
        <v>170</v>
      </c>
      <c r="C717" s="110" t="str">
        <f t="shared" si="90"/>
        <v>SutterResidue and Tillage Management - Reduced Till (CPS 345) Intensitve Till to Reduced Till on Irrigated Cropland</v>
      </c>
      <c r="D717" s="111">
        <f t="shared" si="84"/>
        <v>4.7492102646922536E-3</v>
      </c>
      <c r="E717" s="111">
        <f t="shared" si="85"/>
        <v>1.3318464510360367E-2</v>
      </c>
      <c r="F717" s="111">
        <f t="shared" si="86"/>
        <v>2.0699999999999998</v>
      </c>
      <c r="G717" s="111">
        <f t="shared" si="87"/>
        <v>0</v>
      </c>
      <c r="H717" s="111">
        <f t="shared" si="88"/>
        <v>0</v>
      </c>
      <c r="I717" s="111">
        <f t="shared" si="88"/>
        <v>0</v>
      </c>
      <c r="J717" s="111">
        <f t="shared" si="89"/>
        <v>0</v>
      </c>
      <c r="K717" s="121">
        <v>1.5830700882307513E-3</v>
      </c>
      <c r="L717" s="121">
        <v>4.4394881701201221E-3</v>
      </c>
      <c r="M717" s="121">
        <v>0.69</v>
      </c>
      <c r="N717" s="112"/>
      <c r="O717" s="112"/>
      <c r="P717" s="112"/>
      <c r="Q717" s="129"/>
    </row>
    <row r="718" spans="1:17" x14ac:dyDescent="0.25">
      <c r="A718" s="109" t="s">
        <v>89</v>
      </c>
      <c r="B718" s="133" t="s">
        <v>170</v>
      </c>
      <c r="C718" s="110" t="str">
        <f t="shared" si="90"/>
        <v>TehamaResidue and Tillage Management - Reduced Till (CPS 345) Intensitve Till to Reduced Till on Irrigated Cropland</v>
      </c>
      <c r="D718" s="111">
        <f t="shared" si="84"/>
        <v>8.1746499159622666E-5</v>
      </c>
      <c r="E718" s="111">
        <f t="shared" si="85"/>
        <v>-1.7421790282309015E-3</v>
      </c>
      <c r="F718" s="111">
        <f t="shared" si="86"/>
        <v>2.0699999999999998</v>
      </c>
      <c r="G718" s="111">
        <f t="shared" si="87"/>
        <v>0</v>
      </c>
      <c r="H718" s="111">
        <f t="shared" si="88"/>
        <v>0</v>
      </c>
      <c r="I718" s="111">
        <f t="shared" si="88"/>
        <v>0</v>
      </c>
      <c r="J718" s="111">
        <f t="shared" si="89"/>
        <v>0</v>
      </c>
      <c r="K718" s="121">
        <v>2.7248833053207556E-5</v>
      </c>
      <c r="L718" s="121">
        <v>-5.8072634274363387E-4</v>
      </c>
      <c r="M718" s="121">
        <v>0.69</v>
      </c>
      <c r="N718" s="112"/>
      <c r="O718" s="112"/>
      <c r="P718" s="112"/>
      <c r="Q718" s="129"/>
    </row>
    <row r="719" spans="1:17" x14ac:dyDescent="0.25">
      <c r="A719" s="109" t="s">
        <v>90</v>
      </c>
      <c r="B719" s="133" t="s">
        <v>170</v>
      </c>
      <c r="C719" s="110" t="str">
        <f t="shared" si="90"/>
        <v>TrinityResidue and Tillage Management - Reduced Till (CPS 345) Intensitve Till to Reduced Till on Irrigated Cropland</v>
      </c>
      <c r="D719" s="111">
        <f t="shared" si="84"/>
        <v>1.9663416874881249E-3</v>
      </c>
      <c r="E719" s="111">
        <f t="shared" si="85"/>
        <v>-1.4729594096516564E-2</v>
      </c>
      <c r="F719" s="111">
        <f t="shared" si="86"/>
        <v>2.0699999999999998</v>
      </c>
      <c r="G719" s="111">
        <f t="shared" si="87"/>
        <v>0</v>
      </c>
      <c r="H719" s="111">
        <f t="shared" si="88"/>
        <v>0</v>
      </c>
      <c r="I719" s="111">
        <f t="shared" si="88"/>
        <v>0</v>
      </c>
      <c r="J719" s="111">
        <f t="shared" si="89"/>
        <v>0</v>
      </c>
      <c r="K719" s="121">
        <v>6.5544722916270831E-4</v>
      </c>
      <c r="L719" s="121">
        <v>-4.9098646988388547E-3</v>
      </c>
      <c r="M719" s="121">
        <v>0.69</v>
      </c>
      <c r="N719" s="112"/>
      <c r="O719" s="112"/>
      <c r="P719" s="112"/>
      <c r="Q719" s="129"/>
    </row>
    <row r="720" spans="1:17" x14ac:dyDescent="0.25">
      <c r="A720" s="109" t="s">
        <v>91</v>
      </c>
      <c r="B720" s="133" t="s">
        <v>170</v>
      </c>
      <c r="C720" s="110" t="str">
        <f t="shared" si="90"/>
        <v>TulareResidue and Tillage Management - Reduced Till (CPS 345) Intensitve Till to Reduced Till on Irrigated Cropland</v>
      </c>
      <c r="D720" s="111">
        <f t="shared" si="84"/>
        <v>6.1242351589501764E-4</v>
      </c>
      <c r="E720" s="111">
        <f t="shared" si="85"/>
        <v>-2.1638040721960971E-2</v>
      </c>
      <c r="F720" s="111">
        <f t="shared" si="86"/>
        <v>2.0699999999999998</v>
      </c>
      <c r="G720" s="111">
        <f t="shared" si="87"/>
        <v>0</v>
      </c>
      <c r="H720" s="111">
        <f t="shared" si="88"/>
        <v>0</v>
      </c>
      <c r="I720" s="111">
        <f t="shared" si="88"/>
        <v>0</v>
      </c>
      <c r="J720" s="111">
        <f t="shared" si="89"/>
        <v>0</v>
      </c>
      <c r="K720" s="121">
        <v>2.041411719650059E-4</v>
      </c>
      <c r="L720" s="121">
        <v>-7.2126802406536567E-3</v>
      </c>
      <c r="M720" s="121">
        <v>0.69</v>
      </c>
      <c r="N720" s="112"/>
      <c r="O720" s="112"/>
      <c r="P720" s="112"/>
      <c r="Q720" s="129"/>
    </row>
    <row r="721" spans="1:17" x14ac:dyDescent="0.25">
      <c r="A721" s="109" t="s">
        <v>92</v>
      </c>
      <c r="B721" s="133" t="s">
        <v>170</v>
      </c>
      <c r="C721" s="110" t="str">
        <f t="shared" si="90"/>
        <v>TuolumneResidue and Tillage Management - Reduced Till (CPS 345) Intensitve Till to Reduced Till on Irrigated Cropland</v>
      </c>
      <c r="D721" s="111">
        <f t="shared" si="84"/>
        <v>2.0371136882434424E-3</v>
      </c>
      <c r="E721" s="111">
        <f t="shared" si="85"/>
        <v>-7.6873944441270287E-3</v>
      </c>
      <c r="F721" s="111">
        <f t="shared" si="86"/>
        <v>2.0699999999999998</v>
      </c>
      <c r="G721" s="111">
        <f t="shared" si="87"/>
        <v>0</v>
      </c>
      <c r="H721" s="111">
        <f t="shared" si="88"/>
        <v>0</v>
      </c>
      <c r="I721" s="111">
        <f t="shared" si="88"/>
        <v>0</v>
      </c>
      <c r="J721" s="111">
        <f t="shared" si="89"/>
        <v>0</v>
      </c>
      <c r="K721" s="121">
        <v>6.7903789608114739E-4</v>
      </c>
      <c r="L721" s="121">
        <v>-2.5624648147090094E-3</v>
      </c>
      <c r="M721" s="121">
        <v>0.69</v>
      </c>
      <c r="N721" s="112"/>
      <c r="O721" s="112"/>
      <c r="P721" s="112"/>
      <c r="Q721" s="129"/>
    </row>
    <row r="722" spans="1:17" x14ac:dyDescent="0.25">
      <c r="A722" s="109" t="s">
        <v>93</v>
      </c>
      <c r="B722" s="133" t="s">
        <v>170</v>
      </c>
      <c r="C722" s="110" t="str">
        <f t="shared" si="90"/>
        <v>VentureResidue and Tillage Management - Reduced Till (CPS 345) Intensitve Till to Reduced Till on Irrigated Cropland</v>
      </c>
      <c r="D722" s="111">
        <f t="shared" si="84"/>
        <v>2.2976818618579621E-2</v>
      </c>
      <c r="E722" s="111">
        <f t="shared" si="85"/>
        <v>-0.40080698073484555</v>
      </c>
      <c r="F722" s="111">
        <f t="shared" si="86"/>
        <v>2.0699999999999998</v>
      </c>
      <c r="G722" s="111">
        <f t="shared" si="87"/>
        <v>0</v>
      </c>
      <c r="H722" s="111">
        <f t="shared" si="88"/>
        <v>0</v>
      </c>
      <c r="I722" s="111">
        <f t="shared" si="88"/>
        <v>0</v>
      </c>
      <c r="J722" s="111">
        <f t="shared" si="89"/>
        <v>0</v>
      </c>
      <c r="K722" s="121">
        <v>7.6589395395265407E-3</v>
      </c>
      <c r="L722" s="121">
        <v>-0.13360232691161519</v>
      </c>
      <c r="M722" s="121">
        <v>0.69</v>
      </c>
      <c r="N722" s="112"/>
      <c r="O722" s="112"/>
      <c r="P722" s="112"/>
      <c r="Q722" s="129"/>
    </row>
    <row r="723" spans="1:17" x14ac:dyDescent="0.25">
      <c r="A723" s="109" t="s">
        <v>94</v>
      </c>
      <c r="B723" s="133" t="s">
        <v>170</v>
      </c>
      <c r="C723" s="178" t="str">
        <f t="shared" si="90"/>
        <v>YoloResidue and Tillage Management - Reduced Till (CPS 345) Intensitve Till to Reduced Till on Irrigated Cropland</v>
      </c>
      <c r="D723" s="179">
        <f t="shared" si="84"/>
        <v>1.8050984050029407E-2</v>
      </c>
      <c r="E723" s="179">
        <f t="shared" si="85"/>
        <v>4.071277677270857E-2</v>
      </c>
      <c r="F723" s="179">
        <f t="shared" si="86"/>
        <v>2.0699999999999998</v>
      </c>
      <c r="G723" s="179">
        <f t="shared" si="87"/>
        <v>0</v>
      </c>
      <c r="H723" s="111">
        <f t="shared" si="88"/>
        <v>0</v>
      </c>
      <c r="I723" s="111">
        <f t="shared" si="88"/>
        <v>0</v>
      </c>
      <c r="J723" s="111">
        <f t="shared" si="89"/>
        <v>0</v>
      </c>
      <c r="K723" s="121">
        <v>6.0169946833431359E-3</v>
      </c>
      <c r="L723" s="121">
        <v>1.3570925590902857E-2</v>
      </c>
      <c r="M723" s="121">
        <v>0.69</v>
      </c>
      <c r="N723" s="112"/>
      <c r="O723" s="112"/>
      <c r="P723" s="112"/>
      <c r="Q723" s="129"/>
    </row>
    <row r="724" spans="1:17" x14ac:dyDescent="0.25">
      <c r="A724" s="192" t="s">
        <v>95</v>
      </c>
      <c r="B724" s="133" t="s">
        <v>170</v>
      </c>
      <c r="C724" s="110" t="str">
        <f t="shared" si="90"/>
        <v>YubaResidue and Tillage Management - Reduced Till (CPS 345) Intensitve Till to Reduced Till on Irrigated Cropland</v>
      </c>
      <c r="D724" s="111">
        <f t="shared" si="84"/>
        <v>1.9437081365916112E-4</v>
      </c>
      <c r="E724" s="111">
        <f t="shared" si="85"/>
        <v>-1.6206507055654287E-3</v>
      </c>
      <c r="F724" s="111">
        <f t="shared" si="86"/>
        <v>2.0699999999999998</v>
      </c>
      <c r="G724" s="111">
        <f t="shared" si="87"/>
        <v>0</v>
      </c>
      <c r="H724" s="111">
        <f t="shared" si="88"/>
        <v>0</v>
      </c>
      <c r="I724" s="111">
        <f t="shared" si="88"/>
        <v>0</v>
      </c>
      <c r="J724" s="111">
        <f t="shared" si="89"/>
        <v>0</v>
      </c>
      <c r="K724" s="121">
        <v>6.479027121972037E-5</v>
      </c>
      <c r="L724" s="121">
        <v>-5.4021690185514291E-4</v>
      </c>
      <c r="M724" s="121">
        <v>0.69</v>
      </c>
      <c r="N724" s="112"/>
      <c r="O724" s="112"/>
      <c r="P724" s="112"/>
      <c r="Q724" s="129"/>
    </row>
    <row r="725" spans="1:17" x14ac:dyDescent="0.25">
      <c r="A725" s="192" t="s">
        <v>38</v>
      </c>
      <c r="B725" s="183" t="s">
        <v>171</v>
      </c>
      <c r="C725" s="110" t="str">
        <f t="shared" si="90"/>
        <v>AlamedaResidue and Tillage Management - Reduced Till (CPS 345) Intensitve Till to Reduced Till on Non-Irrigated Cropland</v>
      </c>
      <c r="D725" s="111">
        <f t="shared" si="84"/>
        <v>0</v>
      </c>
      <c r="E725" s="111">
        <f t="shared" si="85"/>
        <v>0</v>
      </c>
      <c r="F725" s="111">
        <f t="shared" si="86"/>
        <v>2.0699999999999998</v>
      </c>
      <c r="G725" s="111">
        <f t="shared" si="87"/>
        <v>0</v>
      </c>
      <c r="H725" s="111">
        <f t="shared" si="88"/>
        <v>0</v>
      </c>
      <c r="I725" s="111">
        <f t="shared" si="88"/>
        <v>0</v>
      </c>
      <c r="J725" s="111">
        <f t="shared" si="89"/>
        <v>0</v>
      </c>
      <c r="K725" s="112"/>
      <c r="L725" s="112"/>
      <c r="M725" s="121">
        <v>0.69</v>
      </c>
      <c r="N725" s="112"/>
      <c r="O725" s="112"/>
      <c r="P725" s="112"/>
      <c r="Q725" s="129"/>
    </row>
    <row r="726" spans="1:17" x14ac:dyDescent="0.25">
      <c r="A726" s="192" t="s">
        <v>39</v>
      </c>
      <c r="B726" s="183" t="s">
        <v>171</v>
      </c>
      <c r="C726" s="110" t="str">
        <f t="shared" si="90"/>
        <v>AlpineResidue and Tillage Management - Reduced Till (CPS 345) Intensitve Till to Reduced Till on Non-Irrigated Cropland</v>
      </c>
      <c r="D726" s="111">
        <f t="shared" si="84"/>
        <v>0</v>
      </c>
      <c r="E726" s="111">
        <f t="shared" si="85"/>
        <v>0</v>
      </c>
      <c r="F726" s="111">
        <f t="shared" si="86"/>
        <v>2.0699999999999998</v>
      </c>
      <c r="G726" s="111">
        <f t="shared" si="87"/>
        <v>0</v>
      </c>
      <c r="H726" s="111">
        <f t="shared" si="88"/>
        <v>0</v>
      </c>
      <c r="I726" s="111">
        <f t="shared" si="88"/>
        <v>0</v>
      </c>
      <c r="J726" s="111">
        <f t="shared" si="89"/>
        <v>0</v>
      </c>
      <c r="K726" s="112"/>
      <c r="L726" s="112"/>
      <c r="M726" s="121">
        <v>0.69</v>
      </c>
      <c r="N726" s="112"/>
      <c r="O726" s="112"/>
      <c r="P726" s="112"/>
      <c r="Q726" s="129"/>
    </row>
    <row r="727" spans="1:17" x14ac:dyDescent="0.25">
      <c r="A727" s="192" t="s">
        <v>40</v>
      </c>
      <c r="B727" s="183" t="s">
        <v>171</v>
      </c>
      <c r="C727" s="110" t="str">
        <f t="shared" si="90"/>
        <v>AmadorResidue and Tillage Management - Reduced Till (CPS 345) Intensitve Till to Reduced Till on Non-Irrigated Cropland</v>
      </c>
      <c r="D727" s="111">
        <f t="shared" si="84"/>
        <v>0</v>
      </c>
      <c r="E727" s="111">
        <f t="shared" si="85"/>
        <v>0</v>
      </c>
      <c r="F727" s="111">
        <f t="shared" si="86"/>
        <v>2.0699999999999998</v>
      </c>
      <c r="G727" s="111">
        <f t="shared" si="87"/>
        <v>0</v>
      </c>
      <c r="H727" s="111">
        <f t="shared" si="88"/>
        <v>0</v>
      </c>
      <c r="I727" s="111">
        <f t="shared" si="88"/>
        <v>0</v>
      </c>
      <c r="J727" s="111">
        <f t="shared" si="89"/>
        <v>0</v>
      </c>
      <c r="K727" s="112"/>
      <c r="L727" s="112"/>
      <c r="M727" s="121">
        <v>0.69</v>
      </c>
      <c r="N727" s="112"/>
      <c r="O727" s="112"/>
      <c r="P727" s="112"/>
      <c r="Q727" s="129"/>
    </row>
    <row r="728" spans="1:17" x14ac:dyDescent="0.25">
      <c r="A728" s="192" t="s">
        <v>41</v>
      </c>
      <c r="B728" s="183" t="s">
        <v>171</v>
      </c>
      <c r="C728" s="110" t="str">
        <f t="shared" si="90"/>
        <v>ButteResidue and Tillage Management - Reduced Till (CPS 345) Intensitve Till to Reduced Till on Non-Irrigated Cropland</v>
      </c>
      <c r="D728" s="111">
        <f t="shared" si="84"/>
        <v>0</v>
      </c>
      <c r="E728" s="111">
        <f t="shared" si="85"/>
        <v>0</v>
      </c>
      <c r="F728" s="111">
        <f t="shared" si="86"/>
        <v>2.0699999999999998</v>
      </c>
      <c r="G728" s="111">
        <f t="shared" si="87"/>
        <v>0</v>
      </c>
      <c r="H728" s="111">
        <f t="shared" si="88"/>
        <v>0</v>
      </c>
      <c r="I728" s="111">
        <f t="shared" si="88"/>
        <v>0</v>
      </c>
      <c r="J728" s="111">
        <f t="shared" si="89"/>
        <v>0</v>
      </c>
      <c r="K728" s="112"/>
      <c r="L728" s="112"/>
      <c r="M728" s="121">
        <v>0.69</v>
      </c>
      <c r="N728" s="112"/>
      <c r="O728" s="112"/>
      <c r="P728" s="112"/>
      <c r="Q728" s="129"/>
    </row>
    <row r="729" spans="1:17" x14ac:dyDescent="0.25">
      <c r="A729" s="192" t="s">
        <v>42</v>
      </c>
      <c r="B729" s="183" t="s">
        <v>171</v>
      </c>
      <c r="C729" s="110" t="str">
        <f t="shared" si="90"/>
        <v>CalaverasResidue and Tillage Management - Reduced Till (CPS 345) Intensitve Till to Reduced Till on Non-Irrigated Cropland</v>
      </c>
      <c r="D729" s="111">
        <f t="shared" si="84"/>
        <v>0</v>
      </c>
      <c r="E729" s="111">
        <f t="shared" si="85"/>
        <v>0</v>
      </c>
      <c r="F729" s="111">
        <f t="shared" si="86"/>
        <v>2.0699999999999998</v>
      </c>
      <c r="G729" s="111">
        <f t="shared" si="87"/>
        <v>0</v>
      </c>
      <c r="H729" s="111">
        <f t="shared" si="88"/>
        <v>0</v>
      </c>
      <c r="I729" s="111">
        <f t="shared" si="88"/>
        <v>0</v>
      </c>
      <c r="J729" s="111">
        <f t="shared" si="89"/>
        <v>0</v>
      </c>
      <c r="K729" s="112"/>
      <c r="L729" s="112"/>
      <c r="M729" s="121">
        <v>0.69</v>
      </c>
      <c r="N729" s="112"/>
      <c r="O729" s="112"/>
      <c r="P729" s="112"/>
      <c r="Q729" s="129"/>
    </row>
    <row r="730" spans="1:17" x14ac:dyDescent="0.25">
      <c r="A730" s="192" t="s">
        <v>43</v>
      </c>
      <c r="B730" s="183" t="s">
        <v>171</v>
      </c>
      <c r="C730" s="110" t="str">
        <f t="shared" si="90"/>
        <v>ColusaResidue and Tillage Management - Reduced Till (CPS 345) Intensitve Till to Reduced Till on Non-Irrigated Cropland</v>
      </c>
      <c r="D730" s="111">
        <f t="shared" si="84"/>
        <v>0</v>
      </c>
      <c r="E730" s="111">
        <f t="shared" si="85"/>
        <v>0</v>
      </c>
      <c r="F730" s="111">
        <f t="shared" si="86"/>
        <v>2.0699999999999998</v>
      </c>
      <c r="G730" s="111">
        <f t="shared" si="87"/>
        <v>0</v>
      </c>
      <c r="H730" s="111">
        <f t="shared" si="88"/>
        <v>0</v>
      </c>
      <c r="I730" s="111">
        <f t="shared" si="88"/>
        <v>0</v>
      </c>
      <c r="J730" s="111">
        <f t="shared" si="89"/>
        <v>0</v>
      </c>
      <c r="K730" s="112"/>
      <c r="L730" s="112"/>
      <c r="M730" s="121">
        <v>0.69</v>
      </c>
      <c r="N730" s="112"/>
      <c r="O730" s="112"/>
      <c r="P730" s="112"/>
      <c r="Q730" s="129"/>
    </row>
    <row r="731" spans="1:17" x14ac:dyDescent="0.25">
      <c r="A731" s="192" t="s">
        <v>44</v>
      </c>
      <c r="B731" s="183" t="s">
        <v>171</v>
      </c>
      <c r="C731" s="110" t="str">
        <f t="shared" si="90"/>
        <v>Contra CostaResidue and Tillage Management - Reduced Till (CPS 345) Intensitve Till to Reduced Till on Non-Irrigated Cropland</v>
      </c>
      <c r="D731" s="111">
        <f t="shared" si="84"/>
        <v>0</v>
      </c>
      <c r="E731" s="111">
        <f t="shared" si="85"/>
        <v>0</v>
      </c>
      <c r="F731" s="111">
        <f t="shared" si="86"/>
        <v>2.0699999999999998</v>
      </c>
      <c r="G731" s="111">
        <f t="shared" si="87"/>
        <v>0</v>
      </c>
      <c r="H731" s="111">
        <f t="shared" si="88"/>
        <v>0</v>
      </c>
      <c r="I731" s="111">
        <f t="shared" si="88"/>
        <v>0</v>
      </c>
      <c r="J731" s="111">
        <f t="shared" si="89"/>
        <v>0</v>
      </c>
      <c r="K731" s="112"/>
      <c r="L731" s="112"/>
      <c r="M731" s="121">
        <v>0.69</v>
      </c>
      <c r="N731" s="112"/>
      <c r="O731" s="112"/>
      <c r="P731" s="112"/>
      <c r="Q731" s="129"/>
    </row>
    <row r="732" spans="1:17" x14ac:dyDescent="0.25">
      <c r="A732" s="192" t="s">
        <v>45</v>
      </c>
      <c r="B732" s="183" t="s">
        <v>171</v>
      </c>
      <c r="C732" s="110" t="str">
        <f t="shared" si="90"/>
        <v>Del NorteResidue and Tillage Management - Reduced Till (CPS 345) Intensitve Till to Reduced Till on Non-Irrigated Cropland</v>
      </c>
      <c r="D732" s="111">
        <f t="shared" si="84"/>
        <v>0</v>
      </c>
      <c r="E732" s="111">
        <f t="shared" si="85"/>
        <v>0</v>
      </c>
      <c r="F732" s="111">
        <f t="shared" si="86"/>
        <v>2.0699999999999998</v>
      </c>
      <c r="G732" s="111">
        <f t="shared" si="87"/>
        <v>0</v>
      </c>
      <c r="H732" s="111">
        <f t="shared" si="88"/>
        <v>0</v>
      </c>
      <c r="I732" s="111">
        <f t="shared" si="88"/>
        <v>0</v>
      </c>
      <c r="J732" s="111">
        <f t="shared" si="89"/>
        <v>0</v>
      </c>
      <c r="K732" s="112"/>
      <c r="L732" s="112"/>
      <c r="M732" s="121">
        <v>0.69</v>
      </c>
      <c r="N732" s="112"/>
      <c r="O732" s="112"/>
      <c r="P732" s="112"/>
      <c r="Q732" s="129"/>
    </row>
    <row r="733" spans="1:17" x14ac:dyDescent="0.25">
      <c r="A733" s="192" t="s">
        <v>46</v>
      </c>
      <c r="B733" s="183" t="s">
        <v>171</v>
      </c>
      <c r="C733" s="110" t="str">
        <f t="shared" si="90"/>
        <v>El DoradoResidue and Tillage Management - Reduced Till (CPS 345) Intensitve Till to Reduced Till on Non-Irrigated Cropland</v>
      </c>
      <c r="D733" s="111">
        <f t="shared" si="84"/>
        <v>0</v>
      </c>
      <c r="E733" s="111">
        <f t="shared" si="85"/>
        <v>0</v>
      </c>
      <c r="F733" s="111">
        <f t="shared" si="86"/>
        <v>2.0699999999999998</v>
      </c>
      <c r="G733" s="111">
        <f t="shared" si="87"/>
        <v>0</v>
      </c>
      <c r="H733" s="111">
        <f t="shared" si="88"/>
        <v>0</v>
      </c>
      <c r="I733" s="111">
        <f t="shared" si="88"/>
        <v>0</v>
      </c>
      <c r="J733" s="111">
        <f t="shared" si="89"/>
        <v>0</v>
      </c>
      <c r="K733" s="112"/>
      <c r="L733" s="112"/>
      <c r="M733" s="121">
        <v>0.69</v>
      </c>
      <c r="N733" s="112"/>
      <c r="O733" s="112"/>
      <c r="P733" s="112"/>
      <c r="Q733" s="129"/>
    </row>
    <row r="734" spans="1:17" x14ac:dyDescent="0.25">
      <c r="A734" s="192" t="s">
        <v>47</v>
      </c>
      <c r="B734" s="183" t="s">
        <v>171</v>
      </c>
      <c r="C734" s="110" t="str">
        <f t="shared" si="90"/>
        <v>FresnoResidue and Tillage Management - Reduced Till (CPS 345) Intensitve Till to Reduced Till on Non-Irrigated Cropland</v>
      </c>
      <c r="D734" s="111">
        <f t="shared" si="84"/>
        <v>0</v>
      </c>
      <c r="E734" s="111">
        <f t="shared" si="85"/>
        <v>0</v>
      </c>
      <c r="F734" s="111">
        <f t="shared" si="86"/>
        <v>2.0699999999999998</v>
      </c>
      <c r="G734" s="111">
        <f t="shared" si="87"/>
        <v>0</v>
      </c>
      <c r="H734" s="111">
        <f t="shared" si="88"/>
        <v>0</v>
      </c>
      <c r="I734" s="111">
        <f t="shared" si="88"/>
        <v>0</v>
      </c>
      <c r="J734" s="111">
        <f t="shared" si="89"/>
        <v>0</v>
      </c>
      <c r="K734" s="112"/>
      <c r="L734" s="112"/>
      <c r="M734" s="121">
        <v>0.69</v>
      </c>
      <c r="N734" s="112"/>
      <c r="O734" s="112"/>
      <c r="P734" s="112"/>
      <c r="Q734" s="129"/>
    </row>
    <row r="735" spans="1:17" x14ac:dyDescent="0.25">
      <c r="A735" s="192" t="s">
        <v>48</v>
      </c>
      <c r="B735" s="183" t="s">
        <v>171</v>
      </c>
      <c r="C735" s="110" t="str">
        <f t="shared" si="90"/>
        <v>GlennResidue and Tillage Management - Reduced Till (CPS 345) Intensitve Till to Reduced Till on Non-Irrigated Cropland</v>
      </c>
      <c r="D735" s="111">
        <f t="shared" si="84"/>
        <v>0</v>
      </c>
      <c r="E735" s="111">
        <f t="shared" si="85"/>
        <v>0</v>
      </c>
      <c r="F735" s="111">
        <f t="shared" si="86"/>
        <v>2.0699999999999998</v>
      </c>
      <c r="G735" s="111">
        <f t="shared" si="87"/>
        <v>0</v>
      </c>
      <c r="H735" s="111">
        <f t="shared" si="88"/>
        <v>0</v>
      </c>
      <c r="I735" s="111">
        <f t="shared" si="88"/>
        <v>0</v>
      </c>
      <c r="J735" s="111">
        <f t="shared" si="89"/>
        <v>0</v>
      </c>
      <c r="K735" s="112"/>
      <c r="L735" s="112"/>
      <c r="M735" s="121">
        <v>0.69</v>
      </c>
      <c r="N735" s="112"/>
      <c r="O735" s="112"/>
      <c r="P735" s="112"/>
      <c r="Q735" s="129"/>
    </row>
    <row r="736" spans="1:17" x14ac:dyDescent="0.25">
      <c r="A736" s="192" t="s">
        <v>49</v>
      </c>
      <c r="B736" s="183" t="s">
        <v>171</v>
      </c>
      <c r="C736" s="110" t="str">
        <f t="shared" si="90"/>
        <v>HumboldtResidue and Tillage Management - Reduced Till (CPS 345) Intensitve Till to Reduced Till on Non-Irrigated Cropland</v>
      </c>
      <c r="D736" s="111">
        <f t="shared" si="84"/>
        <v>0</v>
      </c>
      <c r="E736" s="111">
        <f t="shared" si="85"/>
        <v>0</v>
      </c>
      <c r="F736" s="111">
        <f t="shared" si="86"/>
        <v>2.0699999999999998</v>
      </c>
      <c r="G736" s="111">
        <f t="shared" si="87"/>
        <v>0</v>
      </c>
      <c r="H736" s="111">
        <f t="shared" si="88"/>
        <v>0</v>
      </c>
      <c r="I736" s="111">
        <f t="shared" si="88"/>
        <v>0</v>
      </c>
      <c r="J736" s="111">
        <f t="shared" si="89"/>
        <v>0</v>
      </c>
      <c r="K736" s="112"/>
      <c r="L736" s="112"/>
      <c r="M736" s="121">
        <v>0.69</v>
      </c>
      <c r="N736" s="112"/>
      <c r="O736" s="112"/>
      <c r="P736" s="112"/>
      <c r="Q736" s="129"/>
    </row>
    <row r="737" spans="1:17" x14ac:dyDescent="0.25">
      <c r="A737" s="192" t="s">
        <v>50</v>
      </c>
      <c r="B737" s="183" t="s">
        <v>171</v>
      </c>
      <c r="C737" s="110" t="str">
        <f t="shared" si="90"/>
        <v>ImperialResidue and Tillage Management - Reduced Till (CPS 345) Intensitve Till to Reduced Till on Non-Irrigated Cropland</v>
      </c>
      <c r="D737" s="111">
        <f t="shared" si="84"/>
        <v>0</v>
      </c>
      <c r="E737" s="111">
        <f t="shared" si="85"/>
        <v>0</v>
      </c>
      <c r="F737" s="111">
        <f t="shared" si="86"/>
        <v>2.0699999999999998</v>
      </c>
      <c r="G737" s="111">
        <f t="shared" si="87"/>
        <v>0</v>
      </c>
      <c r="H737" s="111">
        <f t="shared" si="88"/>
        <v>0</v>
      </c>
      <c r="I737" s="111">
        <f t="shared" si="88"/>
        <v>0</v>
      </c>
      <c r="J737" s="111">
        <f t="shared" si="89"/>
        <v>0</v>
      </c>
      <c r="K737" s="112"/>
      <c r="L737" s="112"/>
      <c r="M737" s="121">
        <v>0.69</v>
      </c>
      <c r="N737" s="112"/>
      <c r="O737" s="112"/>
      <c r="P737" s="112"/>
      <c r="Q737" s="129"/>
    </row>
    <row r="738" spans="1:17" x14ac:dyDescent="0.25">
      <c r="A738" s="192" t="s">
        <v>51</v>
      </c>
      <c r="B738" s="183" t="s">
        <v>171</v>
      </c>
      <c r="C738" s="110" t="str">
        <f t="shared" si="90"/>
        <v>InyoResidue and Tillage Management - Reduced Till (CPS 345) Intensitve Till to Reduced Till on Non-Irrigated Cropland</v>
      </c>
      <c r="D738" s="111">
        <f t="shared" si="84"/>
        <v>0</v>
      </c>
      <c r="E738" s="111">
        <f t="shared" si="85"/>
        <v>0</v>
      </c>
      <c r="F738" s="111">
        <f t="shared" si="86"/>
        <v>2.0699999999999998</v>
      </c>
      <c r="G738" s="111">
        <f t="shared" si="87"/>
        <v>0</v>
      </c>
      <c r="H738" s="111">
        <f t="shared" si="88"/>
        <v>0</v>
      </c>
      <c r="I738" s="111">
        <f t="shared" si="88"/>
        <v>0</v>
      </c>
      <c r="J738" s="111">
        <f t="shared" si="89"/>
        <v>0</v>
      </c>
      <c r="K738" s="112"/>
      <c r="L738" s="112"/>
      <c r="M738" s="121">
        <v>0.69</v>
      </c>
      <c r="N738" s="112"/>
      <c r="O738" s="112"/>
      <c r="P738" s="112"/>
      <c r="Q738" s="129"/>
    </row>
    <row r="739" spans="1:17" x14ac:dyDescent="0.25">
      <c r="A739" s="192" t="s">
        <v>52</v>
      </c>
      <c r="B739" s="183" t="s">
        <v>171</v>
      </c>
      <c r="C739" s="110" t="str">
        <f t="shared" si="90"/>
        <v>KernResidue and Tillage Management - Reduced Till (CPS 345) Intensitve Till to Reduced Till on Non-Irrigated Cropland</v>
      </c>
      <c r="D739" s="111">
        <f t="shared" si="84"/>
        <v>0</v>
      </c>
      <c r="E739" s="111">
        <f t="shared" si="85"/>
        <v>0</v>
      </c>
      <c r="F739" s="111">
        <f t="shared" si="86"/>
        <v>2.0699999999999998</v>
      </c>
      <c r="G739" s="111">
        <f t="shared" si="87"/>
        <v>0</v>
      </c>
      <c r="H739" s="111">
        <f t="shared" si="88"/>
        <v>0</v>
      </c>
      <c r="I739" s="111">
        <f t="shared" si="88"/>
        <v>0</v>
      </c>
      <c r="J739" s="111">
        <f t="shared" si="89"/>
        <v>0</v>
      </c>
      <c r="K739" s="112"/>
      <c r="L739" s="112"/>
      <c r="M739" s="121">
        <v>0.69</v>
      </c>
      <c r="N739" s="112"/>
      <c r="O739" s="112"/>
      <c r="P739" s="112"/>
      <c r="Q739" s="129"/>
    </row>
    <row r="740" spans="1:17" x14ac:dyDescent="0.25">
      <c r="A740" s="192" t="s">
        <v>53</v>
      </c>
      <c r="B740" s="183" t="s">
        <v>171</v>
      </c>
      <c r="C740" s="110" t="str">
        <f t="shared" si="90"/>
        <v>KingsResidue and Tillage Management - Reduced Till (CPS 345) Intensitve Till to Reduced Till on Non-Irrigated Cropland</v>
      </c>
      <c r="D740" s="111">
        <f t="shared" si="84"/>
        <v>0</v>
      </c>
      <c r="E740" s="111">
        <f t="shared" si="85"/>
        <v>0</v>
      </c>
      <c r="F740" s="111">
        <f t="shared" si="86"/>
        <v>2.0699999999999998</v>
      </c>
      <c r="G740" s="111">
        <f t="shared" si="87"/>
        <v>0</v>
      </c>
      <c r="H740" s="111">
        <f t="shared" si="88"/>
        <v>0</v>
      </c>
      <c r="I740" s="111">
        <f t="shared" si="88"/>
        <v>0</v>
      </c>
      <c r="J740" s="111">
        <f t="shared" si="89"/>
        <v>0</v>
      </c>
      <c r="K740" s="112"/>
      <c r="L740" s="112"/>
      <c r="M740" s="121">
        <v>0.69</v>
      </c>
      <c r="N740" s="112"/>
      <c r="O740" s="112"/>
      <c r="P740" s="112"/>
      <c r="Q740" s="129"/>
    </row>
    <row r="741" spans="1:17" x14ac:dyDescent="0.25">
      <c r="A741" s="192" t="s">
        <v>54</v>
      </c>
      <c r="B741" s="183" t="s">
        <v>171</v>
      </c>
      <c r="C741" s="110" t="str">
        <f t="shared" si="90"/>
        <v>LakeResidue and Tillage Management - Reduced Till (CPS 345) Intensitve Till to Reduced Till on Non-Irrigated Cropland</v>
      </c>
      <c r="D741" s="111">
        <f t="shared" si="84"/>
        <v>0</v>
      </c>
      <c r="E741" s="111">
        <f t="shared" si="85"/>
        <v>0</v>
      </c>
      <c r="F741" s="111">
        <f t="shared" si="86"/>
        <v>2.0699999999999998</v>
      </c>
      <c r="G741" s="111">
        <f t="shared" si="87"/>
        <v>0</v>
      </c>
      <c r="H741" s="111">
        <f t="shared" si="88"/>
        <v>0</v>
      </c>
      <c r="I741" s="111">
        <f t="shared" si="88"/>
        <v>0</v>
      </c>
      <c r="J741" s="111">
        <f t="shared" si="89"/>
        <v>0</v>
      </c>
      <c r="K741" s="112"/>
      <c r="L741" s="112"/>
      <c r="M741" s="121">
        <v>0.69</v>
      </c>
      <c r="N741" s="112"/>
      <c r="O741" s="112"/>
      <c r="P741" s="112"/>
      <c r="Q741" s="129"/>
    </row>
    <row r="742" spans="1:17" x14ac:dyDescent="0.25">
      <c r="A742" s="192" t="s">
        <v>55</v>
      </c>
      <c r="B742" s="183" t="s">
        <v>171</v>
      </c>
      <c r="C742" s="110" t="str">
        <f t="shared" si="90"/>
        <v>LassenResidue and Tillage Management - Reduced Till (CPS 345) Intensitve Till to Reduced Till on Non-Irrigated Cropland</v>
      </c>
      <c r="D742" s="111">
        <f t="shared" si="84"/>
        <v>0</v>
      </c>
      <c r="E742" s="111">
        <f t="shared" si="85"/>
        <v>0</v>
      </c>
      <c r="F742" s="111">
        <f t="shared" si="86"/>
        <v>2.0699999999999998</v>
      </c>
      <c r="G742" s="111">
        <f t="shared" si="87"/>
        <v>0</v>
      </c>
      <c r="H742" s="111">
        <f t="shared" si="88"/>
        <v>0</v>
      </c>
      <c r="I742" s="111">
        <f t="shared" si="88"/>
        <v>0</v>
      </c>
      <c r="J742" s="111">
        <f t="shared" si="89"/>
        <v>0</v>
      </c>
      <c r="K742" s="112"/>
      <c r="L742" s="112"/>
      <c r="M742" s="121">
        <v>0.69</v>
      </c>
      <c r="N742" s="112"/>
      <c r="O742" s="112"/>
      <c r="P742" s="112"/>
      <c r="Q742" s="129"/>
    </row>
    <row r="743" spans="1:17" x14ac:dyDescent="0.25">
      <c r="A743" s="192" t="s">
        <v>56</v>
      </c>
      <c r="B743" s="183" t="s">
        <v>171</v>
      </c>
      <c r="C743" s="110" t="str">
        <f t="shared" si="90"/>
        <v>Los AngelesResidue and Tillage Management - Reduced Till (CPS 345) Intensitve Till to Reduced Till on Non-Irrigated Cropland</v>
      </c>
      <c r="D743" s="111">
        <f t="shared" si="84"/>
        <v>0</v>
      </c>
      <c r="E743" s="111">
        <f t="shared" si="85"/>
        <v>0</v>
      </c>
      <c r="F743" s="111">
        <f t="shared" si="86"/>
        <v>2.0699999999999998</v>
      </c>
      <c r="G743" s="111">
        <f t="shared" si="87"/>
        <v>0</v>
      </c>
      <c r="H743" s="111">
        <f t="shared" si="88"/>
        <v>0</v>
      </c>
      <c r="I743" s="111">
        <f t="shared" si="88"/>
        <v>0</v>
      </c>
      <c r="J743" s="111">
        <f t="shared" si="89"/>
        <v>0</v>
      </c>
      <c r="K743" s="112"/>
      <c r="L743" s="112"/>
      <c r="M743" s="121">
        <v>0.69</v>
      </c>
      <c r="N743" s="112"/>
      <c r="O743" s="112"/>
      <c r="P743" s="112"/>
      <c r="Q743" s="129"/>
    </row>
    <row r="744" spans="1:17" x14ac:dyDescent="0.25">
      <c r="A744" s="192" t="s">
        <v>57</v>
      </c>
      <c r="B744" s="183" t="s">
        <v>171</v>
      </c>
      <c r="C744" s="110" t="str">
        <f t="shared" si="90"/>
        <v>MaderaResidue and Tillage Management - Reduced Till (CPS 345) Intensitve Till to Reduced Till on Non-Irrigated Cropland</v>
      </c>
      <c r="D744" s="111">
        <f t="shared" si="84"/>
        <v>0</v>
      </c>
      <c r="E744" s="111">
        <f t="shared" si="85"/>
        <v>0</v>
      </c>
      <c r="F744" s="111">
        <f t="shared" si="86"/>
        <v>2.0699999999999998</v>
      </c>
      <c r="G744" s="111">
        <f t="shared" si="87"/>
        <v>0</v>
      </c>
      <c r="H744" s="111">
        <f t="shared" si="88"/>
        <v>0</v>
      </c>
      <c r="I744" s="111">
        <f t="shared" si="88"/>
        <v>0</v>
      </c>
      <c r="J744" s="111">
        <f t="shared" si="89"/>
        <v>0</v>
      </c>
      <c r="K744" s="112"/>
      <c r="L744" s="112"/>
      <c r="M744" s="121">
        <v>0.69</v>
      </c>
      <c r="N744" s="112"/>
      <c r="O744" s="112"/>
      <c r="P744" s="112"/>
      <c r="Q744" s="129"/>
    </row>
    <row r="745" spans="1:17" x14ac:dyDescent="0.25">
      <c r="A745" s="192" t="s">
        <v>58</v>
      </c>
      <c r="B745" s="183" t="s">
        <v>171</v>
      </c>
      <c r="C745" s="110" t="str">
        <f t="shared" si="90"/>
        <v>MarinResidue and Tillage Management - Reduced Till (CPS 345) Intensitve Till to Reduced Till on Non-Irrigated Cropland</v>
      </c>
      <c r="D745" s="111">
        <f t="shared" si="84"/>
        <v>0</v>
      </c>
      <c r="E745" s="111">
        <f t="shared" si="85"/>
        <v>0</v>
      </c>
      <c r="F745" s="111">
        <f t="shared" si="86"/>
        <v>2.0699999999999998</v>
      </c>
      <c r="G745" s="111">
        <f t="shared" si="87"/>
        <v>0</v>
      </c>
      <c r="H745" s="111">
        <f t="shared" si="88"/>
        <v>0</v>
      </c>
      <c r="I745" s="111">
        <f t="shared" si="88"/>
        <v>0</v>
      </c>
      <c r="J745" s="111">
        <f t="shared" si="89"/>
        <v>0</v>
      </c>
      <c r="K745" s="112"/>
      <c r="L745" s="112"/>
      <c r="M745" s="121">
        <v>0.69</v>
      </c>
      <c r="N745" s="112"/>
      <c r="O745" s="112"/>
      <c r="P745" s="112"/>
      <c r="Q745" s="129"/>
    </row>
    <row r="746" spans="1:17" x14ac:dyDescent="0.25">
      <c r="A746" s="192" t="s">
        <v>59</v>
      </c>
      <c r="B746" s="183" t="s">
        <v>171</v>
      </c>
      <c r="C746" s="110" t="str">
        <f t="shared" si="90"/>
        <v>MariposaResidue and Tillage Management - Reduced Till (CPS 345) Intensitve Till to Reduced Till on Non-Irrigated Cropland</v>
      </c>
      <c r="D746" s="111">
        <f t="shared" si="84"/>
        <v>0</v>
      </c>
      <c r="E746" s="111">
        <f t="shared" si="85"/>
        <v>0</v>
      </c>
      <c r="F746" s="111">
        <f t="shared" si="86"/>
        <v>2.0699999999999998</v>
      </c>
      <c r="G746" s="111">
        <f t="shared" si="87"/>
        <v>0</v>
      </c>
      <c r="H746" s="111">
        <f t="shared" si="88"/>
        <v>0</v>
      </c>
      <c r="I746" s="111">
        <f t="shared" si="88"/>
        <v>0</v>
      </c>
      <c r="J746" s="111">
        <f t="shared" si="89"/>
        <v>0</v>
      </c>
      <c r="K746" s="112"/>
      <c r="L746" s="112"/>
      <c r="M746" s="121">
        <v>0.69</v>
      </c>
      <c r="N746" s="112"/>
      <c r="O746" s="112"/>
      <c r="P746" s="112"/>
      <c r="Q746" s="129"/>
    </row>
    <row r="747" spans="1:17" x14ac:dyDescent="0.25">
      <c r="A747" s="192" t="s">
        <v>60</v>
      </c>
      <c r="B747" s="183" t="s">
        <v>171</v>
      </c>
      <c r="C747" s="110" t="str">
        <f t="shared" si="90"/>
        <v>MendocinoResidue and Tillage Management - Reduced Till (CPS 345) Intensitve Till to Reduced Till on Non-Irrigated Cropland</v>
      </c>
      <c r="D747" s="111">
        <f t="shared" si="84"/>
        <v>0</v>
      </c>
      <c r="E747" s="111">
        <f t="shared" si="85"/>
        <v>0</v>
      </c>
      <c r="F747" s="111">
        <f t="shared" si="86"/>
        <v>2.0699999999999998</v>
      </c>
      <c r="G747" s="111">
        <f t="shared" si="87"/>
        <v>0</v>
      </c>
      <c r="H747" s="111">
        <f t="shared" si="88"/>
        <v>0</v>
      </c>
      <c r="I747" s="111">
        <f t="shared" si="88"/>
        <v>0</v>
      </c>
      <c r="J747" s="111">
        <f t="shared" si="89"/>
        <v>0</v>
      </c>
      <c r="K747" s="112"/>
      <c r="L747" s="112"/>
      <c r="M747" s="121">
        <v>0.69</v>
      </c>
      <c r="N747" s="112"/>
      <c r="O747" s="112"/>
      <c r="P747" s="112"/>
      <c r="Q747" s="129"/>
    </row>
    <row r="748" spans="1:17" x14ac:dyDescent="0.25">
      <c r="A748" s="192" t="s">
        <v>61</v>
      </c>
      <c r="B748" s="183" t="s">
        <v>171</v>
      </c>
      <c r="C748" s="110" t="str">
        <f t="shared" si="90"/>
        <v>MercedResidue and Tillage Management - Reduced Till (CPS 345) Intensitve Till to Reduced Till on Non-Irrigated Cropland</v>
      </c>
      <c r="D748" s="111">
        <f t="shared" si="84"/>
        <v>0</v>
      </c>
      <c r="E748" s="111">
        <f t="shared" si="85"/>
        <v>0</v>
      </c>
      <c r="F748" s="111">
        <f t="shared" si="86"/>
        <v>2.0699999999999998</v>
      </c>
      <c r="G748" s="111">
        <f t="shared" si="87"/>
        <v>0</v>
      </c>
      <c r="H748" s="111">
        <f t="shared" si="88"/>
        <v>0</v>
      </c>
      <c r="I748" s="111">
        <f t="shared" si="88"/>
        <v>0</v>
      </c>
      <c r="J748" s="111">
        <f t="shared" si="89"/>
        <v>0</v>
      </c>
      <c r="K748" s="112"/>
      <c r="L748" s="112"/>
      <c r="M748" s="121">
        <v>0.69</v>
      </c>
      <c r="N748" s="112"/>
      <c r="O748" s="112"/>
      <c r="P748" s="112"/>
      <c r="Q748" s="129"/>
    </row>
    <row r="749" spans="1:17" x14ac:dyDescent="0.25">
      <c r="A749" s="192" t="s">
        <v>62</v>
      </c>
      <c r="B749" s="183" t="s">
        <v>171</v>
      </c>
      <c r="C749" s="110" t="str">
        <f t="shared" si="90"/>
        <v>ModocResidue and Tillage Management - Reduced Till (CPS 345) Intensitve Till to Reduced Till on Non-Irrigated Cropland</v>
      </c>
      <c r="D749" s="111">
        <f t="shared" si="84"/>
        <v>0</v>
      </c>
      <c r="E749" s="111">
        <f t="shared" si="85"/>
        <v>0</v>
      </c>
      <c r="F749" s="111">
        <f t="shared" si="86"/>
        <v>2.0699999999999998</v>
      </c>
      <c r="G749" s="111">
        <f t="shared" si="87"/>
        <v>0</v>
      </c>
      <c r="H749" s="111">
        <f t="shared" si="88"/>
        <v>0</v>
      </c>
      <c r="I749" s="111">
        <f t="shared" si="88"/>
        <v>0</v>
      </c>
      <c r="J749" s="111">
        <f t="shared" si="89"/>
        <v>0</v>
      </c>
      <c r="K749" s="112"/>
      <c r="L749" s="112"/>
      <c r="M749" s="121">
        <v>0.69</v>
      </c>
      <c r="N749" s="112"/>
      <c r="O749" s="112"/>
      <c r="P749" s="112"/>
      <c r="Q749" s="129"/>
    </row>
    <row r="750" spans="1:17" x14ac:dyDescent="0.25">
      <c r="A750" s="192" t="s">
        <v>63</v>
      </c>
      <c r="B750" s="183" t="s">
        <v>171</v>
      </c>
      <c r="C750" s="110" t="str">
        <f t="shared" si="90"/>
        <v>MonoResidue and Tillage Management - Reduced Till (CPS 345) Intensitve Till to Reduced Till on Non-Irrigated Cropland</v>
      </c>
      <c r="D750" s="111">
        <f t="shared" si="84"/>
        <v>0</v>
      </c>
      <c r="E750" s="111">
        <f t="shared" si="85"/>
        <v>0</v>
      </c>
      <c r="F750" s="111">
        <f t="shared" si="86"/>
        <v>2.0699999999999998</v>
      </c>
      <c r="G750" s="111">
        <f t="shared" si="87"/>
        <v>0</v>
      </c>
      <c r="H750" s="111">
        <f t="shared" si="88"/>
        <v>0</v>
      </c>
      <c r="I750" s="111">
        <f t="shared" si="88"/>
        <v>0</v>
      </c>
      <c r="J750" s="111">
        <f t="shared" si="89"/>
        <v>0</v>
      </c>
      <c r="K750" s="112"/>
      <c r="L750" s="112"/>
      <c r="M750" s="121">
        <v>0.69</v>
      </c>
      <c r="N750" s="112"/>
      <c r="O750" s="112"/>
      <c r="P750" s="112"/>
      <c r="Q750" s="129"/>
    </row>
    <row r="751" spans="1:17" x14ac:dyDescent="0.25">
      <c r="A751" s="192" t="s">
        <v>64</v>
      </c>
      <c r="B751" s="183" t="s">
        <v>171</v>
      </c>
      <c r="C751" s="110" t="str">
        <f t="shared" si="90"/>
        <v>MontereyResidue and Tillage Management - Reduced Till (CPS 345) Intensitve Till to Reduced Till on Non-Irrigated Cropland</v>
      </c>
      <c r="D751" s="111">
        <f t="shared" si="84"/>
        <v>0</v>
      </c>
      <c r="E751" s="111">
        <f t="shared" si="85"/>
        <v>0</v>
      </c>
      <c r="F751" s="111">
        <f t="shared" si="86"/>
        <v>2.0699999999999998</v>
      </c>
      <c r="G751" s="111">
        <f t="shared" si="87"/>
        <v>0</v>
      </c>
      <c r="H751" s="111">
        <f t="shared" si="88"/>
        <v>0</v>
      </c>
      <c r="I751" s="111">
        <f t="shared" si="88"/>
        <v>0</v>
      </c>
      <c r="J751" s="111">
        <f t="shared" si="89"/>
        <v>0</v>
      </c>
      <c r="K751" s="112"/>
      <c r="L751" s="112"/>
      <c r="M751" s="121">
        <v>0.69</v>
      </c>
      <c r="N751" s="112"/>
      <c r="O751" s="112"/>
      <c r="P751" s="112"/>
      <c r="Q751" s="129"/>
    </row>
    <row r="752" spans="1:17" x14ac:dyDescent="0.25">
      <c r="A752" s="192" t="s">
        <v>65</v>
      </c>
      <c r="B752" s="183" t="s">
        <v>171</v>
      </c>
      <c r="C752" s="110" t="str">
        <f t="shared" si="90"/>
        <v>NapaResidue and Tillage Management - Reduced Till (CPS 345) Intensitve Till to Reduced Till on Non-Irrigated Cropland</v>
      </c>
      <c r="D752" s="111">
        <f t="shared" si="84"/>
        <v>0</v>
      </c>
      <c r="E752" s="111">
        <f t="shared" si="85"/>
        <v>0</v>
      </c>
      <c r="F752" s="111">
        <f t="shared" si="86"/>
        <v>2.0699999999999998</v>
      </c>
      <c r="G752" s="111">
        <f t="shared" si="87"/>
        <v>0</v>
      </c>
      <c r="H752" s="111">
        <f t="shared" si="88"/>
        <v>0</v>
      </c>
      <c r="I752" s="111">
        <f t="shared" si="88"/>
        <v>0</v>
      </c>
      <c r="J752" s="111">
        <f t="shared" si="89"/>
        <v>0</v>
      </c>
      <c r="K752" s="112"/>
      <c r="L752" s="112"/>
      <c r="M752" s="121">
        <v>0.69</v>
      </c>
      <c r="N752" s="112"/>
      <c r="O752" s="112"/>
      <c r="P752" s="112"/>
      <c r="Q752" s="129"/>
    </row>
    <row r="753" spans="1:17" x14ac:dyDescent="0.25">
      <c r="A753" s="192" t="s">
        <v>66</v>
      </c>
      <c r="B753" s="183" t="s">
        <v>171</v>
      </c>
      <c r="C753" s="110" t="str">
        <f t="shared" si="90"/>
        <v>NevadaResidue and Tillage Management - Reduced Till (CPS 345) Intensitve Till to Reduced Till on Non-Irrigated Cropland</v>
      </c>
      <c r="D753" s="111">
        <f t="shared" si="84"/>
        <v>0</v>
      </c>
      <c r="E753" s="111">
        <f t="shared" si="85"/>
        <v>0</v>
      </c>
      <c r="F753" s="111">
        <f t="shared" si="86"/>
        <v>2.0699999999999998</v>
      </c>
      <c r="G753" s="111">
        <f t="shared" si="87"/>
        <v>0</v>
      </c>
      <c r="H753" s="111">
        <f t="shared" si="88"/>
        <v>0</v>
      </c>
      <c r="I753" s="111">
        <f t="shared" si="88"/>
        <v>0</v>
      </c>
      <c r="J753" s="111">
        <f t="shared" si="89"/>
        <v>0</v>
      </c>
      <c r="K753" s="112"/>
      <c r="L753" s="112"/>
      <c r="M753" s="121">
        <v>0.69</v>
      </c>
      <c r="N753" s="112"/>
      <c r="O753" s="112"/>
      <c r="P753" s="112"/>
      <c r="Q753" s="129"/>
    </row>
    <row r="754" spans="1:17" x14ac:dyDescent="0.25">
      <c r="A754" s="192" t="s">
        <v>67</v>
      </c>
      <c r="B754" s="183" t="s">
        <v>171</v>
      </c>
      <c r="C754" s="110" t="str">
        <f t="shared" si="90"/>
        <v>OrangeResidue and Tillage Management - Reduced Till (CPS 345) Intensitve Till to Reduced Till on Non-Irrigated Cropland</v>
      </c>
      <c r="D754" s="111">
        <f t="shared" si="84"/>
        <v>0</v>
      </c>
      <c r="E754" s="111">
        <f t="shared" si="85"/>
        <v>0</v>
      </c>
      <c r="F754" s="111">
        <f t="shared" si="86"/>
        <v>2.0699999999999998</v>
      </c>
      <c r="G754" s="111">
        <f t="shared" si="87"/>
        <v>0</v>
      </c>
      <c r="H754" s="111">
        <f t="shared" si="88"/>
        <v>0</v>
      </c>
      <c r="I754" s="111">
        <f t="shared" si="88"/>
        <v>0</v>
      </c>
      <c r="J754" s="111">
        <f t="shared" si="89"/>
        <v>0</v>
      </c>
      <c r="K754" s="112"/>
      <c r="L754" s="112"/>
      <c r="M754" s="121">
        <v>0.69</v>
      </c>
      <c r="N754" s="112"/>
      <c r="O754" s="112"/>
      <c r="P754" s="112"/>
      <c r="Q754" s="129"/>
    </row>
    <row r="755" spans="1:17" x14ac:dyDescent="0.25">
      <c r="A755" s="192" t="s">
        <v>68</v>
      </c>
      <c r="B755" s="183" t="s">
        <v>171</v>
      </c>
      <c r="C755" s="110" t="str">
        <f t="shared" si="90"/>
        <v>PlacerResidue and Tillage Management - Reduced Till (CPS 345) Intensitve Till to Reduced Till on Non-Irrigated Cropland</v>
      </c>
      <c r="D755" s="111">
        <f t="shared" si="84"/>
        <v>0</v>
      </c>
      <c r="E755" s="111">
        <f t="shared" si="85"/>
        <v>0</v>
      </c>
      <c r="F755" s="111">
        <f t="shared" si="86"/>
        <v>2.0699999999999998</v>
      </c>
      <c r="G755" s="111">
        <f t="shared" si="87"/>
        <v>0</v>
      </c>
      <c r="H755" s="111">
        <f t="shared" si="88"/>
        <v>0</v>
      </c>
      <c r="I755" s="111">
        <f t="shared" si="88"/>
        <v>0</v>
      </c>
      <c r="J755" s="111">
        <f t="shared" si="89"/>
        <v>0</v>
      </c>
      <c r="K755" s="112"/>
      <c r="L755" s="112"/>
      <c r="M755" s="121">
        <v>0.69</v>
      </c>
      <c r="N755" s="112"/>
      <c r="O755" s="112"/>
      <c r="P755" s="112"/>
      <c r="Q755" s="129"/>
    </row>
    <row r="756" spans="1:17" x14ac:dyDescent="0.25">
      <c r="A756" s="192" t="s">
        <v>69</v>
      </c>
      <c r="B756" s="183" t="s">
        <v>171</v>
      </c>
      <c r="C756" s="110" t="str">
        <f t="shared" si="90"/>
        <v>PlumasResidue and Tillage Management - Reduced Till (CPS 345) Intensitve Till to Reduced Till on Non-Irrigated Cropland</v>
      </c>
      <c r="D756" s="111">
        <f t="shared" si="84"/>
        <v>0</v>
      </c>
      <c r="E756" s="111">
        <f t="shared" si="85"/>
        <v>0</v>
      </c>
      <c r="F756" s="111">
        <f t="shared" si="86"/>
        <v>2.0699999999999998</v>
      </c>
      <c r="G756" s="111">
        <f t="shared" si="87"/>
        <v>0</v>
      </c>
      <c r="H756" s="111">
        <f t="shared" si="88"/>
        <v>0</v>
      </c>
      <c r="I756" s="111">
        <f t="shared" si="88"/>
        <v>0</v>
      </c>
      <c r="J756" s="111">
        <f t="shared" si="89"/>
        <v>0</v>
      </c>
      <c r="K756" s="112"/>
      <c r="L756" s="112"/>
      <c r="M756" s="121">
        <v>0.69</v>
      </c>
      <c r="N756" s="112"/>
      <c r="O756" s="112"/>
      <c r="P756" s="112"/>
      <c r="Q756" s="129"/>
    </row>
    <row r="757" spans="1:17" x14ac:dyDescent="0.25">
      <c r="A757" s="192" t="s">
        <v>70</v>
      </c>
      <c r="B757" s="183" t="s">
        <v>171</v>
      </c>
      <c r="C757" s="110" t="str">
        <f t="shared" si="90"/>
        <v>RiversideResidue and Tillage Management - Reduced Till (CPS 345) Intensitve Till to Reduced Till on Non-Irrigated Cropland</v>
      </c>
      <c r="D757" s="111">
        <f t="shared" si="84"/>
        <v>0</v>
      </c>
      <c r="E757" s="111">
        <f t="shared" si="85"/>
        <v>0</v>
      </c>
      <c r="F757" s="111">
        <f t="shared" si="86"/>
        <v>2.0699999999999998</v>
      </c>
      <c r="G757" s="111">
        <f t="shared" si="87"/>
        <v>0</v>
      </c>
      <c r="H757" s="111">
        <f t="shared" si="88"/>
        <v>0</v>
      </c>
      <c r="I757" s="111">
        <f t="shared" si="88"/>
        <v>0</v>
      </c>
      <c r="J757" s="111">
        <f t="shared" si="89"/>
        <v>0</v>
      </c>
      <c r="K757" s="112"/>
      <c r="L757" s="112"/>
      <c r="M757" s="121">
        <v>0.69</v>
      </c>
      <c r="N757" s="112"/>
      <c r="O757" s="112"/>
      <c r="P757" s="112"/>
      <c r="Q757" s="129"/>
    </row>
    <row r="758" spans="1:17" x14ac:dyDescent="0.25">
      <c r="A758" s="192" t="s">
        <v>71</v>
      </c>
      <c r="B758" s="183" t="s">
        <v>171</v>
      </c>
      <c r="C758" s="110" t="str">
        <f t="shared" si="90"/>
        <v>SacramentoResidue and Tillage Management - Reduced Till (CPS 345) Intensitve Till to Reduced Till on Non-Irrigated Cropland</v>
      </c>
      <c r="D758" s="111">
        <f t="shared" si="84"/>
        <v>0</v>
      </c>
      <c r="E758" s="111">
        <f t="shared" si="85"/>
        <v>0</v>
      </c>
      <c r="F758" s="111">
        <f t="shared" si="86"/>
        <v>2.0699999999999998</v>
      </c>
      <c r="G758" s="111">
        <f t="shared" si="87"/>
        <v>0</v>
      </c>
      <c r="H758" s="111">
        <f t="shared" si="88"/>
        <v>0</v>
      </c>
      <c r="I758" s="111">
        <f t="shared" si="88"/>
        <v>0</v>
      </c>
      <c r="J758" s="111">
        <f t="shared" si="89"/>
        <v>0</v>
      </c>
      <c r="K758" s="112"/>
      <c r="L758" s="112"/>
      <c r="M758" s="121">
        <v>0.69</v>
      </c>
      <c r="N758" s="112"/>
      <c r="O758" s="112"/>
      <c r="P758" s="112"/>
      <c r="Q758" s="129"/>
    </row>
    <row r="759" spans="1:17" x14ac:dyDescent="0.25">
      <c r="A759" s="192" t="s">
        <v>72</v>
      </c>
      <c r="B759" s="183" t="s">
        <v>171</v>
      </c>
      <c r="C759" s="110" t="str">
        <f t="shared" si="90"/>
        <v>San BenitoResidue and Tillage Management - Reduced Till (CPS 345) Intensitve Till to Reduced Till on Non-Irrigated Cropland</v>
      </c>
      <c r="D759" s="111">
        <f t="shared" si="84"/>
        <v>0</v>
      </c>
      <c r="E759" s="111">
        <f t="shared" si="85"/>
        <v>0</v>
      </c>
      <c r="F759" s="111">
        <f t="shared" si="86"/>
        <v>2.0699999999999998</v>
      </c>
      <c r="G759" s="111">
        <f t="shared" si="87"/>
        <v>0</v>
      </c>
      <c r="H759" s="111">
        <f t="shared" si="88"/>
        <v>0</v>
      </c>
      <c r="I759" s="111">
        <f t="shared" si="88"/>
        <v>0</v>
      </c>
      <c r="J759" s="111">
        <f t="shared" si="89"/>
        <v>0</v>
      </c>
      <c r="K759" s="112"/>
      <c r="L759" s="112"/>
      <c r="M759" s="121">
        <v>0.69</v>
      </c>
      <c r="N759" s="112"/>
      <c r="O759" s="112"/>
      <c r="P759" s="112"/>
      <c r="Q759" s="129"/>
    </row>
    <row r="760" spans="1:17" x14ac:dyDescent="0.25">
      <c r="A760" s="192" t="s">
        <v>73</v>
      </c>
      <c r="B760" s="183" t="s">
        <v>171</v>
      </c>
      <c r="C760" s="110" t="str">
        <f t="shared" si="90"/>
        <v>San BernadinoResidue and Tillage Management - Reduced Till (CPS 345) Intensitve Till to Reduced Till on Non-Irrigated Cropland</v>
      </c>
      <c r="D760" s="111">
        <f t="shared" si="84"/>
        <v>0</v>
      </c>
      <c r="E760" s="111">
        <f t="shared" si="85"/>
        <v>0</v>
      </c>
      <c r="F760" s="111">
        <f t="shared" si="86"/>
        <v>2.0699999999999998</v>
      </c>
      <c r="G760" s="111">
        <f t="shared" si="87"/>
        <v>0</v>
      </c>
      <c r="H760" s="111">
        <f t="shared" si="88"/>
        <v>0</v>
      </c>
      <c r="I760" s="111">
        <f t="shared" si="88"/>
        <v>0</v>
      </c>
      <c r="J760" s="111">
        <f t="shared" si="89"/>
        <v>0</v>
      </c>
      <c r="K760" s="112"/>
      <c r="L760" s="112"/>
      <c r="M760" s="121">
        <v>0.69</v>
      </c>
      <c r="N760" s="112"/>
      <c r="O760" s="112"/>
      <c r="P760" s="112"/>
      <c r="Q760" s="129"/>
    </row>
    <row r="761" spans="1:17" x14ac:dyDescent="0.25">
      <c r="A761" s="192" t="s">
        <v>74</v>
      </c>
      <c r="B761" s="183" t="s">
        <v>171</v>
      </c>
      <c r="C761" s="110" t="str">
        <f t="shared" si="90"/>
        <v>San DiegoResidue and Tillage Management - Reduced Till (CPS 345) Intensitve Till to Reduced Till on Non-Irrigated Cropland</v>
      </c>
      <c r="D761" s="111">
        <f t="shared" ref="D761:D824" si="91">K761*ThreeYears</f>
        <v>0</v>
      </c>
      <c r="E761" s="111">
        <f t="shared" ref="E761:E824" si="92">L761*ThreeYears</f>
        <v>0</v>
      </c>
      <c r="F761" s="111">
        <f t="shared" ref="F761:F824" si="93">M761*ThreeYears</f>
        <v>2.0699999999999998</v>
      </c>
      <c r="G761" s="111">
        <f t="shared" ref="G761:G824" si="94">N761*ThreeYears</f>
        <v>0</v>
      </c>
      <c r="H761" s="111">
        <f t="shared" ref="H761:I824" si="95">O761*ThreeYears</f>
        <v>0</v>
      </c>
      <c r="I761" s="111">
        <f t="shared" si="95"/>
        <v>0</v>
      </c>
      <c r="J761" s="111">
        <f t="shared" ref="J761:J824" si="96">Q761*ThreeYears</f>
        <v>0</v>
      </c>
      <c r="K761" s="112"/>
      <c r="L761" s="112"/>
      <c r="M761" s="121">
        <v>0.69</v>
      </c>
      <c r="N761" s="112"/>
      <c r="O761" s="112"/>
      <c r="P761" s="112"/>
      <c r="Q761" s="129"/>
    </row>
    <row r="762" spans="1:17" x14ac:dyDescent="0.25">
      <c r="A762" s="192" t="s">
        <v>75</v>
      </c>
      <c r="B762" s="183" t="s">
        <v>171</v>
      </c>
      <c r="C762" s="110" t="str">
        <f t="shared" ref="C762:C825" si="97">A762&amp;B762</f>
        <v>San FranciscoResidue and Tillage Management - Reduced Till (CPS 345) Intensitve Till to Reduced Till on Non-Irrigated Cropland</v>
      </c>
      <c r="D762" s="111">
        <f t="shared" si="91"/>
        <v>0</v>
      </c>
      <c r="E762" s="111">
        <f t="shared" si="92"/>
        <v>0</v>
      </c>
      <c r="F762" s="111">
        <f t="shared" si="93"/>
        <v>2.0699999999999998</v>
      </c>
      <c r="G762" s="111">
        <f t="shared" si="94"/>
        <v>0</v>
      </c>
      <c r="H762" s="111">
        <f t="shared" si="95"/>
        <v>0</v>
      </c>
      <c r="I762" s="111">
        <f t="shared" si="95"/>
        <v>0</v>
      </c>
      <c r="J762" s="111">
        <f t="shared" si="96"/>
        <v>0</v>
      </c>
      <c r="K762" s="112"/>
      <c r="L762" s="112"/>
      <c r="M762" s="121">
        <v>0.69</v>
      </c>
      <c r="N762" s="112"/>
      <c r="O762" s="112"/>
      <c r="P762" s="112"/>
      <c r="Q762" s="129"/>
    </row>
    <row r="763" spans="1:17" x14ac:dyDescent="0.25">
      <c r="A763" s="192" t="s">
        <v>76</v>
      </c>
      <c r="B763" s="183" t="s">
        <v>171</v>
      </c>
      <c r="C763" s="110" t="str">
        <f t="shared" si="97"/>
        <v>San JoaquinResidue and Tillage Management - Reduced Till (CPS 345) Intensitve Till to Reduced Till on Non-Irrigated Cropland</v>
      </c>
      <c r="D763" s="111">
        <f t="shared" si="91"/>
        <v>0</v>
      </c>
      <c r="E763" s="111">
        <f t="shared" si="92"/>
        <v>0</v>
      </c>
      <c r="F763" s="111">
        <f t="shared" si="93"/>
        <v>2.0699999999999998</v>
      </c>
      <c r="G763" s="111">
        <f t="shared" si="94"/>
        <v>0</v>
      </c>
      <c r="H763" s="111">
        <f t="shared" si="95"/>
        <v>0</v>
      </c>
      <c r="I763" s="111">
        <f t="shared" si="95"/>
        <v>0</v>
      </c>
      <c r="J763" s="111">
        <f t="shared" si="96"/>
        <v>0</v>
      </c>
      <c r="K763" s="112"/>
      <c r="L763" s="112"/>
      <c r="M763" s="121">
        <v>0.69</v>
      </c>
      <c r="N763" s="112"/>
      <c r="O763" s="112"/>
      <c r="P763" s="112"/>
      <c r="Q763" s="129"/>
    </row>
    <row r="764" spans="1:17" x14ac:dyDescent="0.25">
      <c r="A764" s="192" t="s">
        <v>77</v>
      </c>
      <c r="B764" s="183" t="s">
        <v>171</v>
      </c>
      <c r="C764" s="110" t="str">
        <f t="shared" si="97"/>
        <v>San Luis ObispoResidue and Tillage Management - Reduced Till (CPS 345) Intensitve Till to Reduced Till on Non-Irrigated Cropland</v>
      </c>
      <c r="D764" s="111">
        <f t="shared" si="91"/>
        <v>0</v>
      </c>
      <c r="E764" s="111">
        <f t="shared" si="92"/>
        <v>0</v>
      </c>
      <c r="F764" s="111">
        <f t="shared" si="93"/>
        <v>2.0699999999999998</v>
      </c>
      <c r="G764" s="111">
        <f t="shared" si="94"/>
        <v>0</v>
      </c>
      <c r="H764" s="111">
        <f t="shared" si="95"/>
        <v>0</v>
      </c>
      <c r="I764" s="111">
        <f t="shared" si="95"/>
        <v>0</v>
      </c>
      <c r="J764" s="111">
        <f t="shared" si="96"/>
        <v>0</v>
      </c>
      <c r="K764" s="112"/>
      <c r="L764" s="112"/>
      <c r="M764" s="121">
        <v>0.69</v>
      </c>
      <c r="N764" s="112"/>
      <c r="O764" s="112"/>
      <c r="P764" s="112"/>
      <c r="Q764" s="129"/>
    </row>
    <row r="765" spans="1:17" x14ac:dyDescent="0.25">
      <c r="A765" s="192" t="s">
        <v>78</v>
      </c>
      <c r="B765" s="183" t="s">
        <v>171</v>
      </c>
      <c r="C765" s="110" t="str">
        <f t="shared" si="97"/>
        <v>San MateoResidue and Tillage Management - Reduced Till (CPS 345) Intensitve Till to Reduced Till on Non-Irrigated Cropland</v>
      </c>
      <c r="D765" s="111">
        <f t="shared" si="91"/>
        <v>0</v>
      </c>
      <c r="E765" s="111">
        <f t="shared" si="92"/>
        <v>0</v>
      </c>
      <c r="F765" s="111">
        <f t="shared" si="93"/>
        <v>2.0699999999999998</v>
      </c>
      <c r="G765" s="111">
        <f t="shared" si="94"/>
        <v>0</v>
      </c>
      <c r="H765" s="111">
        <f t="shared" si="95"/>
        <v>0</v>
      </c>
      <c r="I765" s="111">
        <f t="shared" si="95"/>
        <v>0</v>
      </c>
      <c r="J765" s="111">
        <f t="shared" si="96"/>
        <v>0</v>
      </c>
      <c r="K765" s="112"/>
      <c r="L765" s="112"/>
      <c r="M765" s="121">
        <v>0.69</v>
      </c>
      <c r="N765" s="112"/>
      <c r="O765" s="112"/>
      <c r="P765" s="112"/>
      <c r="Q765" s="129"/>
    </row>
    <row r="766" spans="1:17" x14ac:dyDescent="0.25">
      <c r="A766" s="192" t="s">
        <v>79</v>
      </c>
      <c r="B766" s="183" t="s">
        <v>171</v>
      </c>
      <c r="C766" s="110" t="str">
        <f t="shared" si="97"/>
        <v>Santa BarbaraResidue and Tillage Management - Reduced Till (CPS 345) Intensitve Till to Reduced Till on Non-Irrigated Cropland</v>
      </c>
      <c r="D766" s="111">
        <f t="shared" si="91"/>
        <v>0</v>
      </c>
      <c r="E766" s="111">
        <f t="shared" si="92"/>
        <v>0</v>
      </c>
      <c r="F766" s="111">
        <f t="shared" si="93"/>
        <v>2.0699999999999998</v>
      </c>
      <c r="G766" s="111">
        <f t="shared" si="94"/>
        <v>0</v>
      </c>
      <c r="H766" s="111">
        <f t="shared" si="95"/>
        <v>0</v>
      </c>
      <c r="I766" s="111">
        <f t="shared" si="95"/>
        <v>0</v>
      </c>
      <c r="J766" s="111">
        <f t="shared" si="96"/>
        <v>0</v>
      </c>
      <c r="K766" s="112"/>
      <c r="L766" s="112"/>
      <c r="M766" s="121">
        <v>0.69</v>
      </c>
      <c r="N766" s="112"/>
      <c r="O766" s="112"/>
      <c r="P766" s="112"/>
      <c r="Q766" s="129"/>
    </row>
    <row r="767" spans="1:17" x14ac:dyDescent="0.25">
      <c r="A767" s="192" t="s">
        <v>80</v>
      </c>
      <c r="B767" s="183" t="s">
        <v>171</v>
      </c>
      <c r="C767" s="110" t="str">
        <f t="shared" si="97"/>
        <v>Santa ClaraResidue and Tillage Management - Reduced Till (CPS 345) Intensitve Till to Reduced Till on Non-Irrigated Cropland</v>
      </c>
      <c r="D767" s="111">
        <f t="shared" si="91"/>
        <v>0</v>
      </c>
      <c r="E767" s="111">
        <f t="shared" si="92"/>
        <v>0</v>
      </c>
      <c r="F767" s="111">
        <f t="shared" si="93"/>
        <v>2.0699999999999998</v>
      </c>
      <c r="G767" s="111">
        <f t="shared" si="94"/>
        <v>0</v>
      </c>
      <c r="H767" s="111">
        <f t="shared" si="95"/>
        <v>0</v>
      </c>
      <c r="I767" s="111">
        <f t="shared" si="95"/>
        <v>0</v>
      </c>
      <c r="J767" s="111">
        <f t="shared" si="96"/>
        <v>0</v>
      </c>
      <c r="K767" s="112"/>
      <c r="L767" s="112"/>
      <c r="M767" s="121">
        <v>0.69</v>
      </c>
      <c r="N767" s="112"/>
      <c r="O767" s="112"/>
      <c r="P767" s="112"/>
      <c r="Q767" s="129"/>
    </row>
    <row r="768" spans="1:17" x14ac:dyDescent="0.25">
      <c r="A768" s="192" t="s">
        <v>81</v>
      </c>
      <c r="B768" s="183" t="s">
        <v>171</v>
      </c>
      <c r="C768" s="110" t="str">
        <f t="shared" si="97"/>
        <v>Santa CruzResidue and Tillage Management - Reduced Till (CPS 345) Intensitve Till to Reduced Till on Non-Irrigated Cropland</v>
      </c>
      <c r="D768" s="111">
        <f t="shared" si="91"/>
        <v>0</v>
      </c>
      <c r="E768" s="111">
        <f t="shared" si="92"/>
        <v>0</v>
      </c>
      <c r="F768" s="111">
        <f t="shared" si="93"/>
        <v>2.0699999999999998</v>
      </c>
      <c r="G768" s="111">
        <f t="shared" si="94"/>
        <v>0</v>
      </c>
      <c r="H768" s="111">
        <f t="shared" si="95"/>
        <v>0</v>
      </c>
      <c r="I768" s="111">
        <f t="shared" si="95"/>
        <v>0</v>
      </c>
      <c r="J768" s="111">
        <f t="shared" si="96"/>
        <v>0</v>
      </c>
      <c r="K768" s="112"/>
      <c r="L768" s="112"/>
      <c r="M768" s="121">
        <v>0.69</v>
      </c>
      <c r="N768" s="112"/>
      <c r="O768" s="112"/>
      <c r="P768" s="112"/>
      <c r="Q768" s="129"/>
    </row>
    <row r="769" spans="1:17" x14ac:dyDescent="0.25">
      <c r="A769" s="192" t="s">
        <v>82</v>
      </c>
      <c r="B769" s="183" t="s">
        <v>171</v>
      </c>
      <c r="C769" s="110" t="str">
        <f t="shared" si="97"/>
        <v>ShastaResidue and Tillage Management - Reduced Till (CPS 345) Intensitve Till to Reduced Till on Non-Irrigated Cropland</v>
      </c>
      <c r="D769" s="111">
        <f t="shared" si="91"/>
        <v>0</v>
      </c>
      <c r="E769" s="111">
        <f t="shared" si="92"/>
        <v>0</v>
      </c>
      <c r="F769" s="111">
        <f t="shared" si="93"/>
        <v>2.0699999999999998</v>
      </c>
      <c r="G769" s="111">
        <f t="shared" si="94"/>
        <v>0</v>
      </c>
      <c r="H769" s="111">
        <f t="shared" si="95"/>
        <v>0</v>
      </c>
      <c r="I769" s="111">
        <f t="shared" si="95"/>
        <v>0</v>
      </c>
      <c r="J769" s="111">
        <f t="shared" si="96"/>
        <v>0</v>
      </c>
      <c r="K769" s="112"/>
      <c r="L769" s="112"/>
      <c r="M769" s="121">
        <v>0.69</v>
      </c>
      <c r="N769" s="112"/>
      <c r="O769" s="112"/>
      <c r="P769" s="112"/>
      <c r="Q769" s="129"/>
    </row>
    <row r="770" spans="1:17" x14ac:dyDescent="0.25">
      <c r="A770" s="192" t="s">
        <v>83</v>
      </c>
      <c r="B770" s="183" t="s">
        <v>171</v>
      </c>
      <c r="C770" s="110" t="str">
        <f t="shared" si="97"/>
        <v>SierraResidue and Tillage Management - Reduced Till (CPS 345) Intensitve Till to Reduced Till on Non-Irrigated Cropland</v>
      </c>
      <c r="D770" s="111">
        <f t="shared" si="91"/>
        <v>0</v>
      </c>
      <c r="E770" s="111">
        <f t="shared" si="92"/>
        <v>0</v>
      </c>
      <c r="F770" s="111">
        <f t="shared" si="93"/>
        <v>2.0699999999999998</v>
      </c>
      <c r="G770" s="111">
        <f t="shared" si="94"/>
        <v>0</v>
      </c>
      <c r="H770" s="111">
        <f t="shared" si="95"/>
        <v>0</v>
      </c>
      <c r="I770" s="111">
        <f t="shared" si="95"/>
        <v>0</v>
      </c>
      <c r="J770" s="111">
        <f t="shared" si="96"/>
        <v>0</v>
      </c>
      <c r="K770" s="112"/>
      <c r="L770" s="112"/>
      <c r="M770" s="121">
        <v>0.69</v>
      </c>
      <c r="N770" s="112"/>
      <c r="O770" s="112"/>
      <c r="P770" s="112"/>
      <c r="Q770" s="129"/>
    </row>
    <row r="771" spans="1:17" x14ac:dyDescent="0.25">
      <c r="A771" s="192" t="s">
        <v>84</v>
      </c>
      <c r="B771" s="183" t="s">
        <v>171</v>
      </c>
      <c r="C771" s="110" t="str">
        <f t="shared" si="97"/>
        <v>SiskiyouResidue and Tillage Management - Reduced Till (CPS 345) Intensitve Till to Reduced Till on Non-Irrigated Cropland</v>
      </c>
      <c r="D771" s="111">
        <f t="shared" si="91"/>
        <v>0</v>
      </c>
      <c r="E771" s="111">
        <f t="shared" si="92"/>
        <v>0</v>
      </c>
      <c r="F771" s="111">
        <f t="shared" si="93"/>
        <v>2.0699999999999998</v>
      </c>
      <c r="G771" s="111">
        <f t="shared" si="94"/>
        <v>0</v>
      </c>
      <c r="H771" s="111">
        <f t="shared" si="95"/>
        <v>0</v>
      </c>
      <c r="I771" s="111">
        <f t="shared" si="95"/>
        <v>0</v>
      </c>
      <c r="J771" s="111">
        <f t="shared" si="96"/>
        <v>0</v>
      </c>
      <c r="K771" s="112"/>
      <c r="L771" s="112"/>
      <c r="M771" s="121">
        <v>0.69</v>
      </c>
      <c r="N771" s="112"/>
      <c r="O771" s="112"/>
      <c r="P771" s="112"/>
      <c r="Q771" s="129"/>
    </row>
    <row r="772" spans="1:17" x14ac:dyDescent="0.25">
      <c r="A772" s="192" t="s">
        <v>85</v>
      </c>
      <c r="B772" s="183" t="s">
        <v>171</v>
      </c>
      <c r="C772" s="110" t="str">
        <f t="shared" si="97"/>
        <v>SolanoResidue and Tillage Management - Reduced Till (CPS 345) Intensitve Till to Reduced Till on Non-Irrigated Cropland</v>
      </c>
      <c r="D772" s="111">
        <f t="shared" si="91"/>
        <v>0</v>
      </c>
      <c r="E772" s="111">
        <f t="shared" si="92"/>
        <v>0</v>
      </c>
      <c r="F772" s="111">
        <f t="shared" si="93"/>
        <v>2.0699999999999998</v>
      </c>
      <c r="G772" s="111">
        <f t="shared" si="94"/>
        <v>0</v>
      </c>
      <c r="H772" s="111">
        <f t="shared" si="95"/>
        <v>0</v>
      </c>
      <c r="I772" s="111">
        <f t="shared" si="95"/>
        <v>0</v>
      </c>
      <c r="J772" s="111">
        <f t="shared" si="96"/>
        <v>0</v>
      </c>
      <c r="K772" s="112"/>
      <c r="L772" s="112"/>
      <c r="M772" s="121">
        <v>0.69</v>
      </c>
      <c r="N772" s="112"/>
      <c r="O772" s="112"/>
      <c r="P772" s="112"/>
      <c r="Q772" s="129"/>
    </row>
    <row r="773" spans="1:17" x14ac:dyDescent="0.25">
      <c r="A773" s="192" t="s">
        <v>86</v>
      </c>
      <c r="B773" s="183" t="s">
        <v>171</v>
      </c>
      <c r="C773" s="110" t="str">
        <f t="shared" si="97"/>
        <v>SonomaResidue and Tillage Management - Reduced Till (CPS 345) Intensitve Till to Reduced Till on Non-Irrigated Cropland</v>
      </c>
      <c r="D773" s="111">
        <f t="shared" si="91"/>
        <v>0</v>
      </c>
      <c r="E773" s="111">
        <f t="shared" si="92"/>
        <v>0</v>
      </c>
      <c r="F773" s="111">
        <f t="shared" si="93"/>
        <v>2.0699999999999998</v>
      </c>
      <c r="G773" s="111">
        <f t="shared" si="94"/>
        <v>0</v>
      </c>
      <c r="H773" s="111">
        <f t="shared" si="95"/>
        <v>0</v>
      </c>
      <c r="I773" s="111">
        <f t="shared" si="95"/>
        <v>0</v>
      </c>
      <c r="J773" s="111">
        <f t="shared" si="96"/>
        <v>0</v>
      </c>
      <c r="K773" s="112"/>
      <c r="L773" s="112"/>
      <c r="M773" s="121">
        <v>0.69</v>
      </c>
      <c r="N773" s="112"/>
      <c r="O773" s="112"/>
      <c r="P773" s="112"/>
      <c r="Q773" s="129"/>
    </row>
    <row r="774" spans="1:17" x14ac:dyDescent="0.25">
      <c r="A774" s="192" t="s">
        <v>87</v>
      </c>
      <c r="B774" s="183" t="s">
        <v>171</v>
      </c>
      <c r="C774" s="110" t="str">
        <f t="shared" si="97"/>
        <v>StanislausResidue and Tillage Management - Reduced Till (CPS 345) Intensitve Till to Reduced Till on Non-Irrigated Cropland</v>
      </c>
      <c r="D774" s="111">
        <f t="shared" si="91"/>
        <v>0</v>
      </c>
      <c r="E774" s="111">
        <f t="shared" si="92"/>
        <v>0</v>
      </c>
      <c r="F774" s="111">
        <f t="shared" si="93"/>
        <v>2.0699999999999998</v>
      </c>
      <c r="G774" s="111">
        <f t="shared" si="94"/>
        <v>0</v>
      </c>
      <c r="H774" s="111">
        <f t="shared" si="95"/>
        <v>0</v>
      </c>
      <c r="I774" s="111">
        <f t="shared" si="95"/>
        <v>0</v>
      </c>
      <c r="J774" s="111">
        <f t="shared" si="96"/>
        <v>0</v>
      </c>
      <c r="K774" s="112"/>
      <c r="L774" s="112"/>
      <c r="M774" s="121">
        <v>0.69</v>
      </c>
      <c r="N774" s="112"/>
      <c r="O774" s="112"/>
      <c r="P774" s="112"/>
      <c r="Q774" s="129"/>
    </row>
    <row r="775" spans="1:17" x14ac:dyDescent="0.25">
      <c r="A775" s="192" t="s">
        <v>88</v>
      </c>
      <c r="B775" s="183" t="s">
        <v>171</v>
      </c>
      <c r="C775" s="110" t="str">
        <f t="shared" si="97"/>
        <v>SutterResidue and Tillage Management - Reduced Till (CPS 345) Intensitve Till to Reduced Till on Non-Irrigated Cropland</v>
      </c>
      <c r="D775" s="111">
        <f t="shared" si="91"/>
        <v>0</v>
      </c>
      <c r="E775" s="111">
        <f t="shared" si="92"/>
        <v>0</v>
      </c>
      <c r="F775" s="111">
        <f t="shared" si="93"/>
        <v>2.0699999999999998</v>
      </c>
      <c r="G775" s="111">
        <f t="shared" si="94"/>
        <v>0</v>
      </c>
      <c r="H775" s="111">
        <f t="shared" si="95"/>
        <v>0</v>
      </c>
      <c r="I775" s="111">
        <f t="shared" si="95"/>
        <v>0</v>
      </c>
      <c r="J775" s="111">
        <f t="shared" si="96"/>
        <v>0</v>
      </c>
      <c r="K775" s="112"/>
      <c r="L775" s="112"/>
      <c r="M775" s="121">
        <v>0.69</v>
      </c>
      <c r="N775" s="112"/>
      <c r="O775" s="112"/>
      <c r="P775" s="112"/>
      <c r="Q775" s="129"/>
    </row>
    <row r="776" spans="1:17" x14ac:dyDescent="0.25">
      <c r="A776" s="192" t="s">
        <v>89</v>
      </c>
      <c r="B776" s="183" t="s">
        <v>171</v>
      </c>
      <c r="C776" s="110" t="str">
        <f t="shared" si="97"/>
        <v>TehamaResidue and Tillage Management - Reduced Till (CPS 345) Intensitve Till to Reduced Till on Non-Irrigated Cropland</v>
      </c>
      <c r="D776" s="111">
        <f t="shared" si="91"/>
        <v>0</v>
      </c>
      <c r="E776" s="111">
        <f t="shared" si="92"/>
        <v>0</v>
      </c>
      <c r="F776" s="111">
        <f t="shared" si="93"/>
        <v>2.0699999999999998</v>
      </c>
      <c r="G776" s="111">
        <f t="shared" si="94"/>
        <v>0</v>
      </c>
      <c r="H776" s="111">
        <f t="shared" si="95"/>
        <v>0</v>
      </c>
      <c r="I776" s="111">
        <f t="shared" si="95"/>
        <v>0</v>
      </c>
      <c r="J776" s="111">
        <f t="shared" si="96"/>
        <v>0</v>
      </c>
      <c r="K776" s="112"/>
      <c r="L776" s="112"/>
      <c r="M776" s="121">
        <v>0.69</v>
      </c>
      <c r="N776" s="112"/>
      <c r="O776" s="112"/>
      <c r="P776" s="112"/>
      <c r="Q776" s="129"/>
    </row>
    <row r="777" spans="1:17" x14ac:dyDescent="0.25">
      <c r="A777" s="192" t="s">
        <v>90</v>
      </c>
      <c r="B777" s="183" t="s">
        <v>171</v>
      </c>
      <c r="C777" s="110" t="str">
        <f t="shared" si="97"/>
        <v>TrinityResidue and Tillage Management - Reduced Till (CPS 345) Intensitve Till to Reduced Till on Non-Irrigated Cropland</v>
      </c>
      <c r="D777" s="111">
        <f t="shared" si="91"/>
        <v>0</v>
      </c>
      <c r="E777" s="111">
        <f t="shared" si="92"/>
        <v>0</v>
      </c>
      <c r="F777" s="111">
        <f t="shared" si="93"/>
        <v>2.0699999999999998</v>
      </c>
      <c r="G777" s="111">
        <f t="shared" si="94"/>
        <v>0</v>
      </c>
      <c r="H777" s="111">
        <f t="shared" si="95"/>
        <v>0</v>
      </c>
      <c r="I777" s="111">
        <f t="shared" si="95"/>
        <v>0</v>
      </c>
      <c r="J777" s="111">
        <f t="shared" si="96"/>
        <v>0</v>
      </c>
      <c r="K777" s="112"/>
      <c r="L777" s="112"/>
      <c r="M777" s="121">
        <v>0.69</v>
      </c>
      <c r="N777" s="112"/>
      <c r="O777" s="112"/>
      <c r="P777" s="112"/>
      <c r="Q777" s="129"/>
    </row>
    <row r="778" spans="1:17" x14ac:dyDescent="0.25">
      <c r="A778" s="192" t="s">
        <v>91</v>
      </c>
      <c r="B778" s="183" t="s">
        <v>171</v>
      </c>
      <c r="C778" s="110" t="str">
        <f t="shared" si="97"/>
        <v>TulareResidue and Tillage Management - Reduced Till (CPS 345) Intensitve Till to Reduced Till on Non-Irrigated Cropland</v>
      </c>
      <c r="D778" s="111">
        <f t="shared" si="91"/>
        <v>0</v>
      </c>
      <c r="E778" s="111">
        <f t="shared" si="92"/>
        <v>0</v>
      </c>
      <c r="F778" s="111">
        <f t="shared" si="93"/>
        <v>2.0699999999999998</v>
      </c>
      <c r="G778" s="111">
        <f t="shared" si="94"/>
        <v>0</v>
      </c>
      <c r="H778" s="111">
        <f t="shared" si="95"/>
        <v>0</v>
      </c>
      <c r="I778" s="111">
        <f t="shared" si="95"/>
        <v>0</v>
      </c>
      <c r="J778" s="111">
        <f t="shared" si="96"/>
        <v>0</v>
      </c>
      <c r="K778" s="112"/>
      <c r="L778" s="112"/>
      <c r="M778" s="121">
        <v>0.69</v>
      </c>
      <c r="N778" s="112"/>
      <c r="O778" s="112"/>
      <c r="P778" s="112"/>
      <c r="Q778" s="129"/>
    </row>
    <row r="779" spans="1:17" x14ac:dyDescent="0.25">
      <c r="A779" s="192" t="s">
        <v>92</v>
      </c>
      <c r="B779" s="183" t="s">
        <v>171</v>
      </c>
      <c r="C779" s="110" t="str">
        <f t="shared" si="97"/>
        <v>TuolumneResidue and Tillage Management - Reduced Till (CPS 345) Intensitve Till to Reduced Till on Non-Irrigated Cropland</v>
      </c>
      <c r="D779" s="111">
        <f t="shared" si="91"/>
        <v>0</v>
      </c>
      <c r="E779" s="111">
        <f t="shared" si="92"/>
        <v>0</v>
      </c>
      <c r="F779" s="111">
        <f t="shared" si="93"/>
        <v>2.0699999999999998</v>
      </c>
      <c r="G779" s="111">
        <f t="shared" si="94"/>
        <v>0</v>
      </c>
      <c r="H779" s="111">
        <f t="shared" si="95"/>
        <v>0</v>
      </c>
      <c r="I779" s="111">
        <f t="shared" si="95"/>
        <v>0</v>
      </c>
      <c r="J779" s="111">
        <f t="shared" si="96"/>
        <v>0</v>
      </c>
      <c r="K779" s="112"/>
      <c r="L779" s="112"/>
      <c r="M779" s="121">
        <v>0.69</v>
      </c>
      <c r="N779" s="112"/>
      <c r="O779" s="112"/>
      <c r="P779" s="112"/>
      <c r="Q779" s="129"/>
    </row>
    <row r="780" spans="1:17" x14ac:dyDescent="0.25">
      <c r="A780" s="192" t="s">
        <v>93</v>
      </c>
      <c r="B780" s="183" t="s">
        <v>171</v>
      </c>
      <c r="C780" s="110" t="str">
        <f t="shared" si="97"/>
        <v>VentureResidue and Tillage Management - Reduced Till (CPS 345) Intensitve Till to Reduced Till on Non-Irrigated Cropland</v>
      </c>
      <c r="D780" s="111">
        <f t="shared" si="91"/>
        <v>0</v>
      </c>
      <c r="E780" s="111">
        <f t="shared" si="92"/>
        <v>0</v>
      </c>
      <c r="F780" s="111">
        <f t="shared" si="93"/>
        <v>2.0699999999999998</v>
      </c>
      <c r="G780" s="111">
        <f t="shared" si="94"/>
        <v>0</v>
      </c>
      <c r="H780" s="111">
        <f t="shared" si="95"/>
        <v>0</v>
      </c>
      <c r="I780" s="111">
        <f t="shared" si="95"/>
        <v>0</v>
      </c>
      <c r="J780" s="111">
        <f t="shared" si="96"/>
        <v>0</v>
      </c>
      <c r="K780" s="112"/>
      <c r="L780" s="112"/>
      <c r="M780" s="121">
        <v>0.69</v>
      </c>
      <c r="N780" s="112"/>
      <c r="O780" s="112"/>
      <c r="P780" s="112"/>
      <c r="Q780" s="129"/>
    </row>
    <row r="781" spans="1:17" x14ac:dyDescent="0.25">
      <c r="A781" s="192" t="s">
        <v>94</v>
      </c>
      <c r="B781" s="183" t="s">
        <v>171</v>
      </c>
      <c r="C781" s="110" t="str">
        <f t="shared" si="97"/>
        <v>YoloResidue and Tillage Management - Reduced Till (CPS 345) Intensitve Till to Reduced Till on Non-Irrigated Cropland</v>
      </c>
      <c r="D781" s="111">
        <f t="shared" si="91"/>
        <v>0</v>
      </c>
      <c r="E781" s="111">
        <f t="shared" si="92"/>
        <v>0</v>
      </c>
      <c r="F781" s="111">
        <f t="shared" si="93"/>
        <v>2.0699999999999998</v>
      </c>
      <c r="G781" s="111">
        <f t="shared" si="94"/>
        <v>0</v>
      </c>
      <c r="H781" s="111">
        <f t="shared" si="95"/>
        <v>0</v>
      </c>
      <c r="I781" s="111">
        <f t="shared" si="95"/>
        <v>0</v>
      </c>
      <c r="J781" s="111">
        <f t="shared" si="96"/>
        <v>0</v>
      </c>
      <c r="K781" s="112"/>
      <c r="L781" s="112"/>
      <c r="M781" s="121">
        <v>0.69</v>
      </c>
      <c r="N781" s="112"/>
      <c r="O781" s="112"/>
      <c r="P781" s="112"/>
      <c r="Q781" s="129"/>
    </row>
    <row r="782" spans="1:17" x14ac:dyDescent="0.25">
      <c r="A782" s="192" t="s">
        <v>95</v>
      </c>
      <c r="B782" s="183" t="s">
        <v>171</v>
      </c>
      <c r="C782" s="110" t="str">
        <f t="shared" si="97"/>
        <v>YubaResidue and Tillage Management - Reduced Till (CPS 345) Intensitve Till to Reduced Till on Non-Irrigated Cropland</v>
      </c>
      <c r="D782" s="111">
        <f t="shared" si="91"/>
        <v>0</v>
      </c>
      <c r="E782" s="111">
        <f t="shared" si="92"/>
        <v>0</v>
      </c>
      <c r="F782" s="111">
        <f t="shared" si="93"/>
        <v>2.0699999999999998</v>
      </c>
      <c r="G782" s="111">
        <f t="shared" si="94"/>
        <v>0</v>
      </c>
      <c r="H782" s="111">
        <f t="shared" si="95"/>
        <v>0</v>
      </c>
      <c r="I782" s="111">
        <f t="shared" si="95"/>
        <v>0</v>
      </c>
      <c r="J782" s="111">
        <f t="shared" si="96"/>
        <v>0</v>
      </c>
      <c r="K782" s="112"/>
      <c r="L782" s="112"/>
      <c r="M782" s="121">
        <v>0.69</v>
      </c>
      <c r="N782" s="112"/>
      <c r="O782" s="112"/>
      <c r="P782" s="112"/>
      <c r="Q782" s="129"/>
    </row>
    <row r="783" spans="1:17" x14ac:dyDescent="0.25">
      <c r="A783" s="192" t="s">
        <v>38</v>
      </c>
      <c r="B783" s="195" t="s">
        <v>147</v>
      </c>
      <c r="C783" s="110" t="str">
        <f t="shared" si="97"/>
        <v>AlamedaCompost Application (CPS 808) (C/N ≤ 11) to Annual Crops</v>
      </c>
      <c r="D783" s="111">
        <f t="shared" si="91"/>
        <v>-8.5280303900404952</v>
      </c>
      <c r="E783" s="111">
        <f t="shared" si="92"/>
        <v>-7.3079164173409055</v>
      </c>
      <c r="F783" s="111">
        <f t="shared" si="93"/>
        <v>0</v>
      </c>
      <c r="G783" s="111">
        <f t="shared" si="94"/>
        <v>0</v>
      </c>
      <c r="H783" s="111">
        <f t="shared" si="95"/>
        <v>0</v>
      </c>
      <c r="I783" s="111">
        <f t="shared" si="95"/>
        <v>0</v>
      </c>
      <c r="J783" s="111">
        <f t="shared" si="96"/>
        <v>0</v>
      </c>
      <c r="K783" s="121">
        <v>-2.8426767966801654</v>
      </c>
      <c r="L783" s="121">
        <v>-2.4359721391136353</v>
      </c>
      <c r="M783" s="112"/>
      <c r="N783" s="112"/>
      <c r="O783" s="112"/>
      <c r="P783" s="112"/>
      <c r="Q783" s="129"/>
    </row>
    <row r="784" spans="1:17" x14ac:dyDescent="0.25">
      <c r="A784" s="192" t="s">
        <v>39</v>
      </c>
      <c r="B784" s="195" t="s">
        <v>147</v>
      </c>
      <c r="C784" s="110" t="str">
        <f t="shared" si="97"/>
        <v>AlpineCompost Application (CPS 808) (C/N ≤ 11) to Annual Crops</v>
      </c>
      <c r="D784" s="111">
        <f t="shared" si="91"/>
        <v>-7.2286949777426628</v>
      </c>
      <c r="E784" s="111">
        <f t="shared" si="92"/>
        <v>-4.067259241353872</v>
      </c>
      <c r="F784" s="111">
        <f t="shared" si="93"/>
        <v>0</v>
      </c>
      <c r="G784" s="111">
        <f t="shared" si="94"/>
        <v>0</v>
      </c>
      <c r="H784" s="111">
        <f t="shared" si="95"/>
        <v>0</v>
      </c>
      <c r="I784" s="111">
        <f t="shared" si="95"/>
        <v>0</v>
      </c>
      <c r="J784" s="111">
        <f t="shared" si="96"/>
        <v>0</v>
      </c>
      <c r="K784" s="121">
        <v>-2.4095649925808877</v>
      </c>
      <c r="L784" s="121">
        <v>-1.3557530804512905</v>
      </c>
      <c r="M784" s="112"/>
      <c r="N784" s="112"/>
      <c r="O784" s="112"/>
      <c r="P784" s="112"/>
      <c r="Q784" s="129"/>
    </row>
    <row r="785" spans="1:17" x14ac:dyDescent="0.25">
      <c r="A785" s="192" t="s">
        <v>40</v>
      </c>
      <c r="B785" s="195" t="s">
        <v>147</v>
      </c>
      <c r="C785" s="110" t="str">
        <f t="shared" si="97"/>
        <v>AmadorCompost Application (CPS 808) (C/N ≤ 11) to Annual Crops</v>
      </c>
      <c r="D785" s="111">
        <f t="shared" si="91"/>
        <v>-14.498812348227069</v>
      </c>
      <c r="E785" s="111">
        <f t="shared" si="92"/>
        <v>-7.7042681884511985</v>
      </c>
      <c r="F785" s="111">
        <f t="shared" si="93"/>
        <v>0</v>
      </c>
      <c r="G785" s="111">
        <f t="shared" si="94"/>
        <v>0</v>
      </c>
      <c r="H785" s="111">
        <f t="shared" si="95"/>
        <v>0</v>
      </c>
      <c r="I785" s="111">
        <f t="shared" si="95"/>
        <v>0</v>
      </c>
      <c r="J785" s="111">
        <f t="shared" si="96"/>
        <v>0</v>
      </c>
      <c r="K785" s="121">
        <v>-4.8329374494090231</v>
      </c>
      <c r="L785" s="121">
        <v>-2.5680893961503997</v>
      </c>
      <c r="M785" s="112"/>
      <c r="N785" s="112"/>
      <c r="O785" s="112"/>
      <c r="P785" s="112"/>
      <c r="Q785" s="129"/>
    </row>
    <row r="786" spans="1:17" x14ac:dyDescent="0.25">
      <c r="A786" s="192" t="s">
        <v>41</v>
      </c>
      <c r="B786" s="195" t="s">
        <v>147</v>
      </c>
      <c r="C786" s="110" t="str">
        <f t="shared" si="97"/>
        <v>ButteCompost Application (CPS 808) (C/N ≤ 11) to Annual Crops</v>
      </c>
      <c r="D786" s="111">
        <f t="shared" si="91"/>
        <v>-5.0839632096602312</v>
      </c>
      <c r="E786" s="111">
        <f t="shared" si="92"/>
        <v>-1.8425884296747586</v>
      </c>
      <c r="F786" s="111">
        <f t="shared" si="93"/>
        <v>0</v>
      </c>
      <c r="G786" s="111">
        <f t="shared" si="94"/>
        <v>0</v>
      </c>
      <c r="H786" s="111">
        <f t="shared" si="95"/>
        <v>0</v>
      </c>
      <c r="I786" s="111">
        <f t="shared" si="95"/>
        <v>0</v>
      </c>
      <c r="J786" s="111">
        <f t="shared" si="96"/>
        <v>0</v>
      </c>
      <c r="K786" s="121">
        <v>-1.694654403220077</v>
      </c>
      <c r="L786" s="121">
        <v>-0.61419614322491956</v>
      </c>
      <c r="M786" s="112"/>
      <c r="N786" s="112"/>
      <c r="O786" s="112"/>
      <c r="P786" s="112"/>
      <c r="Q786" s="129"/>
    </row>
    <row r="787" spans="1:17" x14ac:dyDescent="0.25">
      <c r="A787" s="192" t="s">
        <v>42</v>
      </c>
      <c r="B787" s="195" t="s">
        <v>147</v>
      </c>
      <c r="C787" s="110" t="str">
        <f t="shared" si="97"/>
        <v>CalaverasCompost Application (CPS 808) (C/N ≤ 11) to Annual Crops</v>
      </c>
      <c r="D787" s="111">
        <f t="shared" si="91"/>
        <v>-6.6020978146662737</v>
      </c>
      <c r="E787" s="111">
        <f t="shared" si="92"/>
        <v>-6.8282600254409154</v>
      </c>
      <c r="F787" s="111">
        <f t="shared" si="93"/>
        <v>0</v>
      </c>
      <c r="G787" s="111">
        <f t="shared" si="94"/>
        <v>0</v>
      </c>
      <c r="H787" s="111">
        <f t="shared" si="95"/>
        <v>0</v>
      </c>
      <c r="I787" s="111">
        <f t="shared" si="95"/>
        <v>0</v>
      </c>
      <c r="J787" s="111">
        <f t="shared" si="96"/>
        <v>0</v>
      </c>
      <c r="K787" s="121">
        <v>-2.2006992715554246</v>
      </c>
      <c r="L787" s="121">
        <v>-2.2760866751469719</v>
      </c>
      <c r="M787" s="112"/>
      <c r="N787" s="112"/>
      <c r="O787" s="112"/>
      <c r="P787" s="112"/>
      <c r="Q787" s="129"/>
    </row>
    <row r="788" spans="1:17" x14ac:dyDescent="0.25">
      <c r="A788" s="192" t="s">
        <v>43</v>
      </c>
      <c r="B788" s="195" t="s">
        <v>147</v>
      </c>
      <c r="C788" s="110" t="str">
        <f t="shared" si="97"/>
        <v>ColusaCompost Application (CPS 808) (C/N ≤ 11) to Annual Crops</v>
      </c>
      <c r="D788" s="111">
        <f t="shared" si="91"/>
        <v>-8.1260160751312291</v>
      </c>
      <c r="E788" s="111">
        <f t="shared" si="92"/>
        <v>-1.8939591758530476</v>
      </c>
      <c r="F788" s="111">
        <f t="shared" si="93"/>
        <v>0</v>
      </c>
      <c r="G788" s="111">
        <f t="shared" si="94"/>
        <v>0</v>
      </c>
      <c r="H788" s="111">
        <f t="shared" si="95"/>
        <v>0</v>
      </c>
      <c r="I788" s="111">
        <f t="shared" si="95"/>
        <v>0</v>
      </c>
      <c r="J788" s="111">
        <f t="shared" si="96"/>
        <v>0</v>
      </c>
      <c r="K788" s="121">
        <v>-2.708672025043743</v>
      </c>
      <c r="L788" s="121">
        <v>-0.63131972528434921</v>
      </c>
      <c r="M788" s="112"/>
      <c r="N788" s="112"/>
      <c r="O788" s="112"/>
      <c r="P788" s="112"/>
      <c r="Q788" s="129"/>
    </row>
    <row r="789" spans="1:17" x14ac:dyDescent="0.25">
      <c r="A789" s="192" t="s">
        <v>44</v>
      </c>
      <c r="B789" s="195" t="s">
        <v>147</v>
      </c>
      <c r="C789" s="110" t="str">
        <f t="shared" si="97"/>
        <v>Contra CostaCompost Application (CPS 808) (C/N ≤ 11) to Annual Crops</v>
      </c>
      <c r="D789" s="111">
        <f t="shared" si="91"/>
        <v>-10.938655465377547</v>
      </c>
      <c r="E789" s="111">
        <f t="shared" si="92"/>
        <v>-17.320954584126135</v>
      </c>
      <c r="F789" s="111">
        <f t="shared" si="93"/>
        <v>0</v>
      </c>
      <c r="G789" s="111">
        <f t="shared" si="94"/>
        <v>0</v>
      </c>
      <c r="H789" s="111">
        <f t="shared" si="95"/>
        <v>0</v>
      </c>
      <c r="I789" s="111">
        <f t="shared" si="95"/>
        <v>0</v>
      </c>
      <c r="J789" s="111">
        <f t="shared" si="96"/>
        <v>0</v>
      </c>
      <c r="K789" s="121">
        <v>-3.6462184884591826</v>
      </c>
      <c r="L789" s="121">
        <v>-5.7736515280420448</v>
      </c>
      <c r="M789" s="112"/>
      <c r="N789" s="112"/>
      <c r="O789" s="112"/>
      <c r="P789" s="112"/>
      <c r="Q789" s="129"/>
    </row>
    <row r="790" spans="1:17" x14ac:dyDescent="0.25">
      <c r="A790" s="192" t="s">
        <v>45</v>
      </c>
      <c r="B790" s="195" t="s">
        <v>147</v>
      </c>
      <c r="C790" s="110" t="str">
        <f t="shared" si="97"/>
        <v>Del NorteCompost Application (CPS 808) (C/N ≤ 11) to Annual Crops</v>
      </c>
      <c r="D790" s="111">
        <f t="shared" si="91"/>
        <v>-66.370613883090414</v>
      </c>
      <c r="E790" s="111">
        <f t="shared" si="92"/>
        <v>-6.9829287457732629</v>
      </c>
      <c r="F790" s="111">
        <f t="shared" si="93"/>
        <v>0</v>
      </c>
      <c r="G790" s="111">
        <f t="shared" si="94"/>
        <v>0</v>
      </c>
      <c r="H790" s="111">
        <f t="shared" si="95"/>
        <v>0</v>
      </c>
      <c r="I790" s="111">
        <f t="shared" si="95"/>
        <v>0</v>
      </c>
      <c r="J790" s="111">
        <f t="shared" si="96"/>
        <v>0</v>
      </c>
      <c r="K790" s="121">
        <v>-22.123537961030138</v>
      </c>
      <c r="L790" s="121">
        <v>-2.3276429152577545</v>
      </c>
      <c r="M790" s="112"/>
      <c r="N790" s="112"/>
      <c r="O790" s="112"/>
      <c r="P790" s="112"/>
      <c r="Q790" s="129"/>
    </row>
    <row r="791" spans="1:17" x14ac:dyDescent="0.25">
      <c r="A791" s="192" t="s">
        <v>46</v>
      </c>
      <c r="B791" s="195" t="s">
        <v>147</v>
      </c>
      <c r="C791" s="110" t="str">
        <f t="shared" si="97"/>
        <v>El DoradoCompost Application (CPS 808) (C/N ≤ 11) to Annual Crops</v>
      </c>
      <c r="D791" s="111">
        <f t="shared" si="91"/>
        <v>-17.863491544197409</v>
      </c>
      <c r="E791" s="111">
        <f t="shared" si="92"/>
        <v>-7.4522049823133063</v>
      </c>
      <c r="F791" s="111">
        <f t="shared" si="93"/>
        <v>0</v>
      </c>
      <c r="G791" s="111">
        <f t="shared" si="94"/>
        <v>0</v>
      </c>
      <c r="H791" s="111">
        <f t="shared" si="95"/>
        <v>0</v>
      </c>
      <c r="I791" s="111">
        <f t="shared" si="95"/>
        <v>0</v>
      </c>
      <c r="J791" s="111">
        <f t="shared" si="96"/>
        <v>0</v>
      </c>
      <c r="K791" s="121">
        <v>-5.9544971813991356</v>
      </c>
      <c r="L791" s="121">
        <v>-2.4840683274377686</v>
      </c>
      <c r="M791" s="112"/>
      <c r="N791" s="112"/>
      <c r="O791" s="112"/>
      <c r="P791" s="112"/>
      <c r="Q791" s="129"/>
    </row>
    <row r="792" spans="1:17" x14ac:dyDescent="0.25">
      <c r="A792" s="192" t="s">
        <v>47</v>
      </c>
      <c r="B792" s="195" t="s">
        <v>147</v>
      </c>
      <c r="C792" s="110" t="str">
        <f t="shared" si="97"/>
        <v>FresnoCompost Application (CPS 808) (C/N ≤ 11) to Annual Crops</v>
      </c>
      <c r="D792" s="111">
        <f t="shared" si="91"/>
        <v>-6.3639138764193479</v>
      </c>
      <c r="E792" s="111">
        <f t="shared" si="92"/>
        <v>-13.960139717789804</v>
      </c>
      <c r="F792" s="111">
        <f t="shared" si="93"/>
        <v>0</v>
      </c>
      <c r="G792" s="111">
        <f t="shared" si="94"/>
        <v>0</v>
      </c>
      <c r="H792" s="111">
        <f t="shared" si="95"/>
        <v>0</v>
      </c>
      <c r="I792" s="111">
        <f t="shared" si="95"/>
        <v>0</v>
      </c>
      <c r="J792" s="111">
        <f t="shared" si="96"/>
        <v>0</v>
      </c>
      <c r="K792" s="121">
        <v>-2.1213046254731158</v>
      </c>
      <c r="L792" s="121">
        <v>-4.6533799059299348</v>
      </c>
      <c r="M792" s="112"/>
      <c r="N792" s="112"/>
      <c r="O792" s="112"/>
      <c r="P792" s="112"/>
      <c r="Q792" s="129"/>
    </row>
    <row r="793" spans="1:17" x14ac:dyDescent="0.25">
      <c r="A793" s="192" t="s">
        <v>48</v>
      </c>
      <c r="B793" s="195" t="s">
        <v>147</v>
      </c>
      <c r="C793" s="110" t="str">
        <f t="shared" si="97"/>
        <v>GlennCompost Application (CPS 808) (C/N ≤ 11) to Annual Crops</v>
      </c>
      <c r="D793" s="111">
        <f t="shared" si="91"/>
        <v>-8.6445700600116169</v>
      </c>
      <c r="E793" s="111">
        <f t="shared" si="92"/>
        <v>-11.880464066802062</v>
      </c>
      <c r="F793" s="111">
        <f t="shared" si="93"/>
        <v>0</v>
      </c>
      <c r="G793" s="111">
        <f t="shared" si="94"/>
        <v>0</v>
      </c>
      <c r="H793" s="111">
        <f t="shared" si="95"/>
        <v>0</v>
      </c>
      <c r="I793" s="111">
        <f t="shared" si="95"/>
        <v>0</v>
      </c>
      <c r="J793" s="111">
        <f t="shared" si="96"/>
        <v>0</v>
      </c>
      <c r="K793" s="121">
        <v>-2.8815233533372058</v>
      </c>
      <c r="L793" s="121">
        <v>-3.9601546889340211</v>
      </c>
      <c r="M793" s="112"/>
      <c r="N793" s="112"/>
      <c r="O793" s="112"/>
      <c r="P793" s="112"/>
      <c r="Q793" s="129"/>
    </row>
    <row r="794" spans="1:17" x14ac:dyDescent="0.25">
      <c r="A794" s="192" t="s">
        <v>49</v>
      </c>
      <c r="B794" s="195" t="s">
        <v>147</v>
      </c>
      <c r="C794" s="110" t="str">
        <f t="shared" si="97"/>
        <v>HumboldtCompost Application (CPS 808) (C/N ≤ 11) to Annual Crops</v>
      </c>
      <c r="D794" s="111">
        <f t="shared" si="91"/>
        <v>-19.618471994631928</v>
      </c>
      <c r="E794" s="111">
        <f t="shared" si="92"/>
        <v>-8.0642567867143065</v>
      </c>
      <c r="F794" s="111">
        <f t="shared" si="93"/>
        <v>0</v>
      </c>
      <c r="G794" s="111">
        <f t="shared" si="94"/>
        <v>0</v>
      </c>
      <c r="H794" s="111">
        <f t="shared" si="95"/>
        <v>0</v>
      </c>
      <c r="I794" s="111">
        <f t="shared" si="95"/>
        <v>0</v>
      </c>
      <c r="J794" s="111">
        <f t="shared" si="96"/>
        <v>0</v>
      </c>
      <c r="K794" s="121">
        <v>-6.5394906648773095</v>
      </c>
      <c r="L794" s="121">
        <v>-2.6880855955714358</v>
      </c>
      <c r="M794" s="112"/>
      <c r="N794" s="112"/>
      <c r="O794" s="112"/>
      <c r="P794" s="112"/>
      <c r="Q794" s="129"/>
    </row>
    <row r="795" spans="1:17" x14ac:dyDescent="0.25">
      <c r="A795" s="192" t="s">
        <v>50</v>
      </c>
      <c r="B795" s="195" t="s">
        <v>147</v>
      </c>
      <c r="C795" s="110" t="str">
        <f t="shared" si="97"/>
        <v>ImperialCompost Application (CPS 808) (C/N ≤ 11) to Annual Crops</v>
      </c>
      <c r="D795" s="111">
        <f t="shared" si="91"/>
        <v>-1.5969418444679917</v>
      </c>
      <c r="E795" s="111">
        <f t="shared" si="92"/>
        <v>-11.276288514225689</v>
      </c>
      <c r="F795" s="111">
        <f t="shared" si="93"/>
        <v>0</v>
      </c>
      <c r="G795" s="111">
        <f t="shared" si="94"/>
        <v>0</v>
      </c>
      <c r="H795" s="111">
        <f t="shared" si="95"/>
        <v>0</v>
      </c>
      <c r="I795" s="111">
        <f t="shared" si="95"/>
        <v>0</v>
      </c>
      <c r="J795" s="111">
        <f t="shared" si="96"/>
        <v>0</v>
      </c>
      <c r="K795" s="121">
        <v>-0.5323139481559972</v>
      </c>
      <c r="L795" s="121">
        <v>-3.7587628380752296</v>
      </c>
      <c r="M795" s="112"/>
      <c r="N795" s="112"/>
      <c r="O795" s="112"/>
      <c r="P795" s="112"/>
      <c r="Q795" s="129"/>
    </row>
    <row r="796" spans="1:17" x14ac:dyDescent="0.25">
      <c r="A796" s="192" t="s">
        <v>51</v>
      </c>
      <c r="B796" s="195" t="s">
        <v>147</v>
      </c>
      <c r="C796" s="110" t="str">
        <f t="shared" si="97"/>
        <v>InyoCompost Application (CPS 808) (C/N ≤ 11) to Annual Crops</v>
      </c>
      <c r="D796" s="111">
        <f t="shared" si="91"/>
        <v>-6.1367157399823533</v>
      </c>
      <c r="E796" s="111">
        <f t="shared" si="92"/>
        <v>-5.1864715317864487</v>
      </c>
      <c r="F796" s="111">
        <f t="shared" si="93"/>
        <v>0</v>
      </c>
      <c r="G796" s="111">
        <f t="shared" si="94"/>
        <v>0</v>
      </c>
      <c r="H796" s="111">
        <f t="shared" si="95"/>
        <v>0</v>
      </c>
      <c r="I796" s="111">
        <f t="shared" si="95"/>
        <v>0</v>
      </c>
      <c r="J796" s="111">
        <f t="shared" si="96"/>
        <v>0</v>
      </c>
      <c r="K796" s="121">
        <v>-2.0455719133274513</v>
      </c>
      <c r="L796" s="121">
        <v>-1.7288238439288164</v>
      </c>
      <c r="M796" s="112"/>
      <c r="N796" s="112"/>
      <c r="O796" s="112"/>
      <c r="P796" s="112"/>
      <c r="Q796" s="129"/>
    </row>
    <row r="797" spans="1:17" x14ac:dyDescent="0.25">
      <c r="A797" s="192" t="s">
        <v>52</v>
      </c>
      <c r="B797" s="195" t="s">
        <v>147</v>
      </c>
      <c r="C797" s="110" t="str">
        <f t="shared" si="97"/>
        <v>KernCompost Application (CPS 808) (C/N ≤ 11) to Annual Crops</v>
      </c>
      <c r="D797" s="111">
        <f t="shared" si="91"/>
        <v>-4.4952389528455399</v>
      </c>
      <c r="E797" s="111">
        <f t="shared" si="92"/>
        <v>-19.167356219332827</v>
      </c>
      <c r="F797" s="111">
        <f t="shared" si="93"/>
        <v>0</v>
      </c>
      <c r="G797" s="111">
        <f t="shared" si="94"/>
        <v>0</v>
      </c>
      <c r="H797" s="111">
        <f t="shared" si="95"/>
        <v>0</v>
      </c>
      <c r="I797" s="111">
        <f t="shared" si="95"/>
        <v>0</v>
      </c>
      <c r="J797" s="111">
        <f t="shared" si="96"/>
        <v>0</v>
      </c>
      <c r="K797" s="121">
        <v>-1.4984129842818468</v>
      </c>
      <c r="L797" s="121">
        <v>-6.3891187397776088</v>
      </c>
      <c r="M797" s="112"/>
      <c r="N797" s="112"/>
      <c r="O797" s="112"/>
      <c r="P797" s="112"/>
      <c r="Q797" s="129"/>
    </row>
    <row r="798" spans="1:17" x14ac:dyDescent="0.25">
      <c r="A798" s="192" t="s">
        <v>53</v>
      </c>
      <c r="B798" s="195" t="s">
        <v>147</v>
      </c>
      <c r="C798" s="110" t="str">
        <f t="shared" si="97"/>
        <v>KingsCompost Application (CPS 808) (C/N ≤ 11) to Annual Crops</v>
      </c>
      <c r="D798" s="111">
        <f t="shared" si="91"/>
        <v>-6.0461959126954268</v>
      </c>
      <c r="E798" s="111">
        <f t="shared" si="92"/>
        <v>-36.806253010951167</v>
      </c>
      <c r="F798" s="111">
        <f t="shared" si="93"/>
        <v>0</v>
      </c>
      <c r="G798" s="111">
        <f t="shared" si="94"/>
        <v>0</v>
      </c>
      <c r="H798" s="111">
        <f t="shared" si="95"/>
        <v>0</v>
      </c>
      <c r="I798" s="111">
        <f t="shared" si="95"/>
        <v>0</v>
      </c>
      <c r="J798" s="111">
        <f t="shared" si="96"/>
        <v>0</v>
      </c>
      <c r="K798" s="121">
        <v>-2.0153986375651423</v>
      </c>
      <c r="L798" s="121">
        <v>-12.26875100365039</v>
      </c>
      <c r="M798" s="112"/>
      <c r="N798" s="112"/>
      <c r="O798" s="112"/>
      <c r="P798" s="112"/>
      <c r="Q798" s="129"/>
    </row>
    <row r="799" spans="1:17" x14ac:dyDescent="0.25">
      <c r="A799" s="192" t="s">
        <v>54</v>
      </c>
      <c r="B799" s="195" t="s">
        <v>147</v>
      </c>
      <c r="C799" s="110" t="str">
        <f t="shared" si="97"/>
        <v>LakeCompost Application (CPS 808) (C/N ≤ 11) to Annual Crops</v>
      </c>
      <c r="D799" s="111">
        <f t="shared" si="91"/>
        <v>-8.7481813233232106</v>
      </c>
      <c r="E799" s="111">
        <f t="shared" si="92"/>
        <v>-5.4888718607309617</v>
      </c>
      <c r="F799" s="111">
        <f t="shared" si="93"/>
        <v>0</v>
      </c>
      <c r="G799" s="111">
        <f t="shared" si="94"/>
        <v>0</v>
      </c>
      <c r="H799" s="111">
        <f t="shared" si="95"/>
        <v>0</v>
      </c>
      <c r="I799" s="111">
        <f t="shared" si="95"/>
        <v>0</v>
      </c>
      <c r="J799" s="111">
        <f t="shared" si="96"/>
        <v>0</v>
      </c>
      <c r="K799" s="121">
        <v>-2.9160604411077369</v>
      </c>
      <c r="L799" s="121">
        <v>-1.8296239535769871</v>
      </c>
      <c r="M799" s="112"/>
      <c r="N799" s="112"/>
      <c r="O799" s="112"/>
      <c r="P799" s="112"/>
      <c r="Q799" s="129"/>
    </row>
    <row r="800" spans="1:17" x14ac:dyDescent="0.25">
      <c r="A800" s="192" t="s">
        <v>55</v>
      </c>
      <c r="B800" s="195" t="s">
        <v>147</v>
      </c>
      <c r="C800" s="110" t="str">
        <f t="shared" si="97"/>
        <v>LassenCompost Application (CPS 808) (C/N ≤ 11) to Annual Crops</v>
      </c>
      <c r="D800" s="111">
        <f t="shared" si="91"/>
        <v>-1.1878770655405457</v>
      </c>
      <c r="E800" s="111">
        <f t="shared" si="92"/>
        <v>-5.4934342408328964</v>
      </c>
      <c r="F800" s="111">
        <f t="shared" si="93"/>
        <v>0</v>
      </c>
      <c r="G800" s="111">
        <f t="shared" si="94"/>
        <v>0</v>
      </c>
      <c r="H800" s="111">
        <f t="shared" si="95"/>
        <v>0</v>
      </c>
      <c r="I800" s="111">
        <f t="shared" si="95"/>
        <v>0</v>
      </c>
      <c r="J800" s="111">
        <f t="shared" si="96"/>
        <v>0</v>
      </c>
      <c r="K800" s="121">
        <v>-0.39595902184684861</v>
      </c>
      <c r="L800" s="121">
        <v>-1.8311447469442987</v>
      </c>
      <c r="M800" s="112"/>
      <c r="N800" s="112"/>
      <c r="O800" s="112"/>
      <c r="P800" s="112"/>
      <c r="Q800" s="129"/>
    </row>
    <row r="801" spans="1:17" x14ac:dyDescent="0.25">
      <c r="A801" s="192" t="s">
        <v>56</v>
      </c>
      <c r="B801" s="195" t="s">
        <v>147</v>
      </c>
      <c r="C801" s="110" t="str">
        <f t="shared" si="97"/>
        <v>Los AngelesCompost Application (CPS 808) (C/N ≤ 11) to Annual Crops</v>
      </c>
      <c r="D801" s="111">
        <f t="shared" si="91"/>
        <v>-12.886918874162701</v>
      </c>
      <c r="E801" s="111">
        <f t="shared" si="92"/>
        <v>-8.328413205160718</v>
      </c>
      <c r="F801" s="111">
        <f t="shared" si="93"/>
        <v>0</v>
      </c>
      <c r="G801" s="111">
        <f t="shared" si="94"/>
        <v>0</v>
      </c>
      <c r="H801" s="111">
        <f t="shared" si="95"/>
        <v>0</v>
      </c>
      <c r="I801" s="111">
        <f t="shared" si="95"/>
        <v>0</v>
      </c>
      <c r="J801" s="111">
        <f t="shared" si="96"/>
        <v>0</v>
      </c>
      <c r="K801" s="121">
        <v>-4.2956396247209003</v>
      </c>
      <c r="L801" s="121">
        <v>-2.7761377350535725</v>
      </c>
      <c r="M801" s="112"/>
      <c r="N801" s="112"/>
      <c r="O801" s="112"/>
      <c r="P801" s="112"/>
      <c r="Q801" s="129"/>
    </row>
    <row r="802" spans="1:17" x14ac:dyDescent="0.25">
      <c r="A802" s="192" t="s">
        <v>57</v>
      </c>
      <c r="B802" s="195" t="s">
        <v>147</v>
      </c>
      <c r="C802" s="110" t="str">
        <f t="shared" si="97"/>
        <v>MaderaCompost Application (CPS 808) (C/N ≤ 11) to Annual Crops</v>
      </c>
      <c r="D802" s="111">
        <f t="shared" si="91"/>
        <v>-7.0196087254007775</v>
      </c>
      <c r="E802" s="111">
        <f t="shared" si="92"/>
        <v>-31.88863568942508</v>
      </c>
      <c r="F802" s="111">
        <f t="shared" si="93"/>
        <v>0</v>
      </c>
      <c r="G802" s="111">
        <f t="shared" si="94"/>
        <v>0</v>
      </c>
      <c r="H802" s="111">
        <f t="shared" si="95"/>
        <v>0</v>
      </c>
      <c r="I802" s="111">
        <f t="shared" si="95"/>
        <v>0</v>
      </c>
      <c r="J802" s="111">
        <f t="shared" si="96"/>
        <v>0</v>
      </c>
      <c r="K802" s="121">
        <v>-2.3398695751335925</v>
      </c>
      <c r="L802" s="121">
        <v>-10.629545229808359</v>
      </c>
      <c r="M802" s="112"/>
      <c r="N802" s="112"/>
      <c r="O802" s="112"/>
      <c r="P802" s="112"/>
      <c r="Q802" s="129"/>
    </row>
    <row r="803" spans="1:17" x14ac:dyDescent="0.25">
      <c r="A803" s="192" t="s">
        <v>58</v>
      </c>
      <c r="B803" s="195" t="s">
        <v>147</v>
      </c>
      <c r="C803" s="110" t="str">
        <f t="shared" si="97"/>
        <v>MarinCompost Application (CPS 808) (C/N ≤ 11) to Annual Crops</v>
      </c>
      <c r="D803" s="111">
        <f t="shared" si="91"/>
        <v>-17.883353995328051</v>
      </c>
      <c r="E803" s="111">
        <f t="shared" si="92"/>
        <v>-8.0952088846835544</v>
      </c>
      <c r="F803" s="111">
        <f t="shared" si="93"/>
        <v>0</v>
      </c>
      <c r="G803" s="111">
        <f t="shared" si="94"/>
        <v>0</v>
      </c>
      <c r="H803" s="111">
        <f t="shared" si="95"/>
        <v>0</v>
      </c>
      <c r="I803" s="111">
        <f t="shared" si="95"/>
        <v>0</v>
      </c>
      <c r="J803" s="111">
        <f t="shared" si="96"/>
        <v>0</v>
      </c>
      <c r="K803" s="121">
        <v>-5.9611179984426839</v>
      </c>
      <c r="L803" s="121">
        <v>-2.6984029615611846</v>
      </c>
      <c r="M803" s="112"/>
      <c r="N803" s="112"/>
      <c r="O803" s="112"/>
      <c r="P803" s="112"/>
      <c r="Q803" s="129"/>
    </row>
    <row r="804" spans="1:17" x14ac:dyDescent="0.25">
      <c r="A804" s="192" t="s">
        <v>59</v>
      </c>
      <c r="B804" s="195" t="s">
        <v>147</v>
      </c>
      <c r="C804" s="110" t="str">
        <f t="shared" si="97"/>
        <v>MariposaCompost Application (CPS 808) (C/N ≤ 11) to Annual Crops</v>
      </c>
      <c r="D804" s="111">
        <f t="shared" si="91"/>
        <v>-20.634266455370458</v>
      </c>
      <c r="E804" s="111">
        <f t="shared" si="92"/>
        <v>-6.9710995890214837</v>
      </c>
      <c r="F804" s="111">
        <f t="shared" si="93"/>
        <v>0</v>
      </c>
      <c r="G804" s="111">
        <f t="shared" si="94"/>
        <v>0</v>
      </c>
      <c r="H804" s="111">
        <f t="shared" si="95"/>
        <v>0</v>
      </c>
      <c r="I804" s="111">
        <f t="shared" si="95"/>
        <v>0</v>
      </c>
      <c r="J804" s="111">
        <f t="shared" si="96"/>
        <v>0</v>
      </c>
      <c r="K804" s="121">
        <v>-6.8780888184568187</v>
      </c>
      <c r="L804" s="121">
        <v>-2.3236998630071612</v>
      </c>
      <c r="M804" s="112"/>
      <c r="N804" s="112"/>
      <c r="O804" s="112"/>
      <c r="P804" s="112"/>
      <c r="Q804" s="129"/>
    </row>
    <row r="805" spans="1:17" x14ac:dyDescent="0.25">
      <c r="A805" s="192" t="s">
        <v>60</v>
      </c>
      <c r="B805" s="195" t="s">
        <v>147</v>
      </c>
      <c r="C805" s="110" t="str">
        <f t="shared" si="97"/>
        <v>MendocinoCompost Application (CPS 808) (C/N ≤ 11) to Annual Crops</v>
      </c>
      <c r="D805" s="111">
        <f t="shared" si="91"/>
        <v>-14.35512223995798</v>
      </c>
      <c r="E805" s="111">
        <f t="shared" si="92"/>
        <v>-6.3786904823737167</v>
      </c>
      <c r="F805" s="111">
        <f t="shared" si="93"/>
        <v>0</v>
      </c>
      <c r="G805" s="111">
        <f t="shared" si="94"/>
        <v>0</v>
      </c>
      <c r="H805" s="111">
        <f t="shared" si="95"/>
        <v>0</v>
      </c>
      <c r="I805" s="111">
        <f t="shared" si="95"/>
        <v>0</v>
      </c>
      <c r="J805" s="111">
        <f t="shared" si="96"/>
        <v>0</v>
      </c>
      <c r="K805" s="121">
        <v>-4.7850407466526601</v>
      </c>
      <c r="L805" s="121">
        <v>-2.1262301607912391</v>
      </c>
      <c r="M805" s="112"/>
      <c r="N805" s="112"/>
      <c r="O805" s="112"/>
      <c r="P805" s="112"/>
      <c r="Q805" s="129"/>
    </row>
    <row r="806" spans="1:17" x14ac:dyDescent="0.25">
      <c r="A806" s="192" t="s">
        <v>61</v>
      </c>
      <c r="B806" s="195" t="s">
        <v>147</v>
      </c>
      <c r="C806" s="110" t="str">
        <f t="shared" si="97"/>
        <v>MercedCompost Application (CPS 808) (C/N ≤ 11) to Annual Crops</v>
      </c>
      <c r="D806" s="111">
        <f t="shared" si="91"/>
        <v>-11.557824331573226</v>
      </c>
      <c r="E806" s="111">
        <f t="shared" si="92"/>
        <v>-42.321270669896322</v>
      </c>
      <c r="F806" s="111">
        <f t="shared" si="93"/>
        <v>0</v>
      </c>
      <c r="G806" s="111">
        <f t="shared" si="94"/>
        <v>0</v>
      </c>
      <c r="H806" s="111">
        <f t="shared" si="95"/>
        <v>0</v>
      </c>
      <c r="I806" s="111">
        <f t="shared" si="95"/>
        <v>0</v>
      </c>
      <c r="J806" s="111">
        <f t="shared" si="96"/>
        <v>0</v>
      </c>
      <c r="K806" s="121">
        <v>-3.8526081105244088</v>
      </c>
      <c r="L806" s="121">
        <v>-14.107090223298774</v>
      </c>
      <c r="M806" s="112"/>
      <c r="N806" s="112"/>
      <c r="O806" s="112"/>
      <c r="P806" s="112"/>
      <c r="Q806" s="129"/>
    </row>
    <row r="807" spans="1:17" x14ac:dyDescent="0.25">
      <c r="A807" s="192" t="s">
        <v>62</v>
      </c>
      <c r="B807" s="195" t="s">
        <v>147</v>
      </c>
      <c r="C807" s="110" t="str">
        <f t="shared" si="97"/>
        <v>ModocCompost Application (CPS 808) (C/N ≤ 11) to Annual Crops</v>
      </c>
      <c r="D807" s="111">
        <f t="shared" si="91"/>
        <v>-1.7259707129246256</v>
      </c>
      <c r="E807" s="111">
        <f t="shared" si="92"/>
        <v>-4.0533992124924358</v>
      </c>
      <c r="F807" s="111">
        <f t="shared" si="93"/>
        <v>0</v>
      </c>
      <c r="G807" s="111">
        <f t="shared" si="94"/>
        <v>0</v>
      </c>
      <c r="H807" s="111">
        <f t="shared" si="95"/>
        <v>0</v>
      </c>
      <c r="I807" s="111">
        <f t="shared" si="95"/>
        <v>0</v>
      </c>
      <c r="J807" s="111">
        <f t="shared" si="96"/>
        <v>0</v>
      </c>
      <c r="K807" s="121">
        <v>-0.57532357097487519</v>
      </c>
      <c r="L807" s="121">
        <v>-1.351133070830812</v>
      </c>
      <c r="M807" s="112"/>
      <c r="N807" s="112"/>
      <c r="O807" s="112"/>
      <c r="P807" s="112"/>
      <c r="Q807" s="129"/>
    </row>
    <row r="808" spans="1:17" x14ac:dyDescent="0.25">
      <c r="A808" s="192" t="s">
        <v>63</v>
      </c>
      <c r="B808" s="195" t="s">
        <v>147</v>
      </c>
      <c r="C808" s="110" t="str">
        <f t="shared" si="97"/>
        <v>MonoCompost Application (CPS 808) (C/N ≤ 11) to Annual Crops</v>
      </c>
      <c r="D808" s="111">
        <f t="shared" si="91"/>
        <v>-0.17527384536999466</v>
      </c>
      <c r="E808" s="111">
        <f t="shared" si="92"/>
        <v>-2.7033318742149794</v>
      </c>
      <c r="F808" s="111">
        <f t="shared" si="93"/>
        <v>0</v>
      </c>
      <c r="G808" s="111">
        <f t="shared" si="94"/>
        <v>0</v>
      </c>
      <c r="H808" s="111">
        <f t="shared" si="95"/>
        <v>0</v>
      </c>
      <c r="I808" s="111">
        <f t="shared" si="95"/>
        <v>0</v>
      </c>
      <c r="J808" s="111">
        <f t="shared" si="96"/>
        <v>0</v>
      </c>
      <c r="K808" s="121">
        <v>-5.8424615123331552E-2</v>
      </c>
      <c r="L808" s="121">
        <v>-0.90111062473832648</v>
      </c>
      <c r="M808" s="112"/>
      <c r="N808" s="112"/>
      <c r="O808" s="112"/>
      <c r="P808" s="112"/>
      <c r="Q808" s="129"/>
    </row>
    <row r="809" spans="1:17" x14ac:dyDescent="0.25">
      <c r="A809" s="192" t="s">
        <v>64</v>
      </c>
      <c r="B809" s="195" t="s">
        <v>147</v>
      </c>
      <c r="C809" s="110" t="str">
        <f t="shared" si="97"/>
        <v>MontereyCompost Application (CPS 808) (C/N ≤ 11) to Annual Crops</v>
      </c>
      <c r="D809" s="111">
        <f t="shared" si="91"/>
        <v>-21.065164099974723</v>
      </c>
      <c r="E809" s="111">
        <f t="shared" si="92"/>
        <v>-6.0001721708745777</v>
      </c>
      <c r="F809" s="111">
        <f t="shared" si="93"/>
        <v>0</v>
      </c>
      <c r="G809" s="111">
        <f t="shared" si="94"/>
        <v>0</v>
      </c>
      <c r="H809" s="111">
        <f t="shared" si="95"/>
        <v>0</v>
      </c>
      <c r="I809" s="111">
        <f t="shared" si="95"/>
        <v>0</v>
      </c>
      <c r="J809" s="111">
        <f t="shared" si="96"/>
        <v>0</v>
      </c>
      <c r="K809" s="121">
        <v>-7.021721366658241</v>
      </c>
      <c r="L809" s="121">
        <v>-2.0000573902915257</v>
      </c>
      <c r="M809" s="112"/>
      <c r="N809" s="112"/>
      <c r="O809" s="112"/>
      <c r="P809" s="112"/>
      <c r="Q809" s="129"/>
    </row>
    <row r="810" spans="1:17" x14ac:dyDescent="0.25">
      <c r="A810" s="192" t="s">
        <v>65</v>
      </c>
      <c r="B810" s="195" t="s">
        <v>147</v>
      </c>
      <c r="C810" s="110" t="str">
        <f t="shared" si="97"/>
        <v>NapaCompost Application (CPS 808) (C/N ≤ 11) to Annual Crops</v>
      </c>
      <c r="D810" s="111">
        <f t="shared" si="91"/>
        <v>-9.7957835755314733</v>
      </c>
      <c r="E810" s="111">
        <f t="shared" si="92"/>
        <v>-5.3667333676017517</v>
      </c>
      <c r="F810" s="111">
        <f t="shared" si="93"/>
        <v>0</v>
      </c>
      <c r="G810" s="111">
        <f t="shared" si="94"/>
        <v>0</v>
      </c>
      <c r="H810" s="111">
        <f t="shared" si="95"/>
        <v>0</v>
      </c>
      <c r="I810" s="111">
        <f t="shared" si="95"/>
        <v>0</v>
      </c>
      <c r="J810" s="111">
        <f t="shared" si="96"/>
        <v>0</v>
      </c>
      <c r="K810" s="121">
        <v>-3.2652611918438241</v>
      </c>
      <c r="L810" s="121">
        <v>-1.7889111225339172</v>
      </c>
      <c r="M810" s="112"/>
      <c r="N810" s="112"/>
      <c r="O810" s="112"/>
      <c r="P810" s="112"/>
      <c r="Q810" s="129"/>
    </row>
    <row r="811" spans="1:17" x14ac:dyDescent="0.25">
      <c r="A811" s="192" t="s">
        <v>66</v>
      </c>
      <c r="B811" s="195" t="s">
        <v>147</v>
      </c>
      <c r="C811" s="110" t="str">
        <f t="shared" si="97"/>
        <v>NevadaCompost Application (CPS 808) (C/N ≤ 11) to Annual Crops</v>
      </c>
      <c r="D811" s="111">
        <f t="shared" si="91"/>
        <v>-24.576555443887464</v>
      </c>
      <c r="E811" s="111">
        <f t="shared" si="92"/>
        <v>-6.4083208938954517</v>
      </c>
      <c r="F811" s="111">
        <f t="shared" si="93"/>
        <v>0</v>
      </c>
      <c r="G811" s="111">
        <f t="shared" si="94"/>
        <v>0</v>
      </c>
      <c r="H811" s="111">
        <f t="shared" si="95"/>
        <v>0</v>
      </c>
      <c r="I811" s="111">
        <f t="shared" si="95"/>
        <v>0</v>
      </c>
      <c r="J811" s="111">
        <f t="shared" si="96"/>
        <v>0</v>
      </c>
      <c r="K811" s="121">
        <v>-8.1921851479624888</v>
      </c>
      <c r="L811" s="121">
        <v>-2.1361069646318174</v>
      </c>
      <c r="M811" s="112"/>
      <c r="N811" s="112"/>
      <c r="O811" s="112"/>
      <c r="P811" s="112"/>
      <c r="Q811" s="129"/>
    </row>
    <row r="812" spans="1:17" x14ac:dyDescent="0.25">
      <c r="A812" s="192" t="s">
        <v>67</v>
      </c>
      <c r="B812" s="195" t="s">
        <v>147</v>
      </c>
      <c r="C812" s="110" t="str">
        <f t="shared" si="97"/>
        <v>OrangeCompost Application (CPS 808) (C/N ≤ 11) to Annual Crops</v>
      </c>
      <c r="D812" s="111">
        <f t="shared" si="91"/>
        <v>-22.735687327211899</v>
      </c>
      <c r="E812" s="111">
        <f t="shared" si="92"/>
        <v>-8.8094439694458959</v>
      </c>
      <c r="F812" s="111">
        <f t="shared" si="93"/>
        <v>0</v>
      </c>
      <c r="G812" s="111">
        <f t="shared" si="94"/>
        <v>0</v>
      </c>
      <c r="H812" s="111">
        <f t="shared" si="95"/>
        <v>0</v>
      </c>
      <c r="I812" s="111">
        <f t="shared" si="95"/>
        <v>0</v>
      </c>
      <c r="J812" s="111">
        <f t="shared" si="96"/>
        <v>0</v>
      </c>
      <c r="K812" s="121">
        <v>-7.5785624424039666</v>
      </c>
      <c r="L812" s="121">
        <v>-2.936481323148632</v>
      </c>
      <c r="M812" s="112"/>
      <c r="N812" s="112"/>
      <c r="O812" s="112"/>
      <c r="P812" s="112"/>
      <c r="Q812" s="129"/>
    </row>
    <row r="813" spans="1:17" x14ac:dyDescent="0.25">
      <c r="A813" s="192" t="s">
        <v>68</v>
      </c>
      <c r="B813" s="195" t="s">
        <v>147</v>
      </c>
      <c r="C813" s="110" t="str">
        <f t="shared" si="97"/>
        <v>PlacerCompost Application (CPS 808) (C/N ≤ 11) to Annual Crops</v>
      </c>
      <c r="D813" s="111">
        <f t="shared" si="91"/>
        <v>-10.008338471910987</v>
      </c>
      <c r="E813" s="111">
        <f t="shared" si="92"/>
        <v>-5.923697637556927</v>
      </c>
      <c r="F813" s="111">
        <f t="shared" si="93"/>
        <v>0</v>
      </c>
      <c r="G813" s="111">
        <f t="shared" si="94"/>
        <v>0</v>
      </c>
      <c r="H813" s="111">
        <f t="shared" si="95"/>
        <v>0</v>
      </c>
      <c r="I813" s="111">
        <f t="shared" si="95"/>
        <v>0</v>
      </c>
      <c r="J813" s="111">
        <f t="shared" si="96"/>
        <v>0</v>
      </c>
      <c r="K813" s="121">
        <v>-3.3361128239703288</v>
      </c>
      <c r="L813" s="121">
        <v>-1.9745658791856422</v>
      </c>
      <c r="M813" s="112"/>
      <c r="N813" s="112"/>
      <c r="O813" s="112"/>
      <c r="P813" s="112"/>
      <c r="Q813" s="129"/>
    </row>
    <row r="814" spans="1:17" x14ac:dyDescent="0.25">
      <c r="A814" s="192" t="s">
        <v>69</v>
      </c>
      <c r="B814" s="195" t="s">
        <v>147</v>
      </c>
      <c r="C814" s="110" t="str">
        <f t="shared" si="97"/>
        <v>PlumasCompost Application (CPS 808) (C/N ≤ 11) to Annual Crops</v>
      </c>
      <c r="D814" s="111">
        <f t="shared" si="91"/>
        <v>-1.0929757252216996</v>
      </c>
      <c r="E814" s="111">
        <f t="shared" si="92"/>
        <v>-5.3741038680325115</v>
      </c>
      <c r="F814" s="111">
        <f t="shared" si="93"/>
        <v>0</v>
      </c>
      <c r="G814" s="111">
        <f t="shared" si="94"/>
        <v>0</v>
      </c>
      <c r="H814" s="111">
        <f t="shared" si="95"/>
        <v>0</v>
      </c>
      <c r="I814" s="111">
        <f t="shared" si="95"/>
        <v>0</v>
      </c>
      <c r="J814" s="111">
        <f t="shared" si="96"/>
        <v>0</v>
      </c>
      <c r="K814" s="121">
        <v>-0.36432524174056652</v>
      </c>
      <c r="L814" s="121">
        <v>-1.7913679560108371</v>
      </c>
      <c r="M814" s="112"/>
      <c r="N814" s="112"/>
      <c r="O814" s="112"/>
      <c r="P814" s="112"/>
      <c r="Q814" s="129"/>
    </row>
    <row r="815" spans="1:17" x14ac:dyDescent="0.25">
      <c r="A815" s="192" t="s">
        <v>70</v>
      </c>
      <c r="B815" s="195" t="s">
        <v>147</v>
      </c>
      <c r="C815" s="110" t="str">
        <f t="shared" si="97"/>
        <v>RiversideCompost Application (CPS 808) (C/N ≤ 11) to Annual Crops</v>
      </c>
      <c r="D815" s="111">
        <f t="shared" si="91"/>
        <v>-12.921285535492778</v>
      </c>
      <c r="E815" s="111">
        <f t="shared" si="92"/>
        <v>-10.871408272892866</v>
      </c>
      <c r="F815" s="111">
        <f t="shared" si="93"/>
        <v>0</v>
      </c>
      <c r="G815" s="111">
        <f t="shared" si="94"/>
        <v>0</v>
      </c>
      <c r="H815" s="111">
        <f t="shared" si="95"/>
        <v>0</v>
      </c>
      <c r="I815" s="111">
        <f t="shared" si="95"/>
        <v>0</v>
      </c>
      <c r="J815" s="111">
        <f t="shared" si="96"/>
        <v>0</v>
      </c>
      <c r="K815" s="121">
        <v>-4.307095178497593</v>
      </c>
      <c r="L815" s="121">
        <v>-3.6238027576309553</v>
      </c>
      <c r="M815" s="112"/>
      <c r="N815" s="112"/>
      <c r="O815" s="112"/>
      <c r="P815" s="112"/>
      <c r="Q815" s="129"/>
    </row>
    <row r="816" spans="1:17" x14ac:dyDescent="0.25">
      <c r="A816" s="192" t="s">
        <v>71</v>
      </c>
      <c r="B816" s="195" t="s">
        <v>147</v>
      </c>
      <c r="C816" s="110" t="str">
        <f t="shared" si="97"/>
        <v>SacramentoCompost Application (CPS 808) (C/N ≤ 11) to Annual Crops</v>
      </c>
      <c r="D816" s="111">
        <f t="shared" si="91"/>
        <v>-14.59831817442538</v>
      </c>
      <c r="E816" s="111">
        <f t="shared" si="92"/>
        <v>-18.920862263278593</v>
      </c>
      <c r="F816" s="111">
        <f t="shared" si="93"/>
        <v>0</v>
      </c>
      <c r="G816" s="111">
        <f t="shared" si="94"/>
        <v>0</v>
      </c>
      <c r="H816" s="111">
        <f t="shared" si="95"/>
        <v>0</v>
      </c>
      <c r="I816" s="111">
        <f t="shared" si="95"/>
        <v>0</v>
      </c>
      <c r="J816" s="111">
        <f t="shared" si="96"/>
        <v>0</v>
      </c>
      <c r="K816" s="121">
        <v>-4.866106058141793</v>
      </c>
      <c r="L816" s="121">
        <v>-6.3069540877595314</v>
      </c>
      <c r="M816" s="112"/>
      <c r="N816" s="112"/>
      <c r="O816" s="112"/>
      <c r="P816" s="112"/>
      <c r="Q816" s="129"/>
    </row>
    <row r="817" spans="1:17" x14ac:dyDescent="0.25">
      <c r="A817" s="192" t="s">
        <v>72</v>
      </c>
      <c r="B817" s="195" t="s">
        <v>147</v>
      </c>
      <c r="C817" s="110" t="str">
        <f t="shared" si="97"/>
        <v>San BenitoCompost Application (CPS 808) (C/N ≤ 11) to Annual Crops</v>
      </c>
      <c r="D817" s="111">
        <f t="shared" si="91"/>
        <v>-12.325478828753061</v>
      </c>
      <c r="E817" s="111">
        <f t="shared" si="92"/>
        <v>-7.4181970453654253</v>
      </c>
      <c r="F817" s="111">
        <f t="shared" si="93"/>
        <v>0</v>
      </c>
      <c r="G817" s="111">
        <f t="shared" si="94"/>
        <v>0</v>
      </c>
      <c r="H817" s="111">
        <f t="shared" si="95"/>
        <v>0</v>
      </c>
      <c r="I817" s="111">
        <f t="shared" si="95"/>
        <v>0</v>
      </c>
      <c r="J817" s="111">
        <f t="shared" si="96"/>
        <v>0</v>
      </c>
      <c r="K817" s="121">
        <v>-4.1084929429176871</v>
      </c>
      <c r="L817" s="121">
        <v>-2.4727323484551418</v>
      </c>
      <c r="M817" s="112"/>
      <c r="N817" s="112"/>
      <c r="O817" s="112"/>
      <c r="P817" s="112"/>
      <c r="Q817" s="129"/>
    </row>
    <row r="818" spans="1:17" x14ac:dyDescent="0.25">
      <c r="A818" s="192" t="s">
        <v>73</v>
      </c>
      <c r="B818" s="195" t="s">
        <v>147</v>
      </c>
      <c r="C818" s="110" t="str">
        <f t="shared" si="97"/>
        <v>San BernadinoCompost Application (CPS 808) (C/N ≤ 11) to Annual Crops</v>
      </c>
      <c r="D818" s="111">
        <f t="shared" si="91"/>
        <v>-9.1336598215800624</v>
      </c>
      <c r="E818" s="111">
        <f t="shared" si="92"/>
        <v>-20.52030430109971</v>
      </c>
      <c r="F818" s="111">
        <f t="shared" si="93"/>
        <v>0</v>
      </c>
      <c r="G818" s="111">
        <f t="shared" si="94"/>
        <v>0</v>
      </c>
      <c r="H818" s="111">
        <f t="shared" si="95"/>
        <v>0</v>
      </c>
      <c r="I818" s="111">
        <f t="shared" si="95"/>
        <v>0</v>
      </c>
      <c r="J818" s="111">
        <f t="shared" si="96"/>
        <v>0</v>
      </c>
      <c r="K818" s="121">
        <v>-3.0445532738600209</v>
      </c>
      <c r="L818" s="121">
        <v>-6.8401014336999033</v>
      </c>
      <c r="M818" s="112"/>
      <c r="N818" s="112"/>
      <c r="O818" s="112"/>
      <c r="P818" s="112"/>
      <c r="Q818" s="129"/>
    </row>
    <row r="819" spans="1:17" x14ac:dyDescent="0.25">
      <c r="A819" s="192" t="s">
        <v>74</v>
      </c>
      <c r="B819" s="195" t="s">
        <v>147</v>
      </c>
      <c r="C819" s="110" t="str">
        <f t="shared" si="97"/>
        <v>San DiegoCompost Application (CPS 808) (C/N ≤ 11) to Annual Crops</v>
      </c>
      <c r="D819" s="111">
        <f t="shared" si="91"/>
        <v>-8.1051864286143704</v>
      </c>
      <c r="E819" s="111">
        <f t="shared" si="92"/>
        <v>-8.559361140663766</v>
      </c>
      <c r="F819" s="111">
        <f t="shared" si="93"/>
        <v>0</v>
      </c>
      <c r="G819" s="111">
        <f t="shared" si="94"/>
        <v>0</v>
      </c>
      <c r="H819" s="111">
        <f t="shared" si="95"/>
        <v>0</v>
      </c>
      <c r="I819" s="111">
        <f t="shared" si="95"/>
        <v>0</v>
      </c>
      <c r="J819" s="111">
        <f t="shared" si="96"/>
        <v>0</v>
      </c>
      <c r="K819" s="121">
        <v>-2.7017288095381238</v>
      </c>
      <c r="L819" s="121">
        <v>-2.8531203802212555</v>
      </c>
      <c r="M819" s="112"/>
      <c r="N819" s="112"/>
      <c r="O819" s="112"/>
      <c r="P819" s="112"/>
      <c r="Q819" s="129"/>
    </row>
    <row r="820" spans="1:17" x14ac:dyDescent="0.25">
      <c r="A820" s="192" t="s">
        <v>75</v>
      </c>
      <c r="B820" s="195" t="s">
        <v>147</v>
      </c>
      <c r="C820" s="110" t="str">
        <f t="shared" si="97"/>
        <v>San FranciscoCompost Application (CPS 808) (C/N ≤ 11) to Annual Crops</v>
      </c>
      <c r="D820" s="111">
        <f t="shared" si="91"/>
        <v>-19.496628134454252</v>
      </c>
      <c r="E820" s="111">
        <f t="shared" si="92"/>
        <v>-8.4337380430086437</v>
      </c>
      <c r="F820" s="111">
        <f t="shared" si="93"/>
        <v>0</v>
      </c>
      <c r="G820" s="111">
        <f t="shared" si="94"/>
        <v>0</v>
      </c>
      <c r="H820" s="111">
        <f t="shared" si="95"/>
        <v>0</v>
      </c>
      <c r="I820" s="111">
        <f t="shared" si="95"/>
        <v>0</v>
      </c>
      <c r="J820" s="111">
        <f t="shared" si="96"/>
        <v>0</v>
      </c>
      <c r="K820" s="121">
        <v>-6.4988760448180836</v>
      </c>
      <c r="L820" s="121">
        <v>-2.8112460143362146</v>
      </c>
      <c r="M820" s="112"/>
      <c r="N820" s="112"/>
      <c r="O820" s="112"/>
      <c r="P820" s="112"/>
      <c r="Q820" s="129"/>
    </row>
    <row r="821" spans="1:17" x14ac:dyDescent="0.25">
      <c r="A821" s="192" t="s">
        <v>76</v>
      </c>
      <c r="B821" s="195" t="s">
        <v>147</v>
      </c>
      <c r="C821" s="110" t="str">
        <f t="shared" si="97"/>
        <v>San JoaquinCompost Application (CPS 808) (C/N ≤ 11) to Annual Crops</v>
      </c>
      <c r="D821" s="111">
        <f t="shared" si="91"/>
        <v>-18.376832584640855</v>
      </c>
      <c r="E821" s="111">
        <f t="shared" si="92"/>
        <v>-25.227855067913417</v>
      </c>
      <c r="F821" s="111">
        <f t="shared" si="93"/>
        <v>0</v>
      </c>
      <c r="G821" s="111">
        <f t="shared" si="94"/>
        <v>0</v>
      </c>
      <c r="H821" s="111">
        <f t="shared" si="95"/>
        <v>0</v>
      </c>
      <c r="I821" s="111">
        <f t="shared" si="95"/>
        <v>0</v>
      </c>
      <c r="J821" s="111">
        <f t="shared" si="96"/>
        <v>0</v>
      </c>
      <c r="K821" s="121">
        <v>-6.125610861546952</v>
      </c>
      <c r="L821" s="121">
        <v>-8.4092850226378051</v>
      </c>
      <c r="M821" s="112"/>
      <c r="N821" s="112"/>
      <c r="O821" s="112"/>
      <c r="P821" s="112"/>
      <c r="Q821" s="129"/>
    </row>
    <row r="822" spans="1:17" x14ac:dyDescent="0.25">
      <c r="A822" s="192" t="s">
        <v>77</v>
      </c>
      <c r="B822" s="195" t="s">
        <v>147</v>
      </c>
      <c r="C822" s="110" t="str">
        <f t="shared" si="97"/>
        <v>San Luis ObispoCompost Application (CPS 808) (C/N ≤ 11) to Annual Crops</v>
      </c>
      <c r="D822" s="111">
        <f t="shared" si="91"/>
        <v>-16.635211187604014</v>
      </c>
      <c r="E822" s="111">
        <f t="shared" si="92"/>
        <v>-6.3201736132461157</v>
      </c>
      <c r="F822" s="111">
        <f t="shared" si="93"/>
        <v>0</v>
      </c>
      <c r="G822" s="111">
        <f t="shared" si="94"/>
        <v>0</v>
      </c>
      <c r="H822" s="111">
        <f t="shared" si="95"/>
        <v>0</v>
      </c>
      <c r="I822" s="111">
        <f t="shared" si="95"/>
        <v>0</v>
      </c>
      <c r="J822" s="111">
        <f t="shared" si="96"/>
        <v>0</v>
      </c>
      <c r="K822" s="121">
        <v>-5.5450703958680041</v>
      </c>
      <c r="L822" s="121">
        <v>-2.1067245377487054</v>
      </c>
      <c r="M822" s="112"/>
      <c r="N822" s="112"/>
      <c r="O822" s="112"/>
      <c r="P822" s="112"/>
      <c r="Q822" s="129"/>
    </row>
    <row r="823" spans="1:17" x14ac:dyDescent="0.25">
      <c r="A823" s="192" t="s">
        <v>78</v>
      </c>
      <c r="B823" s="195" t="s">
        <v>147</v>
      </c>
      <c r="C823" s="110" t="str">
        <f t="shared" si="97"/>
        <v>San MateoCompost Application (CPS 808) (C/N ≤ 11) to Annual Crops</v>
      </c>
      <c r="D823" s="111">
        <f t="shared" si="91"/>
        <v>-13.529845231814679</v>
      </c>
      <c r="E823" s="111">
        <f t="shared" si="92"/>
        <v>-7.4257447733783684</v>
      </c>
      <c r="F823" s="111">
        <f t="shared" si="93"/>
        <v>0</v>
      </c>
      <c r="G823" s="111">
        <f t="shared" si="94"/>
        <v>0</v>
      </c>
      <c r="H823" s="111">
        <f t="shared" si="95"/>
        <v>0</v>
      </c>
      <c r="I823" s="111">
        <f t="shared" si="95"/>
        <v>0</v>
      </c>
      <c r="J823" s="111">
        <f t="shared" si="96"/>
        <v>0</v>
      </c>
      <c r="K823" s="121">
        <v>-4.5099484106048928</v>
      </c>
      <c r="L823" s="121">
        <v>-2.4752482577927895</v>
      </c>
      <c r="M823" s="112"/>
      <c r="N823" s="112"/>
      <c r="O823" s="112"/>
      <c r="P823" s="112"/>
      <c r="Q823" s="129"/>
    </row>
    <row r="824" spans="1:17" x14ac:dyDescent="0.25">
      <c r="A824" s="192" t="s">
        <v>79</v>
      </c>
      <c r="B824" s="195" t="s">
        <v>147</v>
      </c>
      <c r="C824" s="110" t="str">
        <f t="shared" si="97"/>
        <v>Santa BarbaraCompost Application (CPS 808) (C/N ≤ 11) to Annual Crops</v>
      </c>
      <c r="D824" s="111">
        <f t="shared" si="91"/>
        <v>-25.345100802686616</v>
      </c>
      <c r="E824" s="111">
        <f t="shared" si="92"/>
        <v>-8.0388720595507053</v>
      </c>
      <c r="F824" s="111">
        <f t="shared" si="93"/>
        <v>0</v>
      </c>
      <c r="G824" s="111">
        <f t="shared" si="94"/>
        <v>0</v>
      </c>
      <c r="H824" s="111">
        <f t="shared" si="95"/>
        <v>0</v>
      </c>
      <c r="I824" s="111">
        <f t="shared" si="95"/>
        <v>0</v>
      </c>
      <c r="J824" s="111">
        <f t="shared" si="96"/>
        <v>0</v>
      </c>
      <c r="K824" s="121">
        <v>-8.4483669342288721</v>
      </c>
      <c r="L824" s="121">
        <v>-2.6796240198502352</v>
      </c>
      <c r="M824" s="112"/>
      <c r="N824" s="112"/>
      <c r="O824" s="112"/>
      <c r="P824" s="112"/>
      <c r="Q824" s="129"/>
    </row>
    <row r="825" spans="1:17" x14ac:dyDescent="0.25">
      <c r="A825" s="192" t="s">
        <v>80</v>
      </c>
      <c r="B825" s="195" t="s">
        <v>147</v>
      </c>
      <c r="C825" s="110" t="str">
        <f t="shared" si="97"/>
        <v>Santa ClaraCompost Application (CPS 808) (C/N ≤ 11) to Annual Crops</v>
      </c>
      <c r="D825" s="111">
        <f t="shared" ref="D825:D888" si="98">K825*ThreeYears</f>
        <v>-16.719459588636418</v>
      </c>
      <c r="E825" s="111">
        <f t="shared" ref="E825:E888" si="99">L825*ThreeYears</f>
        <v>-7.4119822653576275</v>
      </c>
      <c r="F825" s="111">
        <f t="shared" ref="F825:F888" si="100">M825*ThreeYears</f>
        <v>0</v>
      </c>
      <c r="G825" s="111">
        <f t="shared" ref="G825:G888" si="101">N825*ThreeYears</f>
        <v>0</v>
      </c>
      <c r="H825" s="111">
        <f t="shared" ref="H825:I888" si="102">O825*ThreeYears</f>
        <v>0</v>
      </c>
      <c r="I825" s="111">
        <f t="shared" si="102"/>
        <v>0</v>
      </c>
      <c r="J825" s="111">
        <f t="shared" ref="J825:J888" si="103">Q825*ThreeYears</f>
        <v>0</v>
      </c>
      <c r="K825" s="121">
        <v>-5.5731531962121394</v>
      </c>
      <c r="L825" s="121">
        <v>-2.470660755119209</v>
      </c>
      <c r="M825" s="112"/>
      <c r="N825" s="112"/>
      <c r="O825" s="112"/>
      <c r="P825" s="112"/>
      <c r="Q825" s="129"/>
    </row>
    <row r="826" spans="1:17" x14ac:dyDescent="0.25">
      <c r="A826" s="192" t="s">
        <v>81</v>
      </c>
      <c r="B826" s="195" t="s">
        <v>147</v>
      </c>
      <c r="C826" s="110" t="str">
        <f t="shared" ref="C826:C889" si="104">A826&amp;B826</f>
        <v>Santa CruzCompost Application (CPS 808) (C/N ≤ 11) to Annual Crops</v>
      </c>
      <c r="D826" s="111">
        <f t="shared" si="98"/>
        <v>-20.358066260984497</v>
      </c>
      <c r="E826" s="111">
        <f t="shared" si="99"/>
        <v>-7.9417260022737768</v>
      </c>
      <c r="F826" s="111">
        <f t="shared" si="100"/>
        <v>0</v>
      </c>
      <c r="G826" s="111">
        <f t="shared" si="101"/>
        <v>0</v>
      </c>
      <c r="H826" s="111">
        <f t="shared" si="102"/>
        <v>0</v>
      </c>
      <c r="I826" s="111">
        <f t="shared" si="102"/>
        <v>0</v>
      </c>
      <c r="J826" s="111">
        <f t="shared" si="103"/>
        <v>0</v>
      </c>
      <c r="K826" s="121">
        <v>-6.7860220869948327</v>
      </c>
      <c r="L826" s="121">
        <v>-2.6472420007579256</v>
      </c>
      <c r="M826" s="112"/>
      <c r="N826" s="112"/>
      <c r="O826" s="112"/>
      <c r="P826" s="112"/>
      <c r="Q826" s="129"/>
    </row>
    <row r="827" spans="1:17" x14ac:dyDescent="0.25">
      <c r="A827" s="192" t="s">
        <v>82</v>
      </c>
      <c r="B827" s="195" t="s">
        <v>147</v>
      </c>
      <c r="C827" s="110" t="str">
        <f t="shared" si="104"/>
        <v>ShastaCompost Application (CPS 808) (C/N ≤ 11) to Annual Crops</v>
      </c>
      <c r="D827" s="111">
        <f t="shared" si="98"/>
        <v>-4.7966290063171249</v>
      </c>
      <c r="E827" s="111">
        <f t="shared" si="99"/>
        <v>-5.7528786999736647</v>
      </c>
      <c r="F827" s="111">
        <f t="shared" si="100"/>
        <v>0</v>
      </c>
      <c r="G827" s="111">
        <f t="shared" si="101"/>
        <v>0</v>
      </c>
      <c r="H827" s="111">
        <f t="shared" si="102"/>
        <v>0</v>
      </c>
      <c r="I827" s="111">
        <f t="shared" si="102"/>
        <v>0</v>
      </c>
      <c r="J827" s="111">
        <f t="shared" si="103"/>
        <v>0</v>
      </c>
      <c r="K827" s="121">
        <v>-1.5988763354390416</v>
      </c>
      <c r="L827" s="121">
        <v>-1.9176262333245548</v>
      </c>
      <c r="M827" s="112"/>
      <c r="N827" s="112"/>
      <c r="O827" s="112"/>
      <c r="P827" s="112"/>
      <c r="Q827" s="129"/>
    </row>
    <row r="828" spans="1:17" x14ac:dyDescent="0.25">
      <c r="A828" s="192" t="s">
        <v>83</v>
      </c>
      <c r="B828" s="195" t="s">
        <v>147</v>
      </c>
      <c r="C828" s="110" t="str">
        <f t="shared" si="104"/>
        <v>SierraCompost Application (CPS 808) (C/N ≤ 11) to Annual Crops</v>
      </c>
      <c r="D828" s="111">
        <f t="shared" si="98"/>
        <v>-1.9139134767807917</v>
      </c>
      <c r="E828" s="111">
        <f t="shared" si="99"/>
        <v>-4.4813305308199203</v>
      </c>
      <c r="F828" s="111">
        <f t="shared" si="100"/>
        <v>0</v>
      </c>
      <c r="G828" s="111">
        <f t="shared" si="101"/>
        <v>0</v>
      </c>
      <c r="H828" s="111">
        <f t="shared" si="102"/>
        <v>0</v>
      </c>
      <c r="I828" s="111">
        <f t="shared" si="102"/>
        <v>0</v>
      </c>
      <c r="J828" s="111">
        <f t="shared" si="103"/>
        <v>0</v>
      </c>
      <c r="K828" s="121">
        <v>-0.63797115892693057</v>
      </c>
      <c r="L828" s="121">
        <v>-1.4937768436066401</v>
      </c>
      <c r="M828" s="112"/>
      <c r="N828" s="112"/>
      <c r="O828" s="112"/>
      <c r="P828" s="112"/>
      <c r="Q828" s="129"/>
    </row>
    <row r="829" spans="1:17" x14ac:dyDescent="0.25">
      <c r="A829" s="192" t="s">
        <v>84</v>
      </c>
      <c r="B829" s="195" t="s">
        <v>147</v>
      </c>
      <c r="C829" s="110" t="str">
        <f t="shared" si="104"/>
        <v>SiskiyouCompost Application (CPS 808) (C/N ≤ 11) to Annual Crops</v>
      </c>
      <c r="D829" s="111">
        <f t="shared" si="98"/>
        <v>0.25717483384246731</v>
      </c>
      <c r="E829" s="111">
        <f t="shared" si="99"/>
        <v>-3.6878592439911504</v>
      </c>
      <c r="F829" s="111">
        <f t="shared" si="100"/>
        <v>0</v>
      </c>
      <c r="G829" s="111">
        <f t="shared" si="101"/>
        <v>0</v>
      </c>
      <c r="H829" s="111">
        <f t="shared" si="102"/>
        <v>0</v>
      </c>
      <c r="I829" s="111">
        <f t="shared" si="102"/>
        <v>0</v>
      </c>
      <c r="J829" s="111">
        <f t="shared" si="103"/>
        <v>0</v>
      </c>
      <c r="K829" s="121">
        <v>8.5724944614155779E-2</v>
      </c>
      <c r="L829" s="121">
        <v>-1.2292864146637168</v>
      </c>
      <c r="M829" s="112"/>
      <c r="N829" s="112"/>
      <c r="O829" s="112"/>
      <c r="P829" s="112"/>
      <c r="Q829" s="129"/>
    </row>
    <row r="830" spans="1:17" x14ac:dyDescent="0.25">
      <c r="A830" s="192" t="s">
        <v>85</v>
      </c>
      <c r="B830" s="195" t="s">
        <v>147</v>
      </c>
      <c r="C830" s="110" t="str">
        <f t="shared" si="104"/>
        <v>SolanoCompost Application (CPS 808) (C/N ≤ 11) to Annual Crops</v>
      </c>
      <c r="D830" s="111">
        <f t="shared" si="98"/>
        <v>-14.113721755852744</v>
      </c>
      <c r="E830" s="111">
        <f t="shared" si="99"/>
        <v>-9.1764563687919605</v>
      </c>
      <c r="F830" s="111">
        <f t="shared" si="100"/>
        <v>0</v>
      </c>
      <c r="G830" s="111">
        <f t="shared" si="101"/>
        <v>0</v>
      </c>
      <c r="H830" s="111">
        <f t="shared" si="102"/>
        <v>0</v>
      </c>
      <c r="I830" s="111">
        <f t="shared" si="102"/>
        <v>0</v>
      </c>
      <c r="J830" s="111">
        <f t="shared" si="103"/>
        <v>0</v>
      </c>
      <c r="K830" s="121">
        <v>-4.704573918617581</v>
      </c>
      <c r="L830" s="121">
        <v>-3.0588187895973205</v>
      </c>
      <c r="M830" s="112"/>
      <c r="N830" s="112"/>
      <c r="O830" s="112"/>
      <c r="P830" s="112"/>
      <c r="Q830" s="129"/>
    </row>
    <row r="831" spans="1:17" x14ac:dyDescent="0.25">
      <c r="A831" s="192" t="s">
        <v>86</v>
      </c>
      <c r="B831" s="195" t="s">
        <v>147</v>
      </c>
      <c r="C831" s="110" t="str">
        <f t="shared" si="104"/>
        <v>SonomaCompost Application (CPS 808) (C/N ≤ 11) to Annual Crops</v>
      </c>
      <c r="D831" s="111">
        <f t="shared" si="98"/>
        <v>-11.104530962711101</v>
      </c>
      <c r="E831" s="111">
        <f t="shared" si="99"/>
        <v>-7.8548053713756048</v>
      </c>
      <c r="F831" s="111">
        <f t="shared" si="100"/>
        <v>0</v>
      </c>
      <c r="G831" s="111">
        <f t="shared" si="101"/>
        <v>0</v>
      </c>
      <c r="H831" s="111">
        <f t="shared" si="102"/>
        <v>0</v>
      </c>
      <c r="I831" s="111">
        <f t="shared" si="102"/>
        <v>0</v>
      </c>
      <c r="J831" s="111">
        <f t="shared" si="103"/>
        <v>0</v>
      </c>
      <c r="K831" s="121">
        <v>-3.7015103209037004</v>
      </c>
      <c r="L831" s="121">
        <v>-2.6182684571252017</v>
      </c>
      <c r="M831" s="112"/>
      <c r="N831" s="112"/>
      <c r="O831" s="112"/>
      <c r="P831" s="112"/>
      <c r="Q831" s="129"/>
    </row>
    <row r="832" spans="1:17" x14ac:dyDescent="0.25">
      <c r="A832" s="192" t="s">
        <v>87</v>
      </c>
      <c r="B832" s="195" t="s">
        <v>147</v>
      </c>
      <c r="C832" s="110" t="str">
        <f t="shared" si="104"/>
        <v>StanislausCompost Application (CPS 808) (C/N ≤ 11) to Annual Crops</v>
      </c>
      <c r="D832" s="111">
        <f t="shared" si="98"/>
        <v>-12.53970042286684</v>
      </c>
      <c r="E832" s="111">
        <f t="shared" si="99"/>
        <v>-56.456601313987065</v>
      </c>
      <c r="F832" s="111">
        <f t="shared" si="100"/>
        <v>0</v>
      </c>
      <c r="G832" s="111">
        <f t="shared" si="101"/>
        <v>0</v>
      </c>
      <c r="H832" s="111">
        <f t="shared" si="102"/>
        <v>0</v>
      </c>
      <c r="I832" s="111">
        <f t="shared" si="102"/>
        <v>0</v>
      </c>
      <c r="J832" s="111">
        <f t="shared" si="103"/>
        <v>0</v>
      </c>
      <c r="K832" s="121">
        <v>-4.1799001409556134</v>
      </c>
      <c r="L832" s="121">
        <v>-18.818867104662356</v>
      </c>
      <c r="M832" s="112"/>
      <c r="N832" s="112"/>
      <c r="O832" s="112"/>
      <c r="P832" s="112"/>
      <c r="Q832" s="129"/>
    </row>
    <row r="833" spans="1:17" x14ac:dyDescent="0.25">
      <c r="A833" s="192" t="s">
        <v>88</v>
      </c>
      <c r="B833" s="195" t="s">
        <v>147</v>
      </c>
      <c r="C833" s="110" t="str">
        <f t="shared" si="104"/>
        <v>SutterCompost Application (CPS 808) (C/N ≤ 11) to Annual Crops</v>
      </c>
      <c r="D833" s="111">
        <f t="shared" si="98"/>
        <v>-9.3576730159390635</v>
      </c>
      <c r="E833" s="111">
        <f t="shared" si="99"/>
        <v>-3.6513346668008237</v>
      </c>
      <c r="F833" s="111">
        <f t="shared" si="100"/>
        <v>0</v>
      </c>
      <c r="G833" s="111">
        <f t="shared" si="101"/>
        <v>0</v>
      </c>
      <c r="H833" s="111">
        <f t="shared" si="102"/>
        <v>0</v>
      </c>
      <c r="I833" s="111">
        <f t="shared" si="102"/>
        <v>0</v>
      </c>
      <c r="J833" s="111">
        <f t="shared" si="103"/>
        <v>0</v>
      </c>
      <c r="K833" s="121">
        <v>-3.1192243386463545</v>
      </c>
      <c r="L833" s="121">
        <v>-1.2171115556002745</v>
      </c>
      <c r="M833" s="112"/>
      <c r="N833" s="112"/>
      <c r="O833" s="112"/>
      <c r="P833" s="112"/>
      <c r="Q833" s="129"/>
    </row>
    <row r="834" spans="1:17" x14ac:dyDescent="0.25">
      <c r="A834" s="192" t="s">
        <v>89</v>
      </c>
      <c r="B834" s="195" t="s">
        <v>147</v>
      </c>
      <c r="C834" s="110" t="str">
        <f t="shared" si="104"/>
        <v>TehamaCompost Application (CPS 808) (C/N ≤ 11) to Annual Crops</v>
      </c>
      <c r="D834" s="111">
        <f t="shared" si="98"/>
        <v>-12.686173600809685</v>
      </c>
      <c r="E834" s="111">
        <f t="shared" si="99"/>
        <v>-16.744124279543612</v>
      </c>
      <c r="F834" s="111">
        <f t="shared" si="100"/>
        <v>0</v>
      </c>
      <c r="G834" s="111">
        <f t="shared" si="101"/>
        <v>0</v>
      </c>
      <c r="H834" s="111">
        <f t="shared" si="102"/>
        <v>0</v>
      </c>
      <c r="I834" s="111">
        <f t="shared" si="102"/>
        <v>0</v>
      </c>
      <c r="J834" s="111">
        <f t="shared" si="103"/>
        <v>0</v>
      </c>
      <c r="K834" s="121">
        <v>-4.228724533603228</v>
      </c>
      <c r="L834" s="121">
        <v>-5.5813747598478702</v>
      </c>
      <c r="M834" s="112"/>
      <c r="N834" s="112"/>
      <c r="O834" s="112"/>
      <c r="P834" s="112"/>
      <c r="Q834" s="129"/>
    </row>
    <row r="835" spans="1:17" x14ac:dyDescent="0.25">
      <c r="A835" s="192" t="s">
        <v>90</v>
      </c>
      <c r="B835" s="195" t="s">
        <v>147</v>
      </c>
      <c r="C835" s="110" t="str">
        <f t="shared" si="104"/>
        <v>TrinityCompost Application (CPS 808) (C/N ≤ 11) to Annual Crops</v>
      </c>
      <c r="D835" s="111">
        <f t="shared" si="98"/>
        <v>-8.5024957095677998</v>
      </c>
      <c r="E835" s="111">
        <f t="shared" si="99"/>
        <v>-6.0688510051610915</v>
      </c>
      <c r="F835" s="111">
        <f t="shared" si="100"/>
        <v>0</v>
      </c>
      <c r="G835" s="111">
        <f t="shared" si="101"/>
        <v>0</v>
      </c>
      <c r="H835" s="111">
        <f t="shared" si="102"/>
        <v>0</v>
      </c>
      <c r="I835" s="111">
        <f t="shared" si="102"/>
        <v>0</v>
      </c>
      <c r="J835" s="111">
        <f t="shared" si="103"/>
        <v>0</v>
      </c>
      <c r="K835" s="121">
        <v>-2.8341652365226002</v>
      </c>
      <c r="L835" s="121">
        <v>-2.022950335053697</v>
      </c>
      <c r="M835" s="112"/>
      <c r="N835" s="112"/>
      <c r="O835" s="112"/>
      <c r="P835" s="112"/>
      <c r="Q835" s="129"/>
    </row>
    <row r="836" spans="1:17" x14ac:dyDescent="0.25">
      <c r="A836" s="192" t="s">
        <v>91</v>
      </c>
      <c r="B836" s="195" t="s">
        <v>147</v>
      </c>
      <c r="C836" s="110" t="str">
        <f t="shared" si="104"/>
        <v>TulareCompost Application (CPS 808) (C/N ≤ 11) to Annual Crops</v>
      </c>
      <c r="D836" s="111">
        <f t="shared" si="98"/>
        <v>-8.1041901439632316</v>
      </c>
      <c r="E836" s="111">
        <f t="shared" si="99"/>
        <v>-50.757600333842468</v>
      </c>
      <c r="F836" s="111">
        <f t="shared" si="100"/>
        <v>0</v>
      </c>
      <c r="G836" s="111">
        <f t="shared" si="101"/>
        <v>0</v>
      </c>
      <c r="H836" s="111">
        <f t="shared" si="102"/>
        <v>0</v>
      </c>
      <c r="I836" s="111">
        <f t="shared" si="102"/>
        <v>0</v>
      </c>
      <c r="J836" s="111">
        <f t="shared" si="103"/>
        <v>0</v>
      </c>
      <c r="K836" s="121">
        <v>-2.7013967146544107</v>
      </c>
      <c r="L836" s="121">
        <v>-16.919200111280823</v>
      </c>
      <c r="M836" s="112"/>
      <c r="N836" s="112"/>
      <c r="O836" s="112"/>
      <c r="P836" s="112"/>
      <c r="Q836" s="129"/>
    </row>
    <row r="837" spans="1:17" x14ac:dyDescent="0.25">
      <c r="A837" s="192" t="s">
        <v>92</v>
      </c>
      <c r="B837" s="195" t="s">
        <v>147</v>
      </c>
      <c r="C837" s="110" t="str">
        <f t="shared" si="104"/>
        <v>TuolumneCompost Application (CPS 808) (C/N ≤ 11) to Annual Crops</v>
      </c>
      <c r="D837" s="111">
        <f t="shared" si="98"/>
        <v>-22.176363327893959</v>
      </c>
      <c r="E837" s="111">
        <f t="shared" si="99"/>
        <v>-7.9388099437622923</v>
      </c>
      <c r="F837" s="111">
        <f t="shared" si="100"/>
        <v>0</v>
      </c>
      <c r="G837" s="111">
        <f t="shared" si="101"/>
        <v>0</v>
      </c>
      <c r="H837" s="111">
        <f t="shared" si="102"/>
        <v>0</v>
      </c>
      <c r="I837" s="111">
        <f t="shared" si="102"/>
        <v>0</v>
      </c>
      <c r="J837" s="111">
        <f t="shared" si="103"/>
        <v>0</v>
      </c>
      <c r="K837" s="121">
        <v>-7.3921211092979862</v>
      </c>
      <c r="L837" s="121">
        <v>-2.6462699812540973</v>
      </c>
      <c r="M837" s="112"/>
      <c r="N837" s="112"/>
      <c r="O837" s="112"/>
      <c r="P837" s="112"/>
      <c r="Q837" s="129"/>
    </row>
    <row r="838" spans="1:17" x14ac:dyDescent="0.25">
      <c r="A838" s="192" t="s">
        <v>93</v>
      </c>
      <c r="B838" s="195" t="s">
        <v>147</v>
      </c>
      <c r="C838" s="110" t="str">
        <f t="shared" si="104"/>
        <v>VentureCompost Application (CPS 808) (C/N ≤ 11) to Annual Crops</v>
      </c>
      <c r="D838" s="111">
        <f t="shared" si="98"/>
        <v>-19.291825394005329</v>
      </c>
      <c r="E838" s="111">
        <f t="shared" si="99"/>
        <v>-9.1638186862094138</v>
      </c>
      <c r="F838" s="111">
        <f t="shared" si="100"/>
        <v>0</v>
      </c>
      <c r="G838" s="111">
        <f t="shared" si="101"/>
        <v>0</v>
      </c>
      <c r="H838" s="111">
        <f t="shared" si="102"/>
        <v>0</v>
      </c>
      <c r="I838" s="111">
        <f t="shared" si="102"/>
        <v>0</v>
      </c>
      <c r="J838" s="111">
        <f t="shared" si="103"/>
        <v>0</v>
      </c>
      <c r="K838" s="121">
        <v>-6.4306084646684436</v>
      </c>
      <c r="L838" s="121">
        <v>-3.0546062287364713</v>
      </c>
      <c r="M838" s="112"/>
      <c r="N838" s="112"/>
      <c r="O838" s="112"/>
      <c r="P838" s="112"/>
      <c r="Q838" s="129"/>
    </row>
    <row r="839" spans="1:17" x14ac:dyDescent="0.25">
      <c r="A839" s="192" t="s">
        <v>94</v>
      </c>
      <c r="B839" s="195" t="s">
        <v>147</v>
      </c>
      <c r="C839" s="110" t="str">
        <f t="shared" si="104"/>
        <v>YoloCompost Application (CPS 808) (C/N ≤ 11) to Annual Crops</v>
      </c>
      <c r="D839" s="111">
        <f t="shared" si="98"/>
        <v>-12.712140628682398</v>
      </c>
      <c r="E839" s="111">
        <f t="shared" si="99"/>
        <v>-6.7318550890607458</v>
      </c>
      <c r="F839" s="111">
        <f t="shared" si="100"/>
        <v>0</v>
      </c>
      <c r="G839" s="111">
        <f t="shared" si="101"/>
        <v>0</v>
      </c>
      <c r="H839" s="111">
        <f t="shared" si="102"/>
        <v>0</v>
      </c>
      <c r="I839" s="111">
        <f t="shared" si="102"/>
        <v>0</v>
      </c>
      <c r="J839" s="111">
        <f t="shared" si="103"/>
        <v>0</v>
      </c>
      <c r="K839" s="121">
        <v>-4.2373802095607997</v>
      </c>
      <c r="L839" s="121">
        <v>-2.2439516963535819</v>
      </c>
      <c r="M839" s="112"/>
      <c r="N839" s="112"/>
      <c r="O839" s="112"/>
      <c r="P839" s="112"/>
      <c r="Q839" s="129"/>
    </row>
    <row r="840" spans="1:17" x14ac:dyDescent="0.25">
      <c r="A840" s="192" t="s">
        <v>95</v>
      </c>
      <c r="B840" s="195" t="s">
        <v>147</v>
      </c>
      <c r="C840" s="110" t="str">
        <f t="shared" si="104"/>
        <v>YubaCompost Application (CPS 808) (C/N ≤ 11) to Annual Crops</v>
      </c>
      <c r="D840" s="111">
        <f t="shared" si="98"/>
        <v>-7.5426962314648653</v>
      </c>
      <c r="E840" s="111">
        <f t="shared" si="99"/>
        <v>-5.4467933048563362</v>
      </c>
      <c r="F840" s="111">
        <f t="shared" si="100"/>
        <v>0</v>
      </c>
      <c r="G840" s="111">
        <f t="shared" si="101"/>
        <v>0</v>
      </c>
      <c r="H840" s="111">
        <f t="shared" si="102"/>
        <v>0</v>
      </c>
      <c r="I840" s="111">
        <f t="shared" si="102"/>
        <v>0</v>
      </c>
      <c r="J840" s="111">
        <f t="shared" si="103"/>
        <v>0</v>
      </c>
      <c r="K840" s="121">
        <v>-2.5142320771549551</v>
      </c>
      <c r="L840" s="121">
        <v>-1.8155977682854454</v>
      </c>
      <c r="M840" s="112"/>
      <c r="N840" s="112"/>
      <c r="O840" s="112"/>
      <c r="P840" s="112"/>
      <c r="Q840" s="129"/>
    </row>
    <row r="841" spans="1:17" x14ac:dyDescent="0.25">
      <c r="A841" s="192" t="s">
        <v>38</v>
      </c>
      <c r="B841" s="195" t="s">
        <v>148</v>
      </c>
      <c r="C841" s="110" t="str">
        <f t="shared" si="104"/>
        <v>AlamedaCompost Application (CPS 808) (C/N &gt; 11) to Annual Crops</v>
      </c>
      <c r="D841" s="111">
        <f t="shared" si="98"/>
        <v>7.130965304446954E-2</v>
      </c>
      <c r="E841" s="111">
        <f t="shared" si="99"/>
        <v>-4.5579692152712488</v>
      </c>
      <c r="F841" s="111">
        <f t="shared" si="100"/>
        <v>0</v>
      </c>
      <c r="G841" s="111">
        <f t="shared" si="101"/>
        <v>0</v>
      </c>
      <c r="H841" s="111">
        <f t="shared" si="102"/>
        <v>0</v>
      </c>
      <c r="I841" s="111">
        <f t="shared" si="102"/>
        <v>0</v>
      </c>
      <c r="J841" s="111">
        <f t="shared" si="103"/>
        <v>0</v>
      </c>
      <c r="K841" s="121">
        <v>2.3769884348156512E-2</v>
      </c>
      <c r="L841" s="121">
        <v>-1.5193230717570829</v>
      </c>
      <c r="M841" s="112"/>
      <c r="N841" s="112"/>
      <c r="O841" s="112"/>
      <c r="P841" s="112"/>
      <c r="Q841" s="129"/>
    </row>
    <row r="842" spans="1:17" x14ac:dyDescent="0.25">
      <c r="A842" s="192" t="s">
        <v>39</v>
      </c>
      <c r="B842" s="195" t="s">
        <v>148</v>
      </c>
      <c r="C842" s="110" t="str">
        <f t="shared" si="104"/>
        <v>AlpineCompost Application (CPS 808) (C/N &gt; 11) to Annual Crops</v>
      </c>
      <c r="D842" s="111">
        <f t="shared" si="98"/>
        <v>-1.4513726513872378</v>
      </c>
      <c r="E842" s="111">
        <f t="shared" si="99"/>
        <v>-0.79784540012658489</v>
      </c>
      <c r="F842" s="111">
        <f t="shared" si="100"/>
        <v>0</v>
      </c>
      <c r="G842" s="111">
        <f t="shared" si="101"/>
        <v>0</v>
      </c>
      <c r="H842" s="111">
        <f t="shared" si="102"/>
        <v>0</v>
      </c>
      <c r="I842" s="111">
        <f t="shared" si="102"/>
        <v>0</v>
      </c>
      <c r="J842" s="111">
        <f t="shared" si="103"/>
        <v>0</v>
      </c>
      <c r="K842" s="121">
        <v>-0.48379088379574592</v>
      </c>
      <c r="L842" s="121">
        <v>-0.26594846670886163</v>
      </c>
      <c r="M842" s="112"/>
      <c r="N842" s="112"/>
      <c r="O842" s="112"/>
      <c r="P842" s="112"/>
      <c r="Q842" s="129"/>
    </row>
    <row r="843" spans="1:17" x14ac:dyDescent="0.25">
      <c r="A843" s="192" t="s">
        <v>40</v>
      </c>
      <c r="B843" s="195" t="s">
        <v>148</v>
      </c>
      <c r="C843" s="110" t="str">
        <f t="shared" si="104"/>
        <v>AmadorCompost Application (CPS 808) (C/N &gt; 11) to Annual Crops</v>
      </c>
      <c r="D843" s="111">
        <f t="shared" si="98"/>
        <v>-0.14855440582425339</v>
      </c>
      <c r="E843" s="111">
        <f t="shared" si="99"/>
        <v>-5.070340101046483</v>
      </c>
      <c r="F843" s="111">
        <f t="shared" si="100"/>
        <v>0</v>
      </c>
      <c r="G843" s="111">
        <f t="shared" si="101"/>
        <v>0</v>
      </c>
      <c r="H843" s="111">
        <f t="shared" si="102"/>
        <v>0</v>
      </c>
      <c r="I843" s="111">
        <f t="shared" si="102"/>
        <v>0</v>
      </c>
      <c r="J843" s="111">
        <f t="shared" si="103"/>
        <v>0</v>
      </c>
      <c r="K843" s="121">
        <v>-4.9518135274751129E-2</v>
      </c>
      <c r="L843" s="121">
        <v>-1.6901133670154944</v>
      </c>
      <c r="M843" s="112"/>
      <c r="N843" s="112"/>
      <c r="O843" s="112"/>
      <c r="P843" s="112"/>
      <c r="Q843" s="129"/>
    </row>
    <row r="844" spans="1:17" x14ac:dyDescent="0.25">
      <c r="A844" s="192" t="s">
        <v>41</v>
      </c>
      <c r="B844" s="195" t="s">
        <v>148</v>
      </c>
      <c r="C844" s="110" t="str">
        <f t="shared" si="104"/>
        <v>ButteCompost Application (CPS 808) (C/N &gt; 11) to Annual Crops</v>
      </c>
      <c r="D844" s="111">
        <f t="shared" si="98"/>
        <v>-1.8092488219135158E-2</v>
      </c>
      <c r="E844" s="111">
        <f t="shared" si="99"/>
        <v>-1.3283655695196579</v>
      </c>
      <c r="F844" s="111">
        <f t="shared" si="100"/>
        <v>0</v>
      </c>
      <c r="G844" s="111">
        <f t="shared" si="101"/>
        <v>0</v>
      </c>
      <c r="H844" s="111">
        <f t="shared" si="102"/>
        <v>0</v>
      </c>
      <c r="I844" s="111">
        <f t="shared" si="102"/>
        <v>0</v>
      </c>
      <c r="J844" s="111">
        <f t="shared" si="103"/>
        <v>0</v>
      </c>
      <c r="K844" s="121">
        <v>-6.0308294063783855E-3</v>
      </c>
      <c r="L844" s="121">
        <v>-0.44278852317321926</v>
      </c>
      <c r="M844" s="112"/>
      <c r="N844" s="112"/>
      <c r="O844" s="112"/>
      <c r="P844" s="112"/>
      <c r="Q844" s="129"/>
    </row>
    <row r="845" spans="1:17" x14ac:dyDescent="0.25">
      <c r="A845" s="192" t="s">
        <v>42</v>
      </c>
      <c r="B845" s="195" t="s">
        <v>148</v>
      </c>
      <c r="C845" s="110" t="str">
        <f t="shared" si="104"/>
        <v>CalaverasCompost Application (CPS 808) (C/N &gt; 11) to Annual Crops</v>
      </c>
      <c r="D845" s="111">
        <f t="shared" si="98"/>
        <v>-0.25240699198200001</v>
      </c>
      <c r="E845" s="111">
        <f t="shared" si="99"/>
        <v>-4.4828950096054809</v>
      </c>
      <c r="F845" s="111">
        <f t="shared" si="100"/>
        <v>0</v>
      </c>
      <c r="G845" s="111">
        <f t="shared" si="101"/>
        <v>0</v>
      </c>
      <c r="H845" s="111">
        <f t="shared" si="102"/>
        <v>0</v>
      </c>
      <c r="I845" s="111">
        <f t="shared" si="102"/>
        <v>0</v>
      </c>
      <c r="J845" s="111">
        <f t="shared" si="103"/>
        <v>0</v>
      </c>
      <c r="K845" s="121">
        <v>-8.4135663994000007E-2</v>
      </c>
      <c r="L845" s="121">
        <v>-1.4942983365351603</v>
      </c>
      <c r="M845" s="112"/>
      <c r="N845" s="112"/>
      <c r="O845" s="112"/>
      <c r="P845" s="112"/>
      <c r="Q845" s="129"/>
    </row>
    <row r="846" spans="1:17" x14ac:dyDescent="0.25">
      <c r="A846" s="192" t="s">
        <v>43</v>
      </c>
      <c r="B846" s="195" t="s">
        <v>148</v>
      </c>
      <c r="C846" s="110" t="str">
        <f t="shared" si="104"/>
        <v>ColusaCompost Application (CPS 808) (C/N &gt; 11) to Annual Crops</v>
      </c>
      <c r="D846" s="111">
        <f t="shared" si="98"/>
        <v>5.8530449064262108E-2</v>
      </c>
      <c r="E846" s="111">
        <f t="shared" si="99"/>
        <v>-0.861966146863822</v>
      </c>
      <c r="F846" s="111">
        <f t="shared" si="100"/>
        <v>0</v>
      </c>
      <c r="G846" s="111">
        <f t="shared" si="101"/>
        <v>0</v>
      </c>
      <c r="H846" s="111">
        <f t="shared" si="102"/>
        <v>0</v>
      </c>
      <c r="I846" s="111">
        <f t="shared" si="102"/>
        <v>0</v>
      </c>
      <c r="J846" s="111">
        <f t="shared" si="103"/>
        <v>0</v>
      </c>
      <c r="K846" s="121">
        <v>1.9510149688087369E-2</v>
      </c>
      <c r="L846" s="121">
        <v>-0.28732204895460733</v>
      </c>
      <c r="M846" s="112"/>
      <c r="N846" s="112"/>
      <c r="O846" s="112"/>
      <c r="P846" s="112"/>
      <c r="Q846" s="129"/>
    </row>
    <row r="847" spans="1:17" x14ac:dyDescent="0.25">
      <c r="A847" s="192" t="s">
        <v>44</v>
      </c>
      <c r="B847" s="195" t="s">
        <v>148</v>
      </c>
      <c r="C847" s="110" t="str">
        <f t="shared" si="104"/>
        <v>Contra CostaCompost Application (CPS 808) (C/N &gt; 11) to Annual Crops</v>
      </c>
      <c r="D847" s="111">
        <f t="shared" si="98"/>
        <v>1.0007570136249476E-2</v>
      </c>
      <c r="E847" s="111">
        <f t="shared" si="99"/>
        <v>-14.162455569967349</v>
      </c>
      <c r="F847" s="111">
        <f t="shared" si="100"/>
        <v>0</v>
      </c>
      <c r="G847" s="111">
        <f t="shared" si="101"/>
        <v>0</v>
      </c>
      <c r="H847" s="111">
        <f t="shared" si="102"/>
        <v>0</v>
      </c>
      <c r="I847" s="111">
        <f t="shared" si="102"/>
        <v>0</v>
      </c>
      <c r="J847" s="111">
        <f t="shared" si="103"/>
        <v>0</v>
      </c>
      <c r="K847" s="121">
        <v>3.3358567120831584E-3</v>
      </c>
      <c r="L847" s="121">
        <v>-4.7208185233224498</v>
      </c>
      <c r="M847" s="112"/>
      <c r="N847" s="112"/>
      <c r="O847" s="112"/>
      <c r="P847" s="112"/>
      <c r="Q847" s="129"/>
    </row>
    <row r="848" spans="1:17" x14ac:dyDescent="0.25">
      <c r="A848" s="192" t="s">
        <v>45</v>
      </c>
      <c r="B848" s="195" t="s">
        <v>148</v>
      </c>
      <c r="C848" s="110" t="str">
        <f t="shared" si="104"/>
        <v>Del NorteCompost Application (CPS 808) (C/N &gt; 11) to Annual Crops</v>
      </c>
      <c r="D848" s="111">
        <f t="shared" si="98"/>
        <v>-5.7266354480768902</v>
      </c>
      <c r="E848" s="111">
        <f t="shared" si="99"/>
        <v>-4.2211309546613904</v>
      </c>
      <c r="F848" s="111">
        <f t="shared" si="100"/>
        <v>0</v>
      </c>
      <c r="G848" s="111">
        <f t="shared" si="101"/>
        <v>0</v>
      </c>
      <c r="H848" s="111">
        <f t="shared" si="102"/>
        <v>0</v>
      </c>
      <c r="I848" s="111">
        <f t="shared" si="102"/>
        <v>0</v>
      </c>
      <c r="J848" s="111">
        <f t="shared" si="103"/>
        <v>0</v>
      </c>
      <c r="K848" s="121">
        <v>-1.9088784826922967</v>
      </c>
      <c r="L848" s="121">
        <v>-1.407043651553797</v>
      </c>
      <c r="M848" s="112"/>
      <c r="N848" s="112"/>
      <c r="O848" s="112"/>
      <c r="P848" s="112"/>
      <c r="Q848" s="129"/>
    </row>
    <row r="849" spans="1:17" x14ac:dyDescent="0.25">
      <c r="A849" s="192" t="s">
        <v>46</v>
      </c>
      <c r="B849" s="195" t="s">
        <v>148</v>
      </c>
      <c r="C849" s="110" t="str">
        <f t="shared" si="104"/>
        <v>El DoradoCompost Application (CPS 808) (C/N &gt; 11) to Annual Crops</v>
      </c>
      <c r="D849" s="111">
        <f t="shared" si="98"/>
        <v>-0.13171458933368349</v>
      </c>
      <c r="E849" s="111">
        <f t="shared" si="99"/>
        <v>-5.2358623827331758</v>
      </c>
      <c r="F849" s="111">
        <f t="shared" si="100"/>
        <v>0</v>
      </c>
      <c r="G849" s="111">
        <f t="shared" si="101"/>
        <v>0</v>
      </c>
      <c r="H849" s="111">
        <f t="shared" si="102"/>
        <v>0</v>
      </c>
      <c r="I849" s="111">
        <f t="shared" si="102"/>
        <v>0</v>
      </c>
      <c r="J849" s="111">
        <f t="shared" si="103"/>
        <v>0</v>
      </c>
      <c r="K849" s="121">
        <v>-4.3904863111227828E-2</v>
      </c>
      <c r="L849" s="121">
        <v>-1.7452874609110587</v>
      </c>
      <c r="M849" s="112"/>
      <c r="N849" s="112"/>
      <c r="O849" s="112"/>
      <c r="P849" s="112"/>
      <c r="Q849" s="129"/>
    </row>
    <row r="850" spans="1:17" x14ac:dyDescent="0.25">
      <c r="A850" s="192" t="s">
        <v>47</v>
      </c>
      <c r="B850" s="195" t="s">
        <v>148</v>
      </c>
      <c r="C850" s="110" t="str">
        <f t="shared" si="104"/>
        <v>FresnoCompost Application (CPS 808) (C/N &gt; 11) to Annual Crops</v>
      </c>
      <c r="D850" s="111">
        <f t="shared" si="98"/>
        <v>-0.15743338588195327</v>
      </c>
      <c r="E850" s="111">
        <f t="shared" si="99"/>
        <v>-10.646421757924022</v>
      </c>
      <c r="F850" s="111">
        <f t="shared" si="100"/>
        <v>0</v>
      </c>
      <c r="G850" s="111">
        <f t="shared" si="101"/>
        <v>0</v>
      </c>
      <c r="H850" s="111">
        <f t="shared" si="102"/>
        <v>0</v>
      </c>
      <c r="I850" s="111">
        <f t="shared" si="102"/>
        <v>0</v>
      </c>
      <c r="J850" s="111">
        <f t="shared" si="103"/>
        <v>0</v>
      </c>
      <c r="K850" s="121">
        <v>-5.2477795293984428E-2</v>
      </c>
      <c r="L850" s="121">
        <v>-3.5488072526413408</v>
      </c>
      <c r="M850" s="112"/>
      <c r="N850" s="112"/>
      <c r="O850" s="112"/>
      <c r="P850" s="112"/>
      <c r="Q850" s="129"/>
    </row>
    <row r="851" spans="1:17" x14ac:dyDescent="0.25">
      <c r="A851" s="192" t="s">
        <v>48</v>
      </c>
      <c r="B851" s="195" t="s">
        <v>148</v>
      </c>
      <c r="C851" s="110" t="str">
        <f t="shared" si="104"/>
        <v>GlennCompost Application (CPS 808) (C/N &gt; 11) to Annual Crops</v>
      </c>
      <c r="D851" s="111">
        <f t="shared" si="98"/>
        <v>-4.6794876261449764E-2</v>
      </c>
      <c r="E851" s="111">
        <f t="shared" si="99"/>
        <v>-10.406447136871689</v>
      </c>
      <c r="F851" s="111">
        <f t="shared" si="100"/>
        <v>0</v>
      </c>
      <c r="G851" s="111">
        <f t="shared" si="101"/>
        <v>0</v>
      </c>
      <c r="H851" s="111">
        <f t="shared" si="102"/>
        <v>0</v>
      </c>
      <c r="I851" s="111">
        <f t="shared" si="102"/>
        <v>0</v>
      </c>
      <c r="J851" s="111">
        <f t="shared" si="103"/>
        <v>0</v>
      </c>
      <c r="K851" s="121">
        <v>-1.5598292087149921E-2</v>
      </c>
      <c r="L851" s="121">
        <v>-3.4688157122905632</v>
      </c>
      <c r="M851" s="112"/>
      <c r="N851" s="112"/>
      <c r="O851" s="112"/>
      <c r="P851" s="112"/>
      <c r="Q851" s="129"/>
    </row>
    <row r="852" spans="1:17" x14ac:dyDescent="0.25">
      <c r="A852" s="192" t="s">
        <v>49</v>
      </c>
      <c r="B852" s="195" t="s">
        <v>148</v>
      </c>
      <c r="C852" s="110" t="str">
        <f t="shared" si="104"/>
        <v>HumboldtCompost Application (CPS 808) (C/N &gt; 11) to Annual Crops</v>
      </c>
      <c r="D852" s="111">
        <f t="shared" si="98"/>
        <v>-0.62457767585543644</v>
      </c>
      <c r="E852" s="111">
        <f t="shared" si="99"/>
        <v>-5.277015489476387</v>
      </c>
      <c r="F852" s="111">
        <f t="shared" si="100"/>
        <v>0</v>
      </c>
      <c r="G852" s="111">
        <f t="shared" si="101"/>
        <v>0</v>
      </c>
      <c r="H852" s="111">
        <f t="shared" si="102"/>
        <v>0</v>
      </c>
      <c r="I852" s="111">
        <f t="shared" si="102"/>
        <v>0</v>
      </c>
      <c r="J852" s="111">
        <f t="shared" si="103"/>
        <v>0</v>
      </c>
      <c r="K852" s="121">
        <v>-0.20819255861847882</v>
      </c>
      <c r="L852" s="121">
        <v>-1.7590051631587955</v>
      </c>
      <c r="M852" s="112"/>
      <c r="N852" s="112"/>
      <c r="O852" s="112"/>
      <c r="P852" s="112"/>
      <c r="Q852" s="129"/>
    </row>
    <row r="853" spans="1:17" x14ac:dyDescent="0.25">
      <c r="A853" s="192" t="s">
        <v>50</v>
      </c>
      <c r="B853" s="195" t="s">
        <v>148</v>
      </c>
      <c r="C853" s="110" t="str">
        <f t="shared" si="104"/>
        <v>ImperialCompost Application (CPS 808) (C/N &gt; 11) to Annual Crops</v>
      </c>
      <c r="D853" s="111">
        <f t="shared" si="98"/>
        <v>8.9030804897715018E-2</v>
      </c>
      <c r="E853" s="111">
        <f t="shared" si="99"/>
        <v>-5.1501645291213158</v>
      </c>
      <c r="F853" s="111">
        <f t="shared" si="100"/>
        <v>0</v>
      </c>
      <c r="G853" s="111">
        <f t="shared" si="101"/>
        <v>0</v>
      </c>
      <c r="H853" s="111">
        <f t="shared" si="102"/>
        <v>0</v>
      </c>
      <c r="I853" s="111">
        <f t="shared" si="102"/>
        <v>0</v>
      </c>
      <c r="J853" s="111">
        <f t="shared" si="103"/>
        <v>0</v>
      </c>
      <c r="K853" s="121">
        <v>2.9676934965905007E-2</v>
      </c>
      <c r="L853" s="121">
        <v>-1.7167215097071051</v>
      </c>
      <c r="M853" s="112"/>
      <c r="N853" s="112"/>
      <c r="O853" s="112"/>
      <c r="P853" s="112"/>
      <c r="Q853" s="129"/>
    </row>
    <row r="854" spans="1:17" x14ac:dyDescent="0.25">
      <c r="A854" s="192" t="s">
        <v>51</v>
      </c>
      <c r="B854" s="195" t="s">
        <v>148</v>
      </c>
      <c r="C854" s="110" t="str">
        <f t="shared" si="104"/>
        <v>InyoCompost Application (CPS 808) (C/N &gt; 11) to Annual Crops</v>
      </c>
      <c r="D854" s="111">
        <f t="shared" si="98"/>
        <v>-1.397721902568803</v>
      </c>
      <c r="E854" s="111">
        <f t="shared" si="99"/>
        <v>-2.68393711071209</v>
      </c>
      <c r="F854" s="111">
        <f t="shared" si="100"/>
        <v>0</v>
      </c>
      <c r="G854" s="111">
        <f t="shared" si="101"/>
        <v>0</v>
      </c>
      <c r="H854" s="111">
        <f t="shared" si="102"/>
        <v>0</v>
      </c>
      <c r="I854" s="111">
        <f t="shared" si="102"/>
        <v>0</v>
      </c>
      <c r="J854" s="111">
        <f t="shared" si="103"/>
        <v>0</v>
      </c>
      <c r="K854" s="121">
        <v>-0.46590730085626764</v>
      </c>
      <c r="L854" s="121">
        <v>-0.89464570357069662</v>
      </c>
      <c r="M854" s="112"/>
      <c r="N854" s="112"/>
      <c r="O854" s="112"/>
      <c r="P854" s="112"/>
      <c r="Q854" s="129"/>
    </row>
    <row r="855" spans="1:17" x14ac:dyDescent="0.25">
      <c r="A855" s="192" t="s">
        <v>52</v>
      </c>
      <c r="B855" s="195" t="s">
        <v>148</v>
      </c>
      <c r="C855" s="110" t="str">
        <f t="shared" si="104"/>
        <v>KernCompost Application (CPS 808) (C/N &gt; 11) to Annual Crops</v>
      </c>
      <c r="D855" s="111">
        <f t="shared" si="98"/>
        <v>-0.1654760864680469</v>
      </c>
      <c r="E855" s="111">
        <f t="shared" si="99"/>
        <v>-15.699035323701345</v>
      </c>
      <c r="F855" s="111">
        <f t="shared" si="100"/>
        <v>0</v>
      </c>
      <c r="G855" s="111">
        <f t="shared" si="101"/>
        <v>0</v>
      </c>
      <c r="H855" s="111">
        <f t="shared" si="102"/>
        <v>0</v>
      </c>
      <c r="I855" s="111">
        <f t="shared" si="102"/>
        <v>0</v>
      </c>
      <c r="J855" s="111">
        <f t="shared" si="103"/>
        <v>0</v>
      </c>
      <c r="K855" s="121">
        <v>-5.5158695489348972E-2</v>
      </c>
      <c r="L855" s="121">
        <v>-5.2330117745671147</v>
      </c>
      <c r="M855" s="112"/>
      <c r="N855" s="112"/>
      <c r="O855" s="112"/>
      <c r="P855" s="112"/>
      <c r="Q855" s="129"/>
    </row>
    <row r="856" spans="1:17" x14ac:dyDescent="0.25">
      <c r="A856" s="192" t="s">
        <v>53</v>
      </c>
      <c r="B856" s="195" t="s">
        <v>148</v>
      </c>
      <c r="C856" s="110" t="str">
        <f t="shared" si="104"/>
        <v>KingsCompost Application (CPS 808) (C/N &gt; 11) to Annual Crops</v>
      </c>
      <c r="D856" s="111">
        <f t="shared" si="98"/>
        <v>-0.98833573446963596</v>
      </c>
      <c r="E856" s="111">
        <f t="shared" si="99"/>
        <v>-32.491935322773529</v>
      </c>
      <c r="F856" s="111">
        <f t="shared" si="100"/>
        <v>0</v>
      </c>
      <c r="G856" s="111">
        <f t="shared" si="101"/>
        <v>0</v>
      </c>
      <c r="H856" s="111">
        <f t="shared" si="102"/>
        <v>0</v>
      </c>
      <c r="I856" s="111">
        <f t="shared" si="102"/>
        <v>0</v>
      </c>
      <c r="J856" s="111">
        <f t="shared" si="103"/>
        <v>0</v>
      </c>
      <c r="K856" s="121">
        <v>-0.32944524482321197</v>
      </c>
      <c r="L856" s="121">
        <v>-10.830645107591176</v>
      </c>
      <c r="M856" s="112"/>
      <c r="N856" s="112"/>
      <c r="O856" s="112"/>
      <c r="P856" s="112"/>
      <c r="Q856" s="129"/>
    </row>
    <row r="857" spans="1:17" x14ac:dyDescent="0.25">
      <c r="A857" s="192" t="s">
        <v>54</v>
      </c>
      <c r="B857" s="195" t="s">
        <v>148</v>
      </c>
      <c r="C857" s="110" t="str">
        <f t="shared" si="104"/>
        <v>LakeCompost Application (CPS 808) (C/N &gt; 11) to Annual Crops</v>
      </c>
      <c r="D857" s="111">
        <f t="shared" si="98"/>
        <v>5.056734045290532E-2</v>
      </c>
      <c r="E857" s="111">
        <f t="shared" si="99"/>
        <v>-3.5329874145164943</v>
      </c>
      <c r="F857" s="111">
        <f t="shared" si="100"/>
        <v>0</v>
      </c>
      <c r="G857" s="111">
        <f t="shared" si="101"/>
        <v>0</v>
      </c>
      <c r="H857" s="111">
        <f t="shared" si="102"/>
        <v>0</v>
      </c>
      <c r="I857" s="111">
        <f t="shared" si="102"/>
        <v>0</v>
      </c>
      <c r="J857" s="111">
        <f t="shared" si="103"/>
        <v>0</v>
      </c>
      <c r="K857" s="121">
        <v>1.685578015096844E-2</v>
      </c>
      <c r="L857" s="121">
        <v>-1.1776624715054982</v>
      </c>
      <c r="M857" s="112"/>
      <c r="N857" s="112"/>
      <c r="O857" s="112"/>
      <c r="P857" s="112"/>
      <c r="Q857" s="129"/>
    </row>
    <row r="858" spans="1:17" x14ac:dyDescent="0.25">
      <c r="A858" s="192" t="s">
        <v>55</v>
      </c>
      <c r="B858" s="195" t="s">
        <v>148</v>
      </c>
      <c r="C858" s="110" t="str">
        <f t="shared" si="104"/>
        <v>LassenCompost Application (CPS 808) (C/N &gt; 11) to Annual Crops</v>
      </c>
      <c r="D858" s="111">
        <f t="shared" si="98"/>
        <v>-0.23829786145043935</v>
      </c>
      <c r="E858" s="111">
        <f t="shared" si="99"/>
        <v>-3.3872050138096701</v>
      </c>
      <c r="F858" s="111">
        <f t="shared" si="100"/>
        <v>0</v>
      </c>
      <c r="G858" s="111">
        <f t="shared" si="101"/>
        <v>0</v>
      </c>
      <c r="H858" s="111">
        <f t="shared" si="102"/>
        <v>0</v>
      </c>
      <c r="I858" s="111">
        <f t="shared" si="102"/>
        <v>0</v>
      </c>
      <c r="J858" s="111">
        <f t="shared" si="103"/>
        <v>0</v>
      </c>
      <c r="K858" s="121">
        <v>-7.9432620483479779E-2</v>
      </c>
      <c r="L858" s="121">
        <v>-1.1290683379365567</v>
      </c>
      <c r="M858" s="112"/>
      <c r="N858" s="112"/>
      <c r="O858" s="112"/>
      <c r="P858" s="112"/>
      <c r="Q858" s="129"/>
    </row>
    <row r="859" spans="1:17" x14ac:dyDescent="0.25">
      <c r="A859" s="192" t="s">
        <v>56</v>
      </c>
      <c r="B859" s="195" t="s">
        <v>148</v>
      </c>
      <c r="C859" s="110" t="str">
        <f t="shared" si="104"/>
        <v>Los AngelesCompost Application (CPS 808) (C/N &gt; 11) to Annual Crops</v>
      </c>
      <c r="D859" s="111">
        <f t="shared" si="98"/>
        <v>-0.10970638800590449</v>
      </c>
      <c r="E859" s="111">
        <f t="shared" si="99"/>
        <v>-5.3289286490814041</v>
      </c>
      <c r="F859" s="111">
        <f t="shared" si="100"/>
        <v>0</v>
      </c>
      <c r="G859" s="111">
        <f t="shared" si="101"/>
        <v>0</v>
      </c>
      <c r="H859" s="111">
        <f t="shared" si="102"/>
        <v>0</v>
      </c>
      <c r="I859" s="111">
        <f t="shared" si="102"/>
        <v>0</v>
      </c>
      <c r="J859" s="111">
        <f t="shared" si="103"/>
        <v>0</v>
      </c>
      <c r="K859" s="121">
        <v>-3.6568796001968162E-2</v>
      </c>
      <c r="L859" s="121">
        <v>-1.7763095496938013</v>
      </c>
      <c r="M859" s="112"/>
      <c r="N859" s="112"/>
      <c r="O859" s="112"/>
      <c r="P859" s="112"/>
      <c r="Q859" s="129"/>
    </row>
    <row r="860" spans="1:17" x14ac:dyDescent="0.25">
      <c r="A860" s="192" t="s">
        <v>57</v>
      </c>
      <c r="B860" s="195" t="s">
        <v>148</v>
      </c>
      <c r="C860" s="110" t="str">
        <f t="shared" si="104"/>
        <v>MaderaCompost Application (CPS 808) (C/N &gt; 11) to Annual Crops</v>
      </c>
      <c r="D860" s="111">
        <f t="shared" si="98"/>
        <v>-0.81132734469836587</v>
      </c>
      <c r="E860" s="111">
        <f t="shared" si="99"/>
        <v>-29.318308950033426</v>
      </c>
      <c r="F860" s="111">
        <f t="shared" si="100"/>
        <v>0</v>
      </c>
      <c r="G860" s="111">
        <f t="shared" si="101"/>
        <v>0</v>
      </c>
      <c r="H860" s="111">
        <f t="shared" si="102"/>
        <v>0</v>
      </c>
      <c r="I860" s="111">
        <f t="shared" si="102"/>
        <v>0</v>
      </c>
      <c r="J860" s="111">
        <f t="shared" si="103"/>
        <v>0</v>
      </c>
      <c r="K860" s="121">
        <v>-0.27044244823278862</v>
      </c>
      <c r="L860" s="121">
        <v>-9.7727696500111421</v>
      </c>
      <c r="M860" s="112"/>
      <c r="N860" s="112"/>
      <c r="O860" s="112"/>
      <c r="P860" s="112"/>
      <c r="Q860" s="129"/>
    </row>
    <row r="861" spans="1:17" x14ac:dyDescent="0.25">
      <c r="A861" s="192" t="s">
        <v>58</v>
      </c>
      <c r="B861" s="195" t="s">
        <v>148</v>
      </c>
      <c r="C861" s="110" t="str">
        <f t="shared" si="104"/>
        <v>MarinCompost Application (CPS 808) (C/N &gt; 11) to Annual Crops</v>
      </c>
      <c r="D861" s="111">
        <f t="shared" si="98"/>
        <v>0.22070803617924761</v>
      </c>
      <c r="E861" s="111">
        <f t="shared" si="99"/>
        <v>-4.6848619285200765</v>
      </c>
      <c r="F861" s="111">
        <f t="shared" si="100"/>
        <v>0</v>
      </c>
      <c r="G861" s="111">
        <f t="shared" si="101"/>
        <v>0</v>
      </c>
      <c r="H861" s="111">
        <f t="shared" si="102"/>
        <v>0</v>
      </c>
      <c r="I861" s="111">
        <f t="shared" si="102"/>
        <v>0</v>
      </c>
      <c r="J861" s="111">
        <f t="shared" si="103"/>
        <v>0</v>
      </c>
      <c r="K861" s="121">
        <v>7.3569345393082533E-2</v>
      </c>
      <c r="L861" s="121">
        <v>-1.5616206428400257</v>
      </c>
      <c r="M861" s="112"/>
      <c r="N861" s="112"/>
      <c r="O861" s="112"/>
      <c r="P861" s="112"/>
      <c r="Q861" s="129"/>
    </row>
    <row r="862" spans="1:17" x14ac:dyDescent="0.25">
      <c r="A862" s="192" t="s">
        <v>59</v>
      </c>
      <c r="B862" s="195" t="s">
        <v>148</v>
      </c>
      <c r="C862" s="110" t="str">
        <f t="shared" si="104"/>
        <v>MariposaCompost Application (CPS 808) (C/N &gt; 11) to Annual Crops</v>
      </c>
      <c r="D862" s="111">
        <f t="shared" si="98"/>
        <v>0.3516247891239403</v>
      </c>
      <c r="E862" s="111">
        <f t="shared" si="99"/>
        <v>-4.4375863294057885</v>
      </c>
      <c r="F862" s="111">
        <f t="shared" si="100"/>
        <v>0</v>
      </c>
      <c r="G862" s="111">
        <f t="shared" si="101"/>
        <v>0</v>
      </c>
      <c r="H862" s="111">
        <f t="shared" si="102"/>
        <v>0</v>
      </c>
      <c r="I862" s="111">
        <f t="shared" si="102"/>
        <v>0</v>
      </c>
      <c r="J862" s="111">
        <f t="shared" si="103"/>
        <v>0</v>
      </c>
      <c r="K862" s="121">
        <v>0.11720826304131343</v>
      </c>
      <c r="L862" s="121">
        <v>-1.4791954431352627</v>
      </c>
      <c r="M862" s="112"/>
      <c r="N862" s="112"/>
      <c r="O862" s="112"/>
      <c r="P862" s="112"/>
      <c r="Q862" s="129"/>
    </row>
    <row r="863" spans="1:17" x14ac:dyDescent="0.25">
      <c r="A863" s="192" t="s">
        <v>60</v>
      </c>
      <c r="B863" s="195" t="s">
        <v>148</v>
      </c>
      <c r="C863" s="110" t="str">
        <f t="shared" si="104"/>
        <v>MendocinoCompost Application (CPS 808) (C/N &gt; 11) to Annual Crops</v>
      </c>
      <c r="D863" s="111">
        <f t="shared" si="98"/>
        <v>9.8578224100874828E-2</v>
      </c>
      <c r="E863" s="111">
        <f t="shared" si="99"/>
        <v>-4.2799744259606962</v>
      </c>
      <c r="F863" s="111">
        <f t="shared" si="100"/>
        <v>0</v>
      </c>
      <c r="G863" s="111">
        <f t="shared" si="101"/>
        <v>0</v>
      </c>
      <c r="H863" s="111">
        <f t="shared" si="102"/>
        <v>0</v>
      </c>
      <c r="I863" s="111">
        <f t="shared" si="102"/>
        <v>0</v>
      </c>
      <c r="J863" s="111">
        <f t="shared" si="103"/>
        <v>0</v>
      </c>
      <c r="K863" s="121">
        <v>3.2859408033624943E-2</v>
      </c>
      <c r="L863" s="121">
        <v>-1.4266581419868987</v>
      </c>
      <c r="M863" s="112"/>
      <c r="N863" s="112"/>
      <c r="O863" s="112"/>
      <c r="P863" s="112"/>
      <c r="Q863" s="129"/>
    </row>
    <row r="864" spans="1:17" x14ac:dyDescent="0.25">
      <c r="A864" s="192" t="s">
        <v>61</v>
      </c>
      <c r="B864" s="195" t="s">
        <v>148</v>
      </c>
      <c r="C864" s="110" t="str">
        <f t="shared" si="104"/>
        <v>MercedCompost Application (CPS 808) (C/N &gt; 11) to Annual Crops</v>
      </c>
      <c r="D864" s="111">
        <f t="shared" si="98"/>
        <v>-0.662630627269852</v>
      </c>
      <c r="E864" s="111">
        <f t="shared" si="99"/>
        <v>-38.927019765857629</v>
      </c>
      <c r="F864" s="111">
        <f t="shared" si="100"/>
        <v>0</v>
      </c>
      <c r="G864" s="111">
        <f t="shared" si="101"/>
        <v>0</v>
      </c>
      <c r="H864" s="111">
        <f t="shared" si="102"/>
        <v>0</v>
      </c>
      <c r="I864" s="111">
        <f t="shared" si="102"/>
        <v>0</v>
      </c>
      <c r="J864" s="111">
        <f t="shared" si="103"/>
        <v>0</v>
      </c>
      <c r="K864" s="121">
        <v>-0.22087687575661732</v>
      </c>
      <c r="L864" s="121">
        <v>-12.975673255285876</v>
      </c>
      <c r="M864" s="112"/>
      <c r="N864" s="112"/>
      <c r="O864" s="112"/>
      <c r="P864" s="112"/>
      <c r="Q864" s="129"/>
    </row>
    <row r="865" spans="1:17" x14ac:dyDescent="0.25">
      <c r="A865" s="192" t="s">
        <v>62</v>
      </c>
      <c r="B865" s="195" t="s">
        <v>148</v>
      </c>
      <c r="C865" s="110" t="str">
        <f t="shared" si="104"/>
        <v>ModocCompost Application (CPS 808) (C/N &gt; 11) to Annual Crops</v>
      </c>
      <c r="D865" s="111">
        <f t="shared" si="98"/>
        <v>-0.17157707033179914</v>
      </c>
      <c r="E865" s="111">
        <f t="shared" si="99"/>
        <v>-2.1336595054761629</v>
      </c>
      <c r="F865" s="111">
        <f t="shared" si="100"/>
        <v>0</v>
      </c>
      <c r="G865" s="111">
        <f t="shared" si="101"/>
        <v>0</v>
      </c>
      <c r="H865" s="111">
        <f t="shared" si="102"/>
        <v>0</v>
      </c>
      <c r="I865" s="111">
        <f t="shared" si="102"/>
        <v>0</v>
      </c>
      <c r="J865" s="111">
        <f t="shared" si="103"/>
        <v>0</v>
      </c>
      <c r="K865" s="121">
        <v>-5.7192356777266383E-2</v>
      </c>
      <c r="L865" s="121">
        <v>-0.71121983515872089</v>
      </c>
      <c r="M865" s="112"/>
      <c r="N865" s="112"/>
      <c r="O865" s="112"/>
      <c r="P865" s="112"/>
      <c r="Q865" s="129"/>
    </row>
    <row r="866" spans="1:17" x14ac:dyDescent="0.25">
      <c r="A866" s="192" t="s">
        <v>63</v>
      </c>
      <c r="B866" s="195" t="s">
        <v>148</v>
      </c>
      <c r="C866" s="110" t="str">
        <f t="shared" si="104"/>
        <v>MonoCompost Application (CPS 808) (C/N &gt; 11) to Annual Crops</v>
      </c>
      <c r="D866" s="111">
        <f t="shared" si="98"/>
        <v>-0.38370978793664401</v>
      </c>
      <c r="E866" s="111">
        <f t="shared" si="99"/>
        <v>-1.5560534185443911</v>
      </c>
      <c r="F866" s="111">
        <f t="shared" si="100"/>
        <v>0</v>
      </c>
      <c r="G866" s="111">
        <f t="shared" si="101"/>
        <v>0</v>
      </c>
      <c r="H866" s="111">
        <f t="shared" si="102"/>
        <v>0</v>
      </c>
      <c r="I866" s="111">
        <f t="shared" si="102"/>
        <v>0</v>
      </c>
      <c r="J866" s="111">
        <f t="shared" si="103"/>
        <v>0</v>
      </c>
      <c r="K866" s="121">
        <v>-0.12790326264554799</v>
      </c>
      <c r="L866" s="121">
        <v>-0.51868447284813035</v>
      </c>
      <c r="M866" s="112"/>
      <c r="N866" s="112"/>
      <c r="O866" s="112"/>
      <c r="P866" s="112"/>
      <c r="Q866" s="129"/>
    </row>
    <row r="867" spans="1:17" x14ac:dyDescent="0.25">
      <c r="A867" s="192" t="s">
        <v>64</v>
      </c>
      <c r="B867" s="195" t="s">
        <v>148</v>
      </c>
      <c r="C867" s="110" t="str">
        <f t="shared" si="104"/>
        <v>MontereyCompost Application (CPS 808) (C/N &gt; 11) to Annual Crops</v>
      </c>
      <c r="D867" s="111">
        <f t="shared" si="98"/>
        <v>0.1853397988200681</v>
      </c>
      <c r="E867" s="111">
        <f t="shared" si="99"/>
        <v>-3.2344082497722342</v>
      </c>
      <c r="F867" s="111">
        <f t="shared" si="100"/>
        <v>0</v>
      </c>
      <c r="G867" s="111">
        <f t="shared" si="101"/>
        <v>0</v>
      </c>
      <c r="H867" s="111">
        <f t="shared" si="102"/>
        <v>0</v>
      </c>
      <c r="I867" s="111">
        <f t="shared" si="102"/>
        <v>0</v>
      </c>
      <c r="J867" s="111">
        <f t="shared" si="103"/>
        <v>0</v>
      </c>
      <c r="K867" s="121">
        <v>6.1779932940022701E-2</v>
      </c>
      <c r="L867" s="121">
        <v>-1.0781360832574114</v>
      </c>
      <c r="M867" s="112"/>
      <c r="N867" s="112"/>
      <c r="O867" s="112"/>
      <c r="P867" s="112"/>
      <c r="Q867" s="129"/>
    </row>
    <row r="868" spans="1:17" x14ac:dyDescent="0.25">
      <c r="A868" s="192" t="s">
        <v>65</v>
      </c>
      <c r="B868" s="195" t="s">
        <v>148</v>
      </c>
      <c r="C868" s="110" t="str">
        <f t="shared" si="104"/>
        <v>NapaCompost Application (CPS 808) (C/N &gt; 11) to Annual Crops</v>
      </c>
      <c r="D868" s="111">
        <f t="shared" si="98"/>
        <v>2.6024360322600651E-2</v>
      </c>
      <c r="E868" s="111">
        <f t="shared" si="99"/>
        <v>-3.913016518868969</v>
      </c>
      <c r="F868" s="111">
        <f t="shared" si="100"/>
        <v>0</v>
      </c>
      <c r="G868" s="111">
        <f t="shared" si="101"/>
        <v>0</v>
      </c>
      <c r="H868" s="111">
        <f t="shared" si="102"/>
        <v>0</v>
      </c>
      <c r="I868" s="111">
        <f t="shared" si="102"/>
        <v>0</v>
      </c>
      <c r="J868" s="111">
        <f t="shared" si="103"/>
        <v>0</v>
      </c>
      <c r="K868" s="121">
        <v>8.6747867742002164E-3</v>
      </c>
      <c r="L868" s="121">
        <v>-1.3043388396229896</v>
      </c>
      <c r="M868" s="112"/>
      <c r="N868" s="112"/>
      <c r="O868" s="112"/>
      <c r="P868" s="112"/>
      <c r="Q868" s="129"/>
    </row>
    <row r="869" spans="1:17" x14ac:dyDescent="0.25">
      <c r="A869" s="192" t="s">
        <v>66</v>
      </c>
      <c r="B869" s="195" t="s">
        <v>148</v>
      </c>
      <c r="C869" s="110" t="str">
        <f t="shared" si="104"/>
        <v>NevadaCompost Application (CPS 808) (C/N &gt; 11) to Annual Crops</v>
      </c>
      <c r="D869" s="111">
        <f t="shared" si="98"/>
        <v>-0.20597313177213555</v>
      </c>
      <c r="E869" s="111">
        <f t="shared" si="99"/>
        <v>-3.770159667073258</v>
      </c>
      <c r="F869" s="111">
        <f t="shared" si="100"/>
        <v>0</v>
      </c>
      <c r="G869" s="111">
        <f t="shared" si="101"/>
        <v>0</v>
      </c>
      <c r="H869" s="111">
        <f t="shared" si="102"/>
        <v>0</v>
      </c>
      <c r="I869" s="111">
        <f t="shared" si="102"/>
        <v>0</v>
      </c>
      <c r="J869" s="111">
        <f t="shared" si="103"/>
        <v>0</v>
      </c>
      <c r="K869" s="121">
        <v>-6.8657710590711851E-2</v>
      </c>
      <c r="L869" s="121">
        <v>-1.2567198890244193</v>
      </c>
      <c r="M869" s="112"/>
      <c r="N869" s="112"/>
      <c r="O869" s="112"/>
      <c r="P869" s="112"/>
      <c r="Q869" s="129"/>
    </row>
    <row r="870" spans="1:17" x14ac:dyDescent="0.25">
      <c r="A870" s="192" t="s">
        <v>67</v>
      </c>
      <c r="B870" s="195" t="s">
        <v>148</v>
      </c>
      <c r="C870" s="110" t="str">
        <f t="shared" si="104"/>
        <v>OrangeCompost Application (CPS 808) (C/N &gt; 11) to Annual Crops</v>
      </c>
      <c r="D870" s="111">
        <f t="shared" si="98"/>
        <v>-0.37784043433860492</v>
      </c>
      <c r="E870" s="111">
        <f t="shared" si="99"/>
        <v>-5.5377309523442442</v>
      </c>
      <c r="F870" s="111">
        <f t="shared" si="100"/>
        <v>0</v>
      </c>
      <c r="G870" s="111">
        <f t="shared" si="101"/>
        <v>0</v>
      </c>
      <c r="H870" s="111">
        <f t="shared" si="102"/>
        <v>0</v>
      </c>
      <c r="I870" s="111">
        <f t="shared" si="102"/>
        <v>0</v>
      </c>
      <c r="J870" s="111">
        <f t="shared" si="103"/>
        <v>0</v>
      </c>
      <c r="K870" s="121">
        <v>-0.12594681144620165</v>
      </c>
      <c r="L870" s="121">
        <v>-1.8459103174480815</v>
      </c>
      <c r="M870" s="112"/>
      <c r="N870" s="112"/>
      <c r="O870" s="112"/>
      <c r="P870" s="112"/>
      <c r="Q870" s="129"/>
    </row>
    <row r="871" spans="1:17" x14ac:dyDescent="0.25">
      <c r="A871" s="192" t="s">
        <v>68</v>
      </c>
      <c r="B871" s="195" t="s">
        <v>148</v>
      </c>
      <c r="C871" s="110" t="str">
        <f t="shared" si="104"/>
        <v>PlacerCompost Application (CPS 808) (C/N &gt; 11) to Annual Crops</v>
      </c>
      <c r="D871" s="111">
        <f t="shared" si="98"/>
        <v>-0.16825116848718502</v>
      </c>
      <c r="E871" s="111">
        <f t="shared" si="99"/>
        <v>-3.7045450097545194</v>
      </c>
      <c r="F871" s="111">
        <f t="shared" si="100"/>
        <v>0</v>
      </c>
      <c r="G871" s="111">
        <f t="shared" si="101"/>
        <v>0</v>
      </c>
      <c r="H871" s="111">
        <f t="shared" si="102"/>
        <v>0</v>
      </c>
      <c r="I871" s="111">
        <f t="shared" si="102"/>
        <v>0</v>
      </c>
      <c r="J871" s="111">
        <f t="shared" si="103"/>
        <v>0</v>
      </c>
      <c r="K871" s="121">
        <v>-5.6083722829061676E-2</v>
      </c>
      <c r="L871" s="121">
        <v>-1.2348483365848397</v>
      </c>
      <c r="M871" s="112"/>
      <c r="N871" s="112"/>
      <c r="O871" s="112"/>
      <c r="P871" s="112"/>
      <c r="Q871" s="129"/>
    </row>
    <row r="872" spans="1:17" x14ac:dyDescent="0.25">
      <c r="A872" s="192" t="s">
        <v>69</v>
      </c>
      <c r="B872" s="195" t="s">
        <v>148</v>
      </c>
      <c r="C872" s="110" t="str">
        <f t="shared" si="104"/>
        <v>PlumasCompost Application (CPS 808) (C/N &gt; 11) to Annual Crops</v>
      </c>
      <c r="D872" s="111">
        <f t="shared" si="98"/>
        <v>-0.80784753857933644</v>
      </c>
      <c r="E872" s="111">
        <f t="shared" si="99"/>
        <v>-3.4942585574936977</v>
      </c>
      <c r="F872" s="111">
        <f t="shared" si="100"/>
        <v>0</v>
      </c>
      <c r="G872" s="111">
        <f t="shared" si="101"/>
        <v>0</v>
      </c>
      <c r="H872" s="111">
        <f t="shared" si="102"/>
        <v>0</v>
      </c>
      <c r="I872" s="111">
        <f t="shared" si="102"/>
        <v>0</v>
      </c>
      <c r="J872" s="111">
        <f t="shared" si="103"/>
        <v>0</v>
      </c>
      <c r="K872" s="121">
        <v>-0.26928251285977883</v>
      </c>
      <c r="L872" s="121">
        <v>-1.1647528524978992</v>
      </c>
      <c r="M872" s="112"/>
      <c r="N872" s="112"/>
      <c r="O872" s="112"/>
      <c r="P872" s="112"/>
      <c r="Q872" s="129"/>
    </row>
    <row r="873" spans="1:17" x14ac:dyDescent="0.25">
      <c r="A873" s="192" t="s">
        <v>70</v>
      </c>
      <c r="B873" s="195" t="s">
        <v>148</v>
      </c>
      <c r="C873" s="110" t="str">
        <f t="shared" si="104"/>
        <v>RiversideCompost Application (CPS 808) (C/N &gt; 11) to Annual Crops</v>
      </c>
      <c r="D873" s="111">
        <f t="shared" si="98"/>
        <v>-0.99634359892158919</v>
      </c>
      <c r="E873" s="111">
        <f t="shared" si="99"/>
        <v>-6.4040373751886381</v>
      </c>
      <c r="F873" s="111">
        <f t="shared" si="100"/>
        <v>0</v>
      </c>
      <c r="G873" s="111">
        <f t="shared" si="101"/>
        <v>0</v>
      </c>
      <c r="H873" s="111">
        <f t="shared" si="102"/>
        <v>0</v>
      </c>
      <c r="I873" s="111">
        <f t="shared" si="102"/>
        <v>0</v>
      </c>
      <c r="J873" s="111">
        <f t="shared" si="103"/>
        <v>0</v>
      </c>
      <c r="K873" s="121">
        <v>-0.33211453297386306</v>
      </c>
      <c r="L873" s="121">
        <v>-2.1346791250628794</v>
      </c>
      <c r="M873" s="112"/>
      <c r="N873" s="112"/>
      <c r="O873" s="112"/>
      <c r="P873" s="112"/>
      <c r="Q873" s="129"/>
    </row>
    <row r="874" spans="1:17" x14ac:dyDescent="0.25">
      <c r="A874" s="192" t="s">
        <v>71</v>
      </c>
      <c r="B874" s="195" t="s">
        <v>148</v>
      </c>
      <c r="C874" s="110" t="str">
        <f t="shared" si="104"/>
        <v>SacramentoCompost Application (CPS 808) (C/N &gt; 11) to Annual Crops</v>
      </c>
      <c r="D874" s="111">
        <f t="shared" si="98"/>
        <v>0.11426826144302166</v>
      </c>
      <c r="E874" s="111">
        <f t="shared" si="99"/>
        <v>-15.991971130529169</v>
      </c>
      <c r="F874" s="111">
        <f t="shared" si="100"/>
        <v>0</v>
      </c>
      <c r="G874" s="111">
        <f t="shared" si="101"/>
        <v>0</v>
      </c>
      <c r="H874" s="111">
        <f t="shared" si="102"/>
        <v>0</v>
      </c>
      <c r="I874" s="111">
        <f t="shared" si="102"/>
        <v>0</v>
      </c>
      <c r="J874" s="111">
        <f t="shared" si="103"/>
        <v>0</v>
      </c>
      <c r="K874" s="121">
        <v>3.8089420481007219E-2</v>
      </c>
      <c r="L874" s="121">
        <v>-5.3306570435097234</v>
      </c>
      <c r="M874" s="112"/>
      <c r="N874" s="112"/>
      <c r="O874" s="112"/>
      <c r="P874" s="112"/>
      <c r="Q874" s="129"/>
    </row>
    <row r="875" spans="1:17" x14ac:dyDescent="0.25">
      <c r="A875" s="192" t="s">
        <v>72</v>
      </c>
      <c r="B875" s="195" t="s">
        <v>148</v>
      </c>
      <c r="C875" s="110" t="str">
        <f t="shared" si="104"/>
        <v>San BenitoCompost Application (CPS 808) (C/N &gt; 11) to Annual Crops</v>
      </c>
      <c r="D875" s="111">
        <f t="shared" si="98"/>
        <v>-2.2663454305304372E-2</v>
      </c>
      <c r="E875" s="111">
        <f t="shared" si="99"/>
        <v>-4.2345560203601913</v>
      </c>
      <c r="F875" s="111">
        <f t="shared" si="100"/>
        <v>0</v>
      </c>
      <c r="G875" s="111">
        <f t="shared" si="101"/>
        <v>0</v>
      </c>
      <c r="H875" s="111">
        <f t="shared" si="102"/>
        <v>0</v>
      </c>
      <c r="I875" s="111">
        <f t="shared" si="102"/>
        <v>0</v>
      </c>
      <c r="J875" s="111">
        <f t="shared" si="103"/>
        <v>0</v>
      </c>
      <c r="K875" s="121">
        <v>-7.55448476843479E-3</v>
      </c>
      <c r="L875" s="121">
        <v>-1.4115186734533971</v>
      </c>
      <c r="M875" s="112"/>
      <c r="N875" s="112"/>
      <c r="O875" s="112"/>
      <c r="P875" s="112"/>
      <c r="Q875" s="129"/>
    </row>
    <row r="876" spans="1:17" x14ac:dyDescent="0.25">
      <c r="A876" s="192" t="s">
        <v>73</v>
      </c>
      <c r="B876" s="195" t="s">
        <v>148</v>
      </c>
      <c r="C876" s="110" t="str">
        <f t="shared" si="104"/>
        <v>San BernadinoCompost Application (CPS 808) (C/N &gt; 11) to Annual Crops</v>
      </c>
      <c r="D876" s="111">
        <f t="shared" si="98"/>
        <v>-0.8298652560464872</v>
      </c>
      <c r="E876" s="111">
        <f t="shared" si="99"/>
        <v>-17.15078970420856</v>
      </c>
      <c r="F876" s="111">
        <f t="shared" si="100"/>
        <v>0</v>
      </c>
      <c r="G876" s="111">
        <f t="shared" si="101"/>
        <v>0</v>
      </c>
      <c r="H876" s="111">
        <f t="shared" si="102"/>
        <v>0</v>
      </c>
      <c r="I876" s="111">
        <f t="shared" si="102"/>
        <v>0</v>
      </c>
      <c r="J876" s="111">
        <f t="shared" si="103"/>
        <v>0</v>
      </c>
      <c r="K876" s="121">
        <v>-0.27662175201549571</v>
      </c>
      <c r="L876" s="121">
        <v>-5.7169299014028532</v>
      </c>
      <c r="M876" s="112"/>
      <c r="N876" s="112"/>
      <c r="O876" s="112"/>
      <c r="P876" s="112"/>
      <c r="Q876" s="129"/>
    </row>
    <row r="877" spans="1:17" x14ac:dyDescent="0.25">
      <c r="A877" s="192" t="s">
        <v>74</v>
      </c>
      <c r="B877" s="195" t="s">
        <v>148</v>
      </c>
      <c r="C877" s="110" t="str">
        <f t="shared" si="104"/>
        <v>San DiegoCompost Application (CPS 808) (C/N &gt; 11) to Annual Crops</v>
      </c>
      <c r="D877" s="111">
        <f t="shared" si="98"/>
        <v>-0.21841186984610436</v>
      </c>
      <c r="E877" s="111">
        <f t="shared" si="99"/>
        <v>-5.3533161252111663</v>
      </c>
      <c r="F877" s="111">
        <f t="shared" si="100"/>
        <v>0</v>
      </c>
      <c r="G877" s="111">
        <f t="shared" si="101"/>
        <v>0</v>
      </c>
      <c r="H877" s="111">
        <f t="shared" si="102"/>
        <v>0</v>
      </c>
      <c r="I877" s="111">
        <f t="shared" si="102"/>
        <v>0</v>
      </c>
      <c r="J877" s="111">
        <f t="shared" si="103"/>
        <v>0</v>
      </c>
      <c r="K877" s="121">
        <v>-7.2803956615368121E-2</v>
      </c>
      <c r="L877" s="121">
        <v>-1.7844387084037221</v>
      </c>
      <c r="M877" s="112"/>
      <c r="N877" s="112"/>
      <c r="O877" s="112"/>
      <c r="P877" s="112"/>
      <c r="Q877" s="129"/>
    </row>
    <row r="878" spans="1:17" x14ac:dyDescent="0.25">
      <c r="A878" s="192" t="s">
        <v>75</v>
      </c>
      <c r="B878" s="195" t="s">
        <v>148</v>
      </c>
      <c r="C878" s="110" t="str">
        <f t="shared" si="104"/>
        <v>San FranciscoCompost Application (CPS 808) (C/N &gt; 11) to Annual Crops</v>
      </c>
      <c r="D878" s="111">
        <f t="shared" si="98"/>
        <v>-0.1007755050960884</v>
      </c>
      <c r="E878" s="111">
        <f t="shared" si="99"/>
        <v>-6.0339614119227072</v>
      </c>
      <c r="F878" s="111">
        <f t="shared" si="100"/>
        <v>0</v>
      </c>
      <c r="G878" s="111">
        <f t="shared" si="101"/>
        <v>0</v>
      </c>
      <c r="H878" s="111">
        <f t="shared" si="102"/>
        <v>0</v>
      </c>
      <c r="I878" s="111">
        <f t="shared" si="102"/>
        <v>0</v>
      </c>
      <c r="J878" s="111">
        <f t="shared" si="103"/>
        <v>0</v>
      </c>
      <c r="K878" s="121">
        <v>-3.359183503202947E-2</v>
      </c>
      <c r="L878" s="121">
        <v>-2.0113204706409022</v>
      </c>
      <c r="M878" s="112"/>
      <c r="N878" s="112"/>
      <c r="O878" s="112"/>
      <c r="P878" s="112"/>
      <c r="Q878" s="129"/>
    </row>
    <row r="879" spans="1:17" x14ac:dyDescent="0.25">
      <c r="A879" s="192" t="s">
        <v>76</v>
      </c>
      <c r="B879" s="195" t="s">
        <v>148</v>
      </c>
      <c r="C879" s="110" t="str">
        <f t="shared" si="104"/>
        <v>San JoaquinCompost Application (CPS 808) (C/N &gt; 11) to Annual Crops</v>
      </c>
      <c r="D879" s="111">
        <f t="shared" si="98"/>
        <v>-0.53939389316364839</v>
      </c>
      <c r="E879" s="111">
        <f t="shared" si="99"/>
        <v>-22.470871195598427</v>
      </c>
      <c r="F879" s="111">
        <f t="shared" si="100"/>
        <v>0</v>
      </c>
      <c r="G879" s="111">
        <f t="shared" si="101"/>
        <v>0</v>
      </c>
      <c r="H879" s="111">
        <f t="shared" si="102"/>
        <v>0</v>
      </c>
      <c r="I879" s="111">
        <f t="shared" si="102"/>
        <v>0</v>
      </c>
      <c r="J879" s="111">
        <f t="shared" si="103"/>
        <v>0</v>
      </c>
      <c r="K879" s="121">
        <v>-0.17979796438788279</v>
      </c>
      <c r="L879" s="121">
        <v>-7.4902903985328093</v>
      </c>
      <c r="M879" s="112"/>
      <c r="N879" s="112"/>
      <c r="O879" s="112"/>
      <c r="P879" s="112"/>
      <c r="Q879" s="129"/>
    </row>
    <row r="880" spans="1:17" x14ac:dyDescent="0.25">
      <c r="A880" s="192" t="s">
        <v>77</v>
      </c>
      <c r="B880" s="195" t="s">
        <v>148</v>
      </c>
      <c r="C880" s="110" t="str">
        <f t="shared" si="104"/>
        <v>San Luis ObispoCompost Application (CPS 808) (C/N &gt; 11) to Annual Crops</v>
      </c>
      <c r="D880" s="111">
        <f t="shared" si="98"/>
        <v>0.13862626294175295</v>
      </c>
      <c r="E880" s="111">
        <f t="shared" si="99"/>
        <v>-3.7771567349484059</v>
      </c>
      <c r="F880" s="111">
        <f t="shared" si="100"/>
        <v>0</v>
      </c>
      <c r="G880" s="111">
        <f t="shared" si="101"/>
        <v>0</v>
      </c>
      <c r="H880" s="111">
        <f t="shared" si="102"/>
        <v>0</v>
      </c>
      <c r="I880" s="111">
        <f t="shared" si="102"/>
        <v>0</v>
      </c>
      <c r="J880" s="111">
        <f t="shared" si="103"/>
        <v>0</v>
      </c>
      <c r="K880" s="121">
        <v>4.6208754313917653E-2</v>
      </c>
      <c r="L880" s="121">
        <v>-1.2590522449828019</v>
      </c>
      <c r="M880" s="112"/>
      <c r="N880" s="112"/>
      <c r="O880" s="112"/>
      <c r="P880" s="112"/>
      <c r="Q880" s="129"/>
    </row>
    <row r="881" spans="1:17" x14ac:dyDescent="0.25">
      <c r="A881" s="192" t="s">
        <v>78</v>
      </c>
      <c r="B881" s="195" t="s">
        <v>148</v>
      </c>
      <c r="C881" s="110" t="str">
        <f t="shared" si="104"/>
        <v>San MateoCompost Application (CPS 808) (C/N &gt; 11) to Annual Crops</v>
      </c>
      <c r="D881" s="111">
        <f t="shared" si="98"/>
        <v>9.510910933877767E-2</v>
      </c>
      <c r="E881" s="111">
        <f t="shared" si="99"/>
        <v>-4.3108400835253686</v>
      </c>
      <c r="F881" s="111">
        <f t="shared" si="100"/>
        <v>0</v>
      </c>
      <c r="G881" s="111">
        <f t="shared" si="101"/>
        <v>0</v>
      </c>
      <c r="H881" s="111">
        <f t="shared" si="102"/>
        <v>0</v>
      </c>
      <c r="I881" s="111">
        <f t="shared" si="102"/>
        <v>0</v>
      </c>
      <c r="J881" s="111">
        <f t="shared" si="103"/>
        <v>0</v>
      </c>
      <c r="K881" s="121">
        <v>3.1703036446259221E-2</v>
      </c>
      <c r="L881" s="121">
        <v>-1.4369466945084561</v>
      </c>
      <c r="M881" s="112"/>
      <c r="N881" s="112"/>
      <c r="O881" s="112"/>
      <c r="P881" s="112"/>
      <c r="Q881" s="129"/>
    </row>
    <row r="882" spans="1:17" x14ac:dyDescent="0.25">
      <c r="A882" s="192" t="s">
        <v>79</v>
      </c>
      <c r="B882" s="195" t="s">
        <v>148</v>
      </c>
      <c r="C882" s="110" t="str">
        <f t="shared" si="104"/>
        <v>Santa BarbaraCompost Application (CPS 808) (C/N &gt; 11) to Annual Crops</v>
      </c>
      <c r="D882" s="111">
        <f t="shared" si="98"/>
        <v>-0.11571660821558691</v>
      </c>
      <c r="E882" s="111">
        <f t="shared" si="99"/>
        <v>-5.2742449510835092</v>
      </c>
      <c r="F882" s="111">
        <f t="shared" si="100"/>
        <v>0</v>
      </c>
      <c r="G882" s="111">
        <f t="shared" si="101"/>
        <v>0</v>
      </c>
      <c r="H882" s="111">
        <f t="shared" si="102"/>
        <v>0</v>
      </c>
      <c r="I882" s="111">
        <f t="shared" si="102"/>
        <v>0</v>
      </c>
      <c r="J882" s="111">
        <f t="shared" si="103"/>
        <v>0</v>
      </c>
      <c r="K882" s="121">
        <v>-3.8572202738528967E-2</v>
      </c>
      <c r="L882" s="121">
        <v>-1.7580816503611698</v>
      </c>
      <c r="M882" s="112"/>
      <c r="N882" s="112"/>
      <c r="O882" s="112"/>
      <c r="P882" s="112"/>
      <c r="Q882" s="129"/>
    </row>
    <row r="883" spans="1:17" x14ac:dyDescent="0.25">
      <c r="A883" s="192" t="s">
        <v>80</v>
      </c>
      <c r="B883" s="195" t="s">
        <v>148</v>
      </c>
      <c r="C883" s="110" t="str">
        <f t="shared" si="104"/>
        <v>Santa ClaraCompost Application (CPS 808) (C/N &gt; 11) to Annual Crops</v>
      </c>
      <c r="D883" s="111">
        <f t="shared" si="98"/>
        <v>5.2897563115940488E-2</v>
      </c>
      <c r="E883" s="111">
        <f t="shared" si="99"/>
        <v>-4.0553210590431581</v>
      </c>
      <c r="F883" s="111">
        <f t="shared" si="100"/>
        <v>0</v>
      </c>
      <c r="G883" s="111">
        <f t="shared" si="101"/>
        <v>0</v>
      </c>
      <c r="H883" s="111">
        <f t="shared" si="102"/>
        <v>0</v>
      </c>
      <c r="I883" s="111">
        <f t="shared" si="102"/>
        <v>0</v>
      </c>
      <c r="J883" s="111">
        <f t="shared" si="103"/>
        <v>0</v>
      </c>
      <c r="K883" s="121">
        <v>1.763252103864683E-2</v>
      </c>
      <c r="L883" s="121">
        <v>-1.3517736863477194</v>
      </c>
      <c r="M883" s="112"/>
      <c r="N883" s="112"/>
      <c r="O883" s="112"/>
      <c r="P883" s="112"/>
      <c r="Q883" s="129"/>
    </row>
    <row r="884" spans="1:17" x14ac:dyDescent="0.25">
      <c r="A884" s="192" t="s">
        <v>81</v>
      </c>
      <c r="B884" s="195" t="s">
        <v>148</v>
      </c>
      <c r="C884" s="110" t="str">
        <f t="shared" si="104"/>
        <v>Santa CruzCompost Application (CPS 808) (C/N &gt; 11) to Annual Crops</v>
      </c>
      <c r="D884" s="111">
        <f t="shared" si="98"/>
        <v>-0.13134793306266665</v>
      </c>
      <c r="E884" s="111">
        <f t="shared" si="99"/>
        <v>-5.1834079909903163</v>
      </c>
      <c r="F884" s="111">
        <f t="shared" si="100"/>
        <v>0</v>
      </c>
      <c r="G884" s="111">
        <f t="shared" si="101"/>
        <v>0</v>
      </c>
      <c r="H884" s="111">
        <f t="shared" si="102"/>
        <v>0</v>
      </c>
      <c r="I884" s="111">
        <f t="shared" si="102"/>
        <v>0</v>
      </c>
      <c r="J884" s="111">
        <f t="shared" si="103"/>
        <v>0</v>
      </c>
      <c r="K884" s="121">
        <v>-4.3782644354222217E-2</v>
      </c>
      <c r="L884" s="121">
        <v>-1.7278026636634387</v>
      </c>
      <c r="M884" s="112"/>
      <c r="N884" s="112"/>
      <c r="O884" s="112"/>
      <c r="P884" s="112"/>
      <c r="Q884" s="129"/>
    </row>
    <row r="885" spans="1:17" x14ac:dyDescent="0.25">
      <c r="A885" s="192" t="s">
        <v>82</v>
      </c>
      <c r="B885" s="195" t="s">
        <v>148</v>
      </c>
      <c r="C885" s="110" t="str">
        <f t="shared" si="104"/>
        <v>ShastaCompost Application (CPS 808) (C/N &gt; 11) to Annual Crops</v>
      </c>
      <c r="D885" s="111">
        <f t="shared" si="98"/>
        <v>-1.3659087600382982</v>
      </c>
      <c r="E885" s="111">
        <f t="shared" si="99"/>
        <v>-3.6812847099848915</v>
      </c>
      <c r="F885" s="111">
        <f t="shared" si="100"/>
        <v>0</v>
      </c>
      <c r="G885" s="111">
        <f t="shared" si="101"/>
        <v>0</v>
      </c>
      <c r="H885" s="111">
        <f t="shared" si="102"/>
        <v>0</v>
      </c>
      <c r="I885" s="111">
        <f t="shared" si="102"/>
        <v>0</v>
      </c>
      <c r="J885" s="111">
        <f t="shared" si="103"/>
        <v>0</v>
      </c>
      <c r="K885" s="121">
        <v>-0.45530292001276607</v>
      </c>
      <c r="L885" s="121">
        <v>-1.2270949033282972</v>
      </c>
      <c r="M885" s="112"/>
      <c r="N885" s="112"/>
      <c r="O885" s="112"/>
      <c r="P885" s="112"/>
      <c r="Q885" s="129"/>
    </row>
    <row r="886" spans="1:17" x14ac:dyDescent="0.25">
      <c r="A886" s="192" t="s">
        <v>83</v>
      </c>
      <c r="B886" s="195" t="s">
        <v>148</v>
      </c>
      <c r="C886" s="110" t="str">
        <f t="shared" si="104"/>
        <v>SierraCompost Application (CPS 808) (C/N &gt; 11) to Annual Crops</v>
      </c>
      <c r="D886" s="111">
        <f t="shared" si="98"/>
        <v>-0.66322710133521356</v>
      </c>
      <c r="E886" s="111">
        <f t="shared" si="99"/>
        <v>-2.1620823344146256</v>
      </c>
      <c r="F886" s="111">
        <f t="shared" si="100"/>
        <v>0</v>
      </c>
      <c r="G886" s="111">
        <f t="shared" si="101"/>
        <v>0</v>
      </c>
      <c r="H886" s="111">
        <f t="shared" si="102"/>
        <v>0</v>
      </c>
      <c r="I886" s="111">
        <f t="shared" si="102"/>
        <v>0</v>
      </c>
      <c r="J886" s="111">
        <f t="shared" si="103"/>
        <v>0</v>
      </c>
      <c r="K886" s="121">
        <v>-0.22107570044507119</v>
      </c>
      <c r="L886" s="121">
        <v>-0.72069411147154183</v>
      </c>
      <c r="M886" s="112"/>
      <c r="N886" s="112"/>
      <c r="O886" s="112"/>
      <c r="P886" s="112"/>
      <c r="Q886" s="129"/>
    </row>
    <row r="887" spans="1:17" x14ac:dyDescent="0.25">
      <c r="A887" s="192" t="s">
        <v>84</v>
      </c>
      <c r="B887" s="195" t="s">
        <v>148</v>
      </c>
      <c r="C887" s="110" t="str">
        <f t="shared" si="104"/>
        <v>SiskiyouCompost Application (CPS 808) (C/N &gt; 11) to Annual Crops</v>
      </c>
      <c r="D887" s="111">
        <f t="shared" si="98"/>
        <v>-0.25933836469215499</v>
      </c>
      <c r="E887" s="111">
        <f t="shared" si="99"/>
        <v>-2.1987787136303667</v>
      </c>
      <c r="F887" s="111">
        <f t="shared" si="100"/>
        <v>0</v>
      </c>
      <c r="G887" s="111">
        <f t="shared" si="101"/>
        <v>0</v>
      </c>
      <c r="H887" s="111">
        <f t="shared" si="102"/>
        <v>0</v>
      </c>
      <c r="I887" s="111">
        <f t="shared" si="102"/>
        <v>0</v>
      </c>
      <c r="J887" s="111">
        <f t="shared" si="103"/>
        <v>0</v>
      </c>
      <c r="K887" s="121">
        <v>-8.6446121564051653E-2</v>
      </c>
      <c r="L887" s="121">
        <v>-0.7329262378767889</v>
      </c>
      <c r="M887" s="112"/>
      <c r="N887" s="112"/>
      <c r="O887" s="112"/>
      <c r="P887" s="112"/>
      <c r="Q887" s="129"/>
    </row>
    <row r="888" spans="1:17" x14ac:dyDescent="0.25">
      <c r="A888" s="192" t="s">
        <v>85</v>
      </c>
      <c r="B888" s="195" t="s">
        <v>148</v>
      </c>
      <c r="C888" s="110" t="str">
        <f t="shared" si="104"/>
        <v>SolanoCompost Application (CPS 808) (C/N &gt; 11) to Annual Crops</v>
      </c>
      <c r="D888" s="111">
        <f t="shared" si="98"/>
        <v>3.9722759159101305E-2</v>
      </c>
      <c r="E888" s="111">
        <f t="shared" si="99"/>
        <v>-5.679118015333235</v>
      </c>
      <c r="F888" s="111">
        <f t="shared" si="100"/>
        <v>0</v>
      </c>
      <c r="G888" s="111">
        <f t="shared" si="101"/>
        <v>0</v>
      </c>
      <c r="H888" s="111">
        <f t="shared" si="102"/>
        <v>0</v>
      </c>
      <c r="I888" s="111">
        <f t="shared" si="102"/>
        <v>0</v>
      </c>
      <c r="J888" s="111">
        <f t="shared" si="103"/>
        <v>0</v>
      </c>
      <c r="K888" s="121">
        <v>1.3240919719700435E-2</v>
      </c>
      <c r="L888" s="121">
        <v>-1.8930393384444117</v>
      </c>
      <c r="M888" s="112"/>
      <c r="N888" s="112"/>
      <c r="O888" s="112"/>
      <c r="P888" s="112"/>
      <c r="Q888" s="129"/>
    </row>
    <row r="889" spans="1:17" x14ac:dyDescent="0.25">
      <c r="A889" s="192" t="s">
        <v>86</v>
      </c>
      <c r="B889" s="195" t="s">
        <v>148</v>
      </c>
      <c r="C889" s="110" t="str">
        <f t="shared" si="104"/>
        <v>SonomaCompost Application (CPS 808) (C/N &gt; 11) to Annual Crops</v>
      </c>
      <c r="D889" s="111">
        <f t="shared" ref="D889:D952" si="105">K889*ThreeYears</f>
        <v>0.13994337195124945</v>
      </c>
      <c r="E889" s="111">
        <f t="shared" ref="E889:E952" si="106">L889*ThreeYears</f>
        <v>-5.5239118318547149</v>
      </c>
      <c r="F889" s="111">
        <f t="shared" ref="F889:F952" si="107">M889*ThreeYears</f>
        <v>0</v>
      </c>
      <c r="G889" s="111">
        <f t="shared" ref="G889:G952" si="108">N889*ThreeYears</f>
        <v>0</v>
      </c>
      <c r="H889" s="111">
        <f t="shared" ref="H889:I952" si="109">O889*ThreeYears</f>
        <v>0</v>
      </c>
      <c r="I889" s="111">
        <f t="shared" si="109"/>
        <v>0</v>
      </c>
      <c r="J889" s="111">
        <f t="shared" ref="J889:J952" si="110">Q889*ThreeYears</f>
        <v>0</v>
      </c>
      <c r="K889" s="121">
        <v>4.6647790650416486E-2</v>
      </c>
      <c r="L889" s="121">
        <v>-1.8413039439515717</v>
      </c>
      <c r="M889" s="112"/>
      <c r="N889" s="112"/>
      <c r="O889" s="112"/>
      <c r="P889" s="112"/>
      <c r="Q889" s="129"/>
    </row>
    <row r="890" spans="1:17" x14ac:dyDescent="0.25">
      <c r="A890" s="192" t="s">
        <v>87</v>
      </c>
      <c r="B890" s="195" t="s">
        <v>148</v>
      </c>
      <c r="C890" s="110" t="str">
        <f t="shared" ref="C890:C953" si="111">A890&amp;B890</f>
        <v>StanislausCompost Application (CPS 808) (C/N &gt; 11) to Annual Crops</v>
      </c>
      <c r="D890" s="111">
        <f t="shared" si="105"/>
        <v>-1.4477860316072511</v>
      </c>
      <c r="E890" s="111">
        <f t="shared" si="106"/>
        <v>-52.942329805976314</v>
      </c>
      <c r="F890" s="111">
        <f t="shared" si="107"/>
        <v>0</v>
      </c>
      <c r="G890" s="111">
        <f t="shared" si="108"/>
        <v>0</v>
      </c>
      <c r="H890" s="111">
        <f t="shared" si="109"/>
        <v>0</v>
      </c>
      <c r="I890" s="111">
        <f t="shared" si="109"/>
        <v>0</v>
      </c>
      <c r="J890" s="111">
        <f t="shared" si="110"/>
        <v>0</v>
      </c>
      <c r="K890" s="121">
        <v>-0.4825953438690837</v>
      </c>
      <c r="L890" s="121">
        <v>-17.647443268658773</v>
      </c>
      <c r="M890" s="112"/>
      <c r="N890" s="112"/>
      <c r="O890" s="112"/>
      <c r="P890" s="112"/>
      <c r="Q890" s="129"/>
    </row>
    <row r="891" spans="1:17" x14ac:dyDescent="0.25">
      <c r="A891" s="192" t="s">
        <v>88</v>
      </c>
      <c r="B891" s="195" t="s">
        <v>148</v>
      </c>
      <c r="C891" s="110" t="str">
        <f t="shared" si="111"/>
        <v>SutterCompost Application (CPS 808) (C/N &gt; 11) to Annual Crops</v>
      </c>
      <c r="D891" s="111">
        <f t="shared" si="105"/>
        <v>5.1247518078646061E-2</v>
      </c>
      <c r="E891" s="111">
        <f t="shared" si="106"/>
        <v>-2.137104161011147</v>
      </c>
      <c r="F891" s="111">
        <f t="shared" si="107"/>
        <v>0</v>
      </c>
      <c r="G891" s="111">
        <f t="shared" si="108"/>
        <v>0</v>
      </c>
      <c r="H891" s="111">
        <f t="shared" si="109"/>
        <v>0</v>
      </c>
      <c r="I891" s="111">
        <f t="shared" si="109"/>
        <v>0</v>
      </c>
      <c r="J891" s="111">
        <f t="shared" si="110"/>
        <v>0</v>
      </c>
      <c r="K891" s="121">
        <v>1.7082506026215354E-2</v>
      </c>
      <c r="L891" s="121">
        <v>-0.71236805367038236</v>
      </c>
      <c r="M891" s="112"/>
      <c r="N891" s="112"/>
      <c r="O891" s="112"/>
      <c r="P891" s="112"/>
      <c r="Q891" s="129"/>
    </row>
    <row r="892" spans="1:17" x14ac:dyDescent="0.25">
      <c r="A892" s="192" t="s">
        <v>89</v>
      </c>
      <c r="B892" s="195" t="s">
        <v>148</v>
      </c>
      <c r="C892" s="110" t="str">
        <f t="shared" si="111"/>
        <v>TehamaCompost Application (CPS 808) (C/N &gt; 11) to Annual Crops</v>
      </c>
      <c r="D892" s="111">
        <f t="shared" si="105"/>
        <v>5.5396254678111337E-2</v>
      </c>
      <c r="E892" s="111">
        <f t="shared" si="106"/>
        <v>-13.382261976615467</v>
      </c>
      <c r="F892" s="111">
        <f t="shared" si="107"/>
        <v>0</v>
      </c>
      <c r="G892" s="111">
        <f t="shared" si="108"/>
        <v>0</v>
      </c>
      <c r="H892" s="111">
        <f t="shared" si="109"/>
        <v>0</v>
      </c>
      <c r="I892" s="111">
        <f t="shared" si="109"/>
        <v>0</v>
      </c>
      <c r="J892" s="111">
        <f t="shared" si="110"/>
        <v>0</v>
      </c>
      <c r="K892" s="121">
        <v>1.8465418226037113E-2</v>
      </c>
      <c r="L892" s="121">
        <v>-4.4607539922051558</v>
      </c>
      <c r="M892" s="112"/>
      <c r="N892" s="112"/>
      <c r="O892" s="112"/>
      <c r="P892" s="112"/>
      <c r="Q892" s="129"/>
    </row>
    <row r="893" spans="1:17" x14ac:dyDescent="0.25">
      <c r="A893" s="192" t="s">
        <v>90</v>
      </c>
      <c r="B893" s="195" t="s">
        <v>148</v>
      </c>
      <c r="C893" s="110" t="str">
        <f t="shared" si="111"/>
        <v>TrinityCompost Application (CPS 808) (C/N &gt; 11) to Annual Crops</v>
      </c>
      <c r="D893" s="111">
        <f t="shared" si="105"/>
        <v>1.2476418564184243E-3</v>
      </c>
      <c r="E893" s="111">
        <f t="shared" si="106"/>
        <v>-3.4630187590951564</v>
      </c>
      <c r="F893" s="111">
        <f t="shared" si="107"/>
        <v>0</v>
      </c>
      <c r="G893" s="111">
        <f t="shared" si="108"/>
        <v>0</v>
      </c>
      <c r="H893" s="111">
        <f t="shared" si="109"/>
        <v>0</v>
      </c>
      <c r="I893" s="111">
        <f t="shared" si="109"/>
        <v>0</v>
      </c>
      <c r="J893" s="111">
        <f t="shared" si="110"/>
        <v>0</v>
      </c>
      <c r="K893" s="121">
        <v>4.1588061880614146E-4</v>
      </c>
      <c r="L893" s="121">
        <v>-1.1543395863650521</v>
      </c>
      <c r="M893" s="112"/>
      <c r="N893" s="112"/>
      <c r="O893" s="112"/>
      <c r="P893" s="112"/>
      <c r="Q893" s="129"/>
    </row>
    <row r="894" spans="1:17" x14ac:dyDescent="0.25">
      <c r="A894" s="192" t="s">
        <v>91</v>
      </c>
      <c r="B894" s="195" t="s">
        <v>148</v>
      </c>
      <c r="C894" s="110" t="str">
        <f t="shared" si="111"/>
        <v>TulareCompost Application (CPS 808) (C/N &gt; 11) to Annual Crops</v>
      </c>
      <c r="D894" s="111">
        <f t="shared" si="105"/>
        <v>-0.78038151100275011</v>
      </c>
      <c r="E894" s="111">
        <f t="shared" si="106"/>
        <v>-47.527370485814508</v>
      </c>
      <c r="F894" s="111">
        <f t="shared" si="107"/>
        <v>0</v>
      </c>
      <c r="G894" s="111">
        <f t="shared" si="108"/>
        <v>0</v>
      </c>
      <c r="H894" s="111">
        <f t="shared" si="109"/>
        <v>0</v>
      </c>
      <c r="I894" s="111">
        <f t="shared" si="109"/>
        <v>0</v>
      </c>
      <c r="J894" s="111">
        <f t="shared" si="110"/>
        <v>0</v>
      </c>
      <c r="K894" s="121">
        <v>-0.26012717033425004</v>
      </c>
      <c r="L894" s="121">
        <v>-15.842456828604837</v>
      </c>
      <c r="M894" s="112"/>
      <c r="N894" s="112"/>
      <c r="O894" s="112"/>
      <c r="P894" s="112"/>
      <c r="Q894" s="129"/>
    </row>
    <row r="895" spans="1:17" x14ac:dyDescent="0.25">
      <c r="A895" s="192" t="s">
        <v>92</v>
      </c>
      <c r="B895" s="195" t="s">
        <v>148</v>
      </c>
      <c r="C895" s="110" t="str">
        <f t="shared" si="111"/>
        <v>TuolumneCompost Application (CPS 808) (C/N &gt; 11) to Annual Crops</v>
      </c>
      <c r="D895" s="111">
        <f t="shared" si="105"/>
        <v>0.38339920925252602</v>
      </c>
      <c r="E895" s="111">
        <f t="shared" si="106"/>
        <v>-5.2938351542053219</v>
      </c>
      <c r="F895" s="111">
        <f t="shared" si="107"/>
        <v>0</v>
      </c>
      <c r="G895" s="111">
        <f t="shared" si="108"/>
        <v>0</v>
      </c>
      <c r="H895" s="111">
        <f t="shared" si="109"/>
        <v>0</v>
      </c>
      <c r="I895" s="111">
        <f t="shared" si="109"/>
        <v>0</v>
      </c>
      <c r="J895" s="111">
        <f t="shared" si="110"/>
        <v>0</v>
      </c>
      <c r="K895" s="121">
        <v>0.12779973641750866</v>
      </c>
      <c r="L895" s="121">
        <v>-1.7646117180684406</v>
      </c>
      <c r="M895" s="112"/>
      <c r="N895" s="112"/>
      <c r="O895" s="112"/>
      <c r="P895" s="112"/>
      <c r="Q895" s="129"/>
    </row>
    <row r="896" spans="1:17" x14ac:dyDescent="0.25">
      <c r="A896" s="192" t="s">
        <v>93</v>
      </c>
      <c r="B896" s="195" t="s">
        <v>148</v>
      </c>
      <c r="C896" s="110" t="str">
        <f t="shared" si="111"/>
        <v>VentureCompost Application (CPS 808) (C/N &gt; 11) to Annual Crops</v>
      </c>
      <c r="D896" s="111">
        <f t="shared" si="105"/>
        <v>-0.1724736724578009</v>
      </c>
      <c r="E896" s="111">
        <f t="shared" si="106"/>
        <v>-6.0457383631246859</v>
      </c>
      <c r="F896" s="111">
        <f t="shared" si="107"/>
        <v>0</v>
      </c>
      <c r="G896" s="111">
        <f t="shared" si="108"/>
        <v>0</v>
      </c>
      <c r="H896" s="111">
        <f t="shared" si="109"/>
        <v>0</v>
      </c>
      <c r="I896" s="111">
        <f t="shared" si="109"/>
        <v>0</v>
      </c>
      <c r="J896" s="111">
        <f t="shared" si="110"/>
        <v>0</v>
      </c>
      <c r="K896" s="121">
        <v>-5.7491224152600301E-2</v>
      </c>
      <c r="L896" s="121">
        <v>-2.015246121041562</v>
      </c>
      <c r="M896" s="112"/>
      <c r="N896" s="112"/>
      <c r="O896" s="112"/>
      <c r="P896" s="112"/>
      <c r="Q896" s="129"/>
    </row>
    <row r="897" spans="1:17" x14ac:dyDescent="0.25">
      <c r="A897" s="192" t="s">
        <v>94</v>
      </c>
      <c r="B897" s="195" t="s">
        <v>148</v>
      </c>
      <c r="C897" s="110" t="str">
        <f t="shared" si="111"/>
        <v>YoloCompost Application (CPS 808) (C/N &gt; 11) to Annual Crops</v>
      </c>
      <c r="D897" s="111">
        <f t="shared" si="105"/>
        <v>0.14621900958747955</v>
      </c>
      <c r="E897" s="111">
        <f t="shared" si="106"/>
        <v>-3.7945403921077325</v>
      </c>
      <c r="F897" s="111">
        <f t="shared" si="107"/>
        <v>0</v>
      </c>
      <c r="G897" s="111">
        <f t="shared" si="108"/>
        <v>0</v>
      </c>
      <c r="H897" s="111">
        <f t="shared" si="109"/>
        <v>0</v>
      </c>
      <c r="I897" s="111">
        <f t="shared" si="109"/>
        <v>0</v>
      </c>
      <c r="J897" s="111">
        <f t="shared" si="110"/>
        <v>0</v>
      </c>
      <c r="K897" s="121">
        <v>4.873966986249318E-2</v>
      </c>
      <c r="L897" s="121">
        <v>-1.2648467973692441</v>
      </c>
      <c r="M897" s="112"/>
      <c r="N897" s="112"/>
      <c r="O897" s="112"/>
      <c r="P897" s="112"/>
      <c r="Q897" s="129"/>
    </row>
    <row r="898" spans="1:17" x14ac:dyDescent="0.25">
      <c r="A898" s="192" t="s">
        <v>95</v>
      </c>
      <c r="B898" s="195" t="s">
        <v>148</v>
      </c>
      <c r="C898" s="110" t="str">
        <f t="shared" si="111"/>
        <v>YubaCompost Application (CPS 808) (C/N &gt; 11) to Annual Crops</v>
      </c>
      <c r="D898" s="111">
        <f t="shared" si="105"/>
        <v>-5.4855711564836249E-2</v>
      </c>
      <c r="E898" s="111">
        <f t="shared" si="106"/>
        <v>-4.8773010547228903</v>
      </c>
      <c r="F898" s="111">
        <f t="shared" si="107"/>
        <v>0</v>
      </c>
      <c r="G898" s="111">
        <f t="shared" si="108"/>
        <v>0</v>
      </c>
      <c r="H898" s="111">
        <f t="shared" si="109"/>
        <v>0</v>
      </c>
      <c r="I898" s="111">
        <f t="shared" si="109"/>
        <v>0</v>
      </c>
      <c r="J898" s="111">
        <f t="shared" si="110"/>
        <v>0</v>
      </c>
      <c r="K898" s="121">
        <v>-1.828523718827875E-2</v>
      </c>
      <c r="L898" s="121">
        <v>-1.6257670182409634</v>
      </c>
      <c r="M898" s="112"/>
      <c r="N898" s="112"/>
      <c r="O898" s="112"/>
      <c r="P898" s="112"/>
      <c r="Q898" s="129"/>
    </row>
    <row r="899" spans="1:17" x14ac:dyDescent="0.25">
      <c r="A899" s="192" t="s">
        <v>38</v>
      </c>
      <c r="B899" s="183" t="s">
        <v>155</v>
      </c>
      <c r="C899" s="110" t="str">
        <f t="shared" si="111"/>
        <v>AlamedaCompost Application (CPS 808) (C/N ≤ 11) to Perennials, Orchards, and Vineyards</v>
      </c>
      <c r="D899" s="111">
        <f t="shared" si="105"/>
        <v>-4.577306587160419</v>
      </c>
      <c r="E899" s="111">
        <f t="shared" si="106"/>
        <v>-14.244717536813088</v>
      </c>
      <c r="F899" s="111">
        <f t="shared" si="107"/>
        <v>0</v>
      </c>
      <c r="G899" s="111">
        <f t="shared" si="108"/>
        <v>0</v>
      </c>
      <c r="H899" s="111">
        <f t="shared" si="109"/>
        <v>0</v>
      </c>
      <c r="I899" s="111">
        <f t="shared" si="109"/>
        <v>0</v>
      </c>
      <c r="J899" s="111">
        <f t="shared" si="110"/>
        <v>0</v>
      </c>
      <c r="K899" s="121">
        <v>-1.5257688623868064</v>
      </c>
      <c r="L899" s="121">
        <v>-4.7482391789376956</v>
      </c>
      <c r="M899" s="112"/>
      <c r="N899" s="112"/>
      <c r="O899" s="112"/>
      <c r="P899" s="112"/>
      <c r="Q899" s="129"/>
    </row>
    <row r="900" spans="1:17" x14ac:dyDescent="0.25">
      <c r="A900" s="192" t="s">
        <v>39</v>
      </c>
      <c r="B900" s="183" t="s">
        <v>155</v>
      </c>
      <c r="C900" s="110" t="str">
        <f t="shared" si="111"/>
        <v>AlpineCompost Application (CPS 808) (C/N ≤ 11) to Perennials, Orchards, and Vineyards</v>
      </c>
      <c r="D900" s="111">
        <f t="shared" si="105"/>
        <v>-6.0808831806561114</v>
      </c>
      <c r="E900" s="111">
        <f t="shared" si="106"/>
        <v>-2.2993610127166568</v>
      </c>
      <c r="F900" s="111">
        <f t="shared" si="107"/>
        <v>0</v>
      </c>
      <c r="G900" s="111">
        <f t="shared" si="108"/>
        <v>0</v>
      </c>
      <c r="H900" s="111">
        <f t="shared" si="109"/>
        <v>0</v>
      </c>
      <c r="I900" s="111">
        <f t="shared" si="109"/>
        <v>0</v>
      </c>
      <c r="J900" s="111">
        <f t="shared" si="110"/>
        <v>0</v>
      </c>
      <c r="K900" s="121">
        <v>-2.0269610602187038</v>
      </c>
      <c r="L900" s="121">
        <v>-0.76645367090555228</v>
      </c>
      <c r="M900" s="112"/>
      <c r="N900" s="112"/>
      <c r="O900" s="112"/>
      <c r="P900" s="112"/>
      <c r="Q900" s="129"/>
    </row>
    <row r="901" spans="1:17" x14ac:dyDescent="0.25">
      <c r="A901" s="192" t="s">
        <v>40</v>
      </c>
      <c r="B901" s="183" t="s">
        <v>155</v>
      </c>
      <c r="C901" s="110" t="str">
        <f t="shared" si="111"/>
        <v>AmadorCompost Application (CPS 808) (C/N ≤ 11) to Perennials, Orchards, and Vineyards</v>
      </c>
      <c r="D901" s="111">
        <f t="shared" si="105"/>
        <v>-8.4634087777396001</v>
      </c>
      <c r="E901" s="111">
        <f t="shared" si="106"/>
        <v>-7.4565105077661809</v>
      </c>
      <c r="F901" s="111">
        <f t="shared" si="107"/>
        <v>0</v>
      </c>
      <c r="G901" s="111">
        <f t="shared" si="108"/>
        <v>0</v>
      </c>
      <c r="H901" s="111">
        <f t="shared" si="109"/>
        <v>0</v>
      </c>
      <c r="I901" s="111">
        <f t="shared" si="109"/>
        <v>0</v>
      </c>
      <c r="J901" s="111">
        <f t="shared" si="110"/>
        <v>0</v>
      </c>
      <c r="K901" s="121">
        <v>-2.8211362592465332</v>
      </c>
      <c r="L901" s="121">
        <v>-2.4855035025887271</v>
      </c>
      <c r="M901" s="112"/>
      <c r="N901" s="112"/>
      <c r="O901" s="112"/>
      <c r="P901" s="112"/>
      <c r="Q901" s="129"/>
    </row>
    <row r="902" spans="1:17" x14ac:dyDescent="0.25">
      <c r="A902" s="192" t="s">
        <v>41</v>
      </c>
      <c r="B902" s="183" t="s">
        <v>155</v>
      </c>
      <c r="C902" s="110" t="str">
        <f t="shared" si="111"/>
        <v>ButteCompost Application (CPS 808) (C/N ≤ 11) to Perennials, Orchards, and Vineyards</v>
      </c>
      <c r="D902" s="111">
        <f t="shared" si="105"/>
        <v>-4.0107319892854436</v>
      </c>
      <c r="E902" s="111">
        <f t="shared" si="106"/>
        <v>-10.441399630093192</v>
      </c>
      <c r="F902" s="111">
        <f t="shared" si="107"/>
        <v>0</v>
      </c>
      <c r="G902" s="111">
        <f t="shared" si="108"/>
        <v>0</v>
      </c>
      <c r="H902" s="111">
        <f t="shared" si="109"/>
        <v>0</v>
      </c>
      <c r="I902" s="111">
        <f t="shared" si="109"/>
        <v>0</v>
      </c>
      <c r="J902" s="111">
        <f t="shared" si="110"/>
        <v>0</v>
      </c>
      <c r="K902" s="121">
        <v>-1.3369106630951479</v>
      </c>
      <c r="L902" s="121">
        <v>-3.4804665433643973</v>
      </c>
      <c r="M902" s="112"/>
      <c r="N902" s="112"/>
      <c r="O902" s="112"/>
      <c r="P902" s="112"/>
      <c r="Q902" s="129"/>
    </row>
    <row r="903" spans="1:17" x14ac:dyDescent="0.25">
      <c r="A903" s="192" t="s">
        <v>42</v>
      </c>
      <c r="B903" s="183" t="s">
        <v>155</v>
      </c>
      <c r="C903" s="110" t="str">
        <f t="shared" si="111"/>
        <v>CalaverasCompost Application (CPS 808) (C/N ≤ 11) to Perennials, Orchards, and Vineyards</v>
      </c>
      <c r="D903" s="111">
        <f t="shared" si="105"/>
        <v>-4.9723634945773085</v>
      </c>
      <c r="E903" s="111">
        <f t="shared" si="106"/>
        <v>-11.444387031146487</v>
      </c>
      <c r="F903" s="111">
        <f t="shared" si="107"/>
        <v>0</v>
      </c>
      <c r="G903" s="111">
        <f t="shared" si="108"/>
        <v>0</v>
      </c>
      <c r="H903" s="111">
        <f t="shared" si="109"/>
        <v>0</v>
      </c>
      <c r="I903" s="111">
        <f t="shared" si="109"/>
        <v>0</v>
      </c>
      <c r="J903" s="111">
        <f t="shared" si="110"/>
        <v>0</v>
      </c>
      <c r="K903" s="121">
        <v>-1.6574544981924362</v>
      </c>
      <c r="L903" s="121">
        <v>-3.8147956770488287</v>
      </c>
      <c r="M903" s="112"/>
      <c r="N903" s="112"/>
      <c r="O903" s="112"/>
      <c r="P903" s="112"/>
      <c r="Q903" s="129"/>
    </row>
    <row r="904" spans="1:17" x14ac:dyDescent="0.25">
      <c r="A904" s="192" t="s">
        <v>43</v>
      </c>
      <c r="B904" s="183" t="s">
        <v>155</v>
      </c>
      <c r="C904" s="110" t="str">
        <f t="shared" si="111"/>
        <v>ColusaCompost Application (CPS 808) (C/N ≤ 11) to Perennials, Orchards, and Vineyards</v>
      </c>
      <c r="D904" s="111">
        <f t="shared" si="105"/>
        <v>-5.8145805450818937</v>
      </c>
      <c r="E904" s="111">
        <f t="shared" si="106"/>
        <v>-9.7060076163666924</v>
      </c>
      <c r="F904" s="111">
        <f t="shared" si="107"/>
        <v>0</v>
      </c>
      <c r="G904" s="111">
        <f t="shared" si="108"/>
        <v>0</v>
      </c>
      <c r="H904" s="111">
        <f t="shared" si="109"/>
        <v>0</v>
      </c>
      <c r="I904" s="111">
        <f t="shared" si="109"/>
        <v>0</v>
      </c>
      <c r="J904" s="111">
        <f t="shared" si="110"/>
        <v>0</v>
      </c>
      <c r="K904" s="121">
        <v>-1.938193515027298</v>
      </c>
      <c r="L904" s="121">
        <v>-3.2353358721222309</v>
      </c>
      <c r="M904" s="112"/>
      <c r="N904" s="112"/>
      <c r="O904" s="112"/>
      <c r="P904" s="112"/>
      <c r="Q904" s="129"/>
    </row>
    <row r="905" spans="1:17" x14ac:dyDescent="0.25">
      <c r="A905" s="192" t="s">
        <v>44</v>
      </c>
      <c r="B905" s="183" t="s">
        <v>155</v>
      </c>
      <c r="C905" s="110" t="str">
        <f t="shared" si="111"/>
        <v>Contra CostaCompost Application (CPS 808) (C/N ≤ 11) to Perennials, Orchards, and Vineyards</v>
      </c>
      <c r="D905" s="111">
        <f t="shared" si="105"/>
        <v>-2.9137622306838034</v>
      </c>
      <c r="E905" s="111">
        <f t="shared" si="106"/>
        <v>-9.3275656572227756</v>
      </c>
      <c r="F905" s="111">
        <f t="shared" si="107"/>
        <v>0</v>
      </c>
      <c r="G905" s="111">
        <f t="shared" si="108"/>
        <v>0</v>
      </c>
      <c r="H905" s="111">
        <f t="shared" si="109"/>
        <v>0</v>
      </c>
      <c r="I905" s="111">
        <f t="shared" si="109"/>
        <v>0</v>
      </c>
      <c r="J905" s="111">
        <f t="shared" si="110"/>
        <v>0</v>
      </c>
      <c r="K905" s="121">
        <v>-0.97125407689460108</v>
      </c>
      <c r="L905" s="121">
        <v>-3.1091885524075917</v>
      </c>
      <c r="M905" s="112"/>
      <c r="N905" s="112"/>
      <c r="O905" s="112"/>
      <c r="P905" s="112"/>
      <c r="Q905" s="129"/>
    </row>
    <row r="906" spans="1:17" x14ac:dyDescent="0.25">
      <c r="A906" s="192" t="s">
        <v>45</v>
      </c>
      <c r="B906" s="183" t="s">
        <v>155</v>
      </c>
      <c r="C906" s="110" t="str">
        <f t="shared" si="111"/>
        <v>Del NorteCompost Application (CPS 808) (C/N ≤ 11) to Perennials, Orchards, and Vineyards</v>
      </c>
      <c r="D906" s="111">
        <f t="shared" si="105"/>
        <v>-61.515789241248072</v>
      </c>
      <c r="E906" s="111">
        <f t="shared" si="106"/>
        <v>-5.8556075439848225</v>
      </c>
      <c r="F906" s="111">
        <f t="shared" si="107"/>
        <v>0</v>
      </c>
      <c r="G906" s="111">
        <f t="shared" si="108"/>
        <v>0</v>
      </c>
      <c r="H906" s="111">
        <f t="shared" si="109"/>
        <v>0</v>
      </c>
      <c r="I906" s="111">
        <f t="shared" si="109"/>
        <v>0</v>
      </c>
      <c r="J906" s="111">
        <f t="shared" si="110"/>
        <v>0</v>
      </c>
      <c r="K906" s="121">
        <v>-20.505263080416025</v>
      </c>
      <c r="L906" s="121">
        <v>-1.951869181328274</v>
      </c>
      <c r="M906" s="112"/>
      <c r="N906" s="112"/>
      <c r="O906" s="112"/>
      <c r="P906" s="112"/>
      <c r="Q906" s="129"/>
    </row>
    <row r="907" spans="1:17" x14ac:dyDescent="0.25">
      <c r="A907" s="192" t="s">
        <v>46</v>
      </c>
      <c r="B907" s="183" t="s">
        <v>155</v>
      </c>
      <c r="C907" s="110" t="str">
        <f t="shared" si="111"/>
        <v>El DoradoCompost Application (CPS 808) (C/N ≤ 11) to Perennials, Orchards, and Vineyards</v>
      </c>
      <c r="D907" s="111">
        <f t="shared" si="105"/>
        <v>-8.0549191190502167</v>
      </c>
      <c r="E907" s="111">
        <f t="shared" si="106"/>
        <v>-5.9565621084451816</v>
      </c>
      <c r="F907" s="111">
        <f t="shared" si="107"/>
        <v>0</v>
      </c>
      <c r="G907" s="111">
        <f t="shared" si="108"/>
        <v>0</v>
      </c>
      <c r="H907" s="111">
        <f t="shared" si="109"/>
        <v>0</v>
      </c>
      <c r="I907" s="111">
        <f t="shared" si="109"/>
        <v>0</v>
      </c>
      <c r="J907" s="111">
        <f t="shared" si="110"/>
        <v>0</v>
      </c>
      <c r="K907" s="121">
        <v>-2.6849730396834057</v>
      </c>
      <c r="L907" s="121">
        <v>-1.9855207028150605</v>
      </c>
      <c r="M907" s="112"/>
      <c r="N907" s="112"/>
      <c r="O907" s="112"/>
      <c r="P907" s="112"/>
      <c r="Q907" s="129"/>
    </row>
    <row r="908" spans="1:17" x14ac:dyDescent="0.25">
      <c r="A908" s="192" t="s">
        <v>47</v>
      </c>
      <c r="B908" s="183" t="s">
        <v>155</v>
      </c>
      <c r="C908" s="110" t="str">
        <f t="shared" si="111"/>
        <v>FresnoCompost Application (CPS 808) (C/N ≤ 11) to Perennials, Orchards, and Vineyards</v>
      </c>
      <c r="D908" s="111">
        <f t="shared" si="105"/>
        <v>-5.0759779104182723</v>
      </c>
      <c r="E908" s="111">
        <f t="shared" si="106"/>
        <v>-10.514469865779555</v>
      </c>
      <c r="F908" s="111">
        <f t="shared" si="107"/>
        <v>0</v>
      </c>
      <c r="G908" s="111">
        <f t="shared" si="108"/>
        <v>0</v>
      </c>
      <c r="H908" s="111">
        <f t="shared" si="109"/>
        <v>0</v>
      </c>
      <c r="I908" s="111">
        <f t="shared" si="109"/>
        <v>0</v>
      </c>
      <c r="J908" s="111">
        <f t="shared" si="110"/>
        <v>0</v>
      </c>
      <c r="K908" s="121">
        <v>-1.6919926368060907</v>
      </c>
      <c r="L908" s="121">
        <v>-3.5048232885931849</v>
      </c>
      <c r="M908" s="112"/>
      <c r="N908" s="112"/>
      <c r="O908" s="112"/>
      <c r="P908" s="112"/>
      <c r="Q908" s="129"/>
    </row>
    <row r="909" spans="1:17" x14ac:dyDescent="0.25">
      <c r="A909" s="192" t="s">
        <v>48</v>
      </c>
      <c r="B909" s="183" t="s">
        <v>155</v>
      </c>
      <c r="C909" s="110" t="str">
        <f t="shared" si="111"/>
        <v>GlennCompost Application (CPS 808) (C/N ≤ 11) to Perennials, Orchards, and Vineyards</v>
      </c>
      <c r="D909" s="111">
        <f t="shared" si="105"/>
        <v>-4.9014101841607394</v>
      </c>
      <c r="E909" s="111">
        <f t="shared" si="106"/>
        <v>-10.343403568766441</v>
      </c>
      <c r="F909" s="111">
        <f t="shared" si="107"/>
        <v>0</v>
      </c>
      <c r="G909" s="111">
        <f t="shared" si="108"/>
        <v>0</v>
      </c>
      <c r="H909" s="111">
        <f t="shared" si="109"/>
        <v>0</v>
      </c>
      <c r="I909" s="111">
        <f t="shared" si="109"/>
        <v>0</v>
      </c>
      <c r="J909" s="111">
        <f t="shared" si="110"/>
        <v>0</v>
      </c>
      <c r="K909" s="121">
        <v>-1.6338033947202464</v>
      </c>
      <c r="L909" s="121">
        <v>-3.4478011895888137</v>
      </c>
      <c r="M909" s="112"/>
      <c r="N909" s="112"/>
      <c r="O909" s="112"/>
      <c r="P909" s="112"/>
      <c r="Q909" s="129"/>
    </row>
    <row r="910" spans="1:17" x14ac:dyDescent="0.25">
      <c r="A910" s="192" t="s">
        <v>49</v>
      </c>
      <c r="B910" s="183" t="s">
        <v>155</v>
      </c>
      <c r="C910" s="110" t="str">
        <f t="shared" si="111"/>
        <v>HumboldtCompost Application (CPS 808) (C/N ≤ 11) to Perennials, Orchards, and Vineyards</v>
      </c>
      <c r="D910" s="111">
        <f t="shared" si="105"/>
        <v>-10.610390346154791</v>
      </c>
      <c r="E910" s="111">
        <f t="shared" si="106"/>
        <v>-5.3262879124977651</v>
      </c>
      <c r="F910" s="111">
        <f t="shared" si="107"/>
        <v>0</v>
      </c>
      <c r="G910" s="111">
        <f t="shared" si="108"/>
        <v>0</v>
      </c>
      <c r="H910" s="111">
        <f t="shared" si="109"/>
        <v>0</v>
      </c>
      <c r="I910" s="111">
        <f t="shared" si="109"/>
        <v>0</v>
      </c>
      <c r="J910" s="111">
        <f t="shared" si="110"/>
        <v>0</v>
      </c>
      <c r="K910" s="121">
        <v>-3.5367967820515966</v>
      </c>
      <c r="L910" s="121">
        <v>-1.7754293041659217</v>
      </c>
      <c r="M910" s="112"/>
      <c r="N910" s="112"/>
      <c r="O910" s="112"/>
      <c r="P910" s="112"/>
      <c r="Q910" s="129"/>
    </row>
    <row r="911" spans="1:17" x14ac:dyDescent="0.25">
      <c r="A911" s="192" t="s">
        <v>50</v>
      </c>
      <c r="B911" s="183" t="s">
        <v>155</v>
      </c>
      <c r="C911" s="110" t="str">
        <f t="shared" si="111"/>
        <v>ImperialCompost Application (CPS 808) (C/N ≤ 11) to Perennials, Orchards, and Vineyards</v>
      </c>
      <c r="D911" s="111">
        <f t="shared" si="105"/>
        <v>-0.56740402300191994</v>
      </c>
      <c r="E911" s="111">
        <f t="shared" si="106"/>
        <v>-19.39413638020882</v>
      </c>
      <c r="F911" s="111">
        <f t="shared" si="107"/>
        <v>0</v>
      </c>
      <c r="G911" s="111">
        <f t="shared" si="108"/>
        <v>0</v>
      </c>
      <c r="H911" s="111">
        <f t="shared" si="109"/>
        <v>0</v>
      </c>
      <c r="I911" s="111">
        <f t="shared" si="109"/>
        <v>0</v>
      </c>
      <c r="J911" s="111">
        <f t="shared" si="110"/>
        <v>0</v>
      </c>
      <c r="K911" s="121">
        <v>-0.1891346743339733</v>
      </c>
      <c r="L911" s="121">
        <v>-6.4647121267362735</v>
      </c>
      <c r="M911" s="112"/>
      <c r="N911" s="112"/>
      <c r="O911" s="112"/>
      <c r="P911" s="112"/>
      <c r="Q911" s="129"/>
    </row>
    <row r="912" spans="1:17" x14ac:dyDescent="0.25">
      <c r="A912" s="192" t="s">
        <v>51</v>
      </c>
      <c r="B912" s="183" t="s">
        <v>155</v>
      </c>
      <c r="C912" s="110" t="str">
        <f t="shared" si="111"/>
        <v>InyoCompost Application (CPS 808) (C/N ≤ 11) to Perennials, Orchards, and Vineyards</v>
      </c>
      <c r="D912" s="111">
        <f t="shared" si="105"/>
        <v>-4.1681199097712431</v>
      </c>
      <c r="E912" s="111">
        <f t="shared" si="106"/>
        <v>-6.9312480437196626</v>
      </c>
      <c r="F912" s="111">
        <f t="shared" si="107"/>
        <v>0</v>
      </c>
      <c r="G912" s="111">
        <f t="shared" si="108"/>
        <v>0</v>
      </c>
      <c r="H912" s="111">
        <f t="shared" si="109"/>
        <v>0</v>
      </c>
      <c r="I912" s="111">
        <f t="shared" si="109"/>
        <v>0</v>
      </c>
      <c r="J912" s="111">
        <f t="shared" si="110"/>
        <v>0</v>
      </c>
      <c r="K912" s="121">
        <v>-1.389373303257081</v>
      </c>
      <c r="L912" s="121">
        <v>-2.3104160145732209</v>
      </c>
      <c r="M912" s="112"/>
      <c r="N912" s="112"/>
      <c r="O912" s="112"/>
      <c r="P912" s="112"/>
      <c r="Q912" s="129"/>
    </row>
    <row r="913" spans="1:17" x14ac:dyDescent="0.25">
      <c r="A913" s="192" t="s">
        <v>52</v>
      </c>
      <c r="B913" s="183" t="s">
        <v>155</v>
      </c>
      <c r="C913" s="110" t="str">
        <f t="shared" si="111"/>
        <v>KernCompost Application (CPS 808) (C/N ≤ 11) to Perennials, Orchards, and Vineyards</v>
      </c>
      <c r="D913" s="111">
        <f t="shared" si="105"/>
        <v>-3.4090326647693558</v>
      </c>
      <c r="E913" s="111">
        <f t="shared" si="106"/>
        <v>-13.298661456063517</v>
      </c>
      <c r="F913" s="111">
        <f t="shared" si="107"/>
        <v>0</v>
      </c>
      <c r="G913" s="111">
        <f t="shared" si="108"/>
        <v>0</v>
      </c>
      <c r="H913" s="111">
        <f t="shared" si="109"/>
        <v>0</v>
      </c>
      <c r="I913" s="111">
        <f t="shared" si="109"/>
        <v>0</v>
      </c>
      <c r="J913" s="111">
        <f t="shared" si="110"/>
        <v>0</v>
      </c>
      <c r="K913" s="121">
        <v>-1.1363442215897852</v>
      </c>
      <c r="L913" s="121">
        <v>-4.4328871520211726</v>
      </c>
      <c r="M913" s="112"/>
      <c r="N913" s="112"/>
      <c r="O913" s="112"/>
      <c r="P913" s="112"/>
      <c r="Q913" s="129"/>
    </row>
    <row r="914" spans="1:17" x14ac:dyDescent="0.25">
      <c r="A914" s="192" t="s">
        <v>53</v>
      </c>
      <c r="B914" s="183" t="s">
        <v>155</v>
      </c>
      <c r="C914" s="110" t="str">
        <f t="shared" si="111"/>
        <v>KingsCompost Application (CPS 808) (C/N ≤ 11) to Perennials, Orchards, and Vineyards</v>
      </c>
      <c r="D914" s="111">
        <f t="shared" si="105"/>
        <v>-3.3938183804293915</v>
      </c>
      <c r="E914" s="111">
        <f t="shared" si="106"/>
        <v>-13.219349338643315</v>
      </c>
      <c r="F914" s="111">
        <f t="shared" si="107"/>
        <v>0</v>
      </c>
      <c r="G914" s="111">
        <f t="shared" si="108"/>
        <v>0</v>
      </c>
      <c r="H914" s="111">
        <f t="shared" si="109"/>
        <v>0</v>
      </c>
      <c r="I914" s="111">
        <f t="shared" si="109"/>
        <v>0</v>
      </c>
      <c r="J914" s="111">
        <f t="shared" si="110"/>
        <v>0</v>
      </c>
      <c r="K914" s="121">
        <v>-1.1312727934764639</v>
      </c>
      <c r="L914" s="121">
        <v>-4.4064497795477715</v>
      </c>
      <c r="M914" s="112"/>
      <c r="N914" s="112"/>
      <c r="O914" s="112"/>
      <c r="P914" s="112"/>
      <c r="Q914" s="129"/>
    </row>
    <row r="915" spans="1:17" x14ac:dyDescent="0.25">
      <c r="A915" s="192" t="s">
        <v>54</v>
      </c>
      <c r="B915" s="183" t="s">
        <v>155</v>
      </c>
      <c r="C915" s="110" t="str">
        <f t="shared" si="111"/>
        <v>LakeCompost Application (CPS 808) (C/N ≤ 11) to Perennials, Orchards, and Vineyards</v>
      </c>
      <c r="D915" s="111">
        <f t="shared" si="105"/>
        <v>-4.8667209340765334</v>
      </c>
      <c r="E915" s="111">
        <f t="shared" si="106"/>
        <v>-6.7241937864374481</v>
      </c>
      <c r="F915" s="111">
        <f t="shared" si="107"/>
        <v>0</v>
      </c>
      <c r="G915" s="111">
        <f t="shared" si="108"/>
        <v>0</v>
      </c>
      <c r="H915" s="111">
        <f t="shared" si="109"/>
        <v>0</v>
      </c>
      <c r="I915" s="111">
        <f t="shared" si="109"/>
        <v>0</v>
      </c>
      <c r="J915" s="111">
        <f t="shared" si="110"/>
        <v>0</v>
      </c>
      <c r="K915" s="121">
        <v>-1.6222403113588444</v>
      </c>
      <c r="L915" s="121">
        <v>-2.2413979288124826</v>
      </c>
      <c r="M915" s="112"/>
      <c r="N915" s="112"/>
      <c r="O915" s="112"/>
      <c r="P915" s="112"/>
      <c r="Q915" s="129"/>
    </row>
    <row r="916" spans="1:17" x14ac:dyDescent="0.25">
      <c r="A916" s="192" t="s">
        <v>55</v>
      </c>
      <c r="B916" s="183" t="s">
        <v>155</v>
      </c>
      <c r="C916" s="110" t="str">
        <f t="shared" si="111"/>
        <v>LassenCompost Application (CPS 808) (C/N ≤ 11) to Perennials, Orchards, and Vineyards</v>
      </c>
      <c r="D916" s="111">
        <f t="shared" si="105"/>
        <v>-1.5714153119138472</v>
      </c>
      <c r="E916" s="111">
        <f t="shared" si="106"/>
        <v>-3.8367263042032933</v>
      </c>
      <c r="F916" s="111">
        <f t="shared" si="107"/>
        <v>0</v>
      </c>
      <c r="G916" s="111">
        <f t="shared" si="108"/>
        <v>0</v>
      </c>
      <c r="H916" s="111">
        <f t="shared" si="109"/>
        <v>0</v>
      </c>
      <c r="I916" s="111">
        <f t="shared" si="109"/>
        <v>0</v>
      </c>
      <c r="J916" s="111">
        <f t="shared" si="110"/>
        <v>0</v>
      </c>
      <c r="K916" s="121">
        <v>-0.52380510397128244</v>
      </c>
      <c r="L916" s="121">
        <v>-1.2789087680677644</v>
      </c>
      <c r="M916" s="112"/>
      <c r="N916" s="112"/>
      <c r="O916" s="112"/>
      <c r="P916" s="112"/>
      <c r="Q916" s="129"/>
    </row>
    <row r="917" spans="1:17" x14ac:dyDescent="0.25">
      <c r="A917" s="192" t="s">
        <v>56</v>
      </c>
      <c r="B917" s="183" t="s">
        <v>155</v>
      </c>
      <c r="C917" s="110" t="str">
        <f t="shared" si="111"/>
        <v>Los AngelesCompost Application (CPS 808) (C/N ≤ 11) to Perennials, Orchards, and Vineyards</v>
      </c>
      <c r="D917" s="111">
        <f t="shared" si="105"/>
        <v>-6.0918595822297466</v>
      </c>
      <c r="E917" s="111">
        <f t="shared" si="106"/>
        <v>-9.8935289567694262</v>
      </c>
      <c r="F917" s="111">
        <f t="shared" si="107"/>
        <v>0</v>
      </c>
      <c r="G917" s="111">
        <f t="shared" si="108"/>
        <v>0</v>
      </c>
      <c r="H917" s="111">
        <f t="shared" si="109"/>
        <v>0</v>
      </c>
      <c r="I917" s="111">
        <f t="shared" si="109"/>
        <v>0</v>
      </c>
      <c r="J917" s="111">
        <f t="shared" si="110"/>
        <v>0</v>
      </c>
      <c r="K917" s="121">
        <v>-2.0306198607432489</v>
      </c>
      <c r="L917" s="121">
        <v>-3.297842985589809</v>
      </c>
      <c r="M917" s="112"/>
      <c r="N917" s="112"/>
      <c r="O917" s="112"/>
      <c r="P917" s="112"/>
      <c r="Q917" s="129"/>
    </row>
    <row r="918" spans="1:17" x14ac:dyDescent="0.25">
      <c r="A918" s="192" t="s">
        <v>57</v>
      </c>
      <c r="B918" s="183" t="s">
        <v>155</v>
      </c>
      <c r="C918" s="110" t="str">
        <f t="shared" si="111"/>
        <v>MaderaCompost Application (CPS 808) (C/N ≤ 11) to Perennials, Orchards, and Vineyards</v>
      </c>
      <c r="D918" s="111">
        <f t="shared" si="105"/>
        <v>-6.818408661415841</v>
      </c>
      <c r="E918" s="111">
        <f t="shared" si="106"/>
        <v>-9.2200565568746775</v>
      </c>
      <c r="F918" s="111">
        <f t="shared" si="107"/>
        <v>0</v>
      </c>
      <c r="G918" s="111">
        <f t="shared" si="108"/>
        <v>0</v>
      </c>
      <c r="H918" s="111">
        <f t="shared" si="109"/>
        <v>0</v>
      </c>
      <c r="I918" s="111">
        <f t="shared" si="109"/>
        <v>0</v>
      </c>
      <c r="J918" s="111">
        <f t="shared" si="110"/>
        <v>0</v>
      </c>
      <c r="K918" s="121">
        <v>-2.2728028871386137</v>
      </c>
      <c r="L918" s="121">
        <v>-3.0733521856248927</v>
      </c>
      <c r="M918" s="112"/>
      <c r="N918" s="112"/>
      <c r="O918" s="112"/>
      <c r="P918" s="112"/>
      <c r="Q918" s="129"/>
    </row>
    <row r="919" spans="1:17" x14ac:dyDescent="0.25">
      <c r="A919" s="192" t="s">
        <v>58</v>
      </c>
      <c r="B919" s="183" t="s">
        <v>155</v>
      </c>
      <c r="C919" s="110" t="str">
        <f t="shared" si="111"/>
        <v>MarinCompost Application (CPS 808) (C/N ≤ 11) to Perennials, Orchards, and Vineyards</v>
      </c>
      <c r="D919" s="111">
        <f t="shared" si="105"/>
        <v>-9.8665126646259722</v>
      </c>
      <c r="E919" s="111">
        <f t="shared" si="106"/>
        <v>-6.0771021887293184</v>
      </c>
      <c r="F919" s="111">
        <f t="shared" si="107"/>
        <v>0</v>
      </c>
      <c r="G919" s="111">
        <f t="shared" si="108"/>
        <v>0</v>
      </c>
      <c r="H919" s="111">
        <f t="shared" si="109"/>
        <v>0</v>
      </c>
      <c r="I919" s="111">
        <f t="shared" si="109"/>
        <v>0</v>
      </c>
      <c r="J919" s="111">
        <f t="shared" si="110"/>
        <v>0</v>
      </c>
      <c r="K919" s="121">
        <v>-3.2888375548753244</v>
      </c>
      <c r="L919" s="121">
        <v>-2.0257007295764393</v>
      </c>
      <c r="M919" s="112"/>
      <c r="N919" s="112"/>
      <c r="O919" s="112"/>
      <c r="P919" s="112"/>
      <c r="Q919" s="129"/>
    </row>
    <row r="920" spans="1:17" x14ac:dyDescent="0.25">
      <c r="A920" s="192" t="s">
        <v>59</v>
      </c>
      <c r="B920" s="183" t="s">
        <v>155</v>
      </c>
      <c r="C920" s="110" t="str">
        <f t="shared" si="111"/>
        <v>MariposaCompost Application (CPS 808) (C/N ≤ 11) to Perennials, Orchards, and Vineyards</v>
      </c>
      <c r="D920" s="111">
        <f t="shared" si="105"/>
        <v>-11.610101606163276</v>
      </c>
      <c r="E920" s="111">
        <f t="shared" si="106"/>
        <v>-6.7072376742723794</v>
      </c>
      <c r="F920" s="111">
        <f t="shared" si="107"/>
        <v>0</v>
      </c>
      <c r="G920" s="111">
        <f t="shared" si="108"/>
        <v>0</v>
      </c>
      <c r="H920" s="111">
        <f t="shared" si="109"/>
        <v>0</v>
      </c>
      <c r="I920" s="111">
        <f t="shared" si="109"/>
        <v>0</v>
      </c>
      <c r="J920" s="111">
        <f t="shared" si="110"/>
        <v>0</v>
      </c>
      <c r="K920" s="121">
        <v>-3.8700338687210922</v>
      </c>
      <c r="L920" s="121">
        <v>-2.2357458914241266</v>
      </c>
      <c r="M920" s="112"/>
      <c r="N920" s="112"/>
      <c r="O920" s="112"/>
      <c r="P920" s="112"/>
      <c r="Q920" s="129"/>
    </row>
    <row r="921" spans="1:17" x14ac:dyDescent="0.25">
      <c r="A921" s="192" t="s">
        <v>60</v>
      </c>
      <c r="B921" s="183" t="s">
        <v>155</v>
      </c>
      <c r="C921" s="110" t="str">
        <f t="shared" si="111"/>
        <v>MendocinoCompost Application (CPS 808) (C/N ≤ 11) to Perennials, Orchards, and Vineyards</v>
      </c>
      <c r="D921" s="111">
        <f t="shared" si="105"/>
        <v>-8.1314306027990817</v>
      </c>
      <c r="E921" s="111">
        <f t="shared" si="106"/>
        <v>-5.1471246513312137</v>
      </c>
      <c r="F921" s="111">
        <f t="shared" si="107"/>
        <v>0</v>
      </c>
      <c r="G921" s="111">
        <f t="shared" si="108"/>
        <v>0</v>
      </c>
      <c r="H921" s="111">
        <f t="shared" si="109"/>
        <v>0</v>
      </c>
      <c r="I921" s="111">
        <f t="shared" si="109"/>
        <v>0</v>
      </c>
      <c r="J921" s="111">
        <f t="shared" si="110"/>
        <v>0</v>
      </c>
      <c r="K921" s="121">
        <v>-2.7104768675996938</v>
      </c>
      <c r="L921" s="121">
        <v>-1.7157082171104046</v>
      </c>
      <c r="M921" s="112"/>
      <c r="N921" s="112"/>
      <c r="O921" s="112"/>
      <c r="P921" s="112"/>
      <c r="Q921" s="129"/>
    </row>
    <row r="922" spans="1:17" x14ac:dyDescent="0.25">
      <c r="A922" s="192" t="s">
        <v>61</v>
      </c>
      <c r="B922" s="183" t="s">
        <v>155</v>
      </c>
      <c r="C922" s="110" t="str">
        <f t="shared" si="111"/>
        <v>MercedCompost Application (CPS 808) (C/N ≤ 11) to Perennials, Orchards, and Vineyards</v>
      </c>
      <c r="D922" s="111">
        <f t="shared" si="105"/>
        <v>-7.8616669547142806</v>
      </c>
      <c r="E922" s="111">
        <f t="shared" si="106"/>
        <v>-7.5910165829229808</v>
      </c>
      <c r="F922" s="111">
        <f t="shared" si="107"/>
        <v>0</v>
      </c>
      <c r="G922" s="111">
        <f t="shared" si="108"/>
        <v>0</v>
      </c>
      <c r="H922" s="111">
        <f t="shared" si="109"/>
        <v>0</v>
      </c>
      <c r="I922" s="111">
        <f t="shared" si="109"/>
        <v>0</v>
      </c>
      <c r="J922" s="111">
        <f t="shared" si="110"/>
        <v>0</v>
      </c>
      <c r="K922" s="121">
        <v>-2.620555651571427</v>
      </c>
      <c r="L922" s="121">
        <v>-2.5303388609743269</v>
      </c>
      <c r="M922" s="112"/>
      <c r="N922" s="112"/>
      <c r="O922" s="112"/>
      <c r="P922" s="112"/>
      <c r="Q922" s="129"/>
    </row>
    <row r="923" spans="1:17" x14ac:dyDescent="0.25">
      <c r="A923" s="192" t="s">
        <v>62</v>
      </c>
      <c r="B923" s="183" t="s">
        <v>155</v>
      </c>
      <c r="C923" s="110" t="str">
        <f t="shared" si="111"/>
        <v>ModocCompost Application (CPS 808) (C/N ≤ 11) to Perennials, Orchards, and Vineyards</v>
      </c>
      <c r="D923" s="111">
        <f t="shared" si="105"/>
        <v>-1.0604012969222145</v>
      </c>
      <c r="E923" s="111">
        <f t="shared" si="106"/>
        <v>-5.1696654637825761</v>
      </c>
      <c r="F923" s="111">
        <f t="shared" si="107"/>
        <v>0</v>
      </c>
      <c r="G923" s="111">
        <f t="shared" si="108"/>
        <v>0</v>
      </c>
      <c r="H923" s="111">
        <f t="shared" si="109"/>
        <v>0</v>
      </c>
      <c r="I923" s="111">
        <f t="shared" si="109"/>
        <v>0</v>
      </c>
      <c r="J923" s="111">
        <f t="shared" si="110"/>
        <v>0</v>
      </c>
      <c r="K923" s="121">
        <v>-0.35346709897407153</v>
      </c>
      <c r="L923" s="121">
        <v>-1.7232218212608588</v>
      </c>
      <c r="M923" s="112"/>
      <c r="N923" s="112"/>
      <c r="O923" s="112"/>
      <c r="P923" s="112"/>
      <c r="Q923" s="129"/>
    </row>
    <row r="924" spans="1:17" x14ac:dyDescent="0.25">
      <c r="A924" s="192" t="s">
        <v>63</v>
      </c>
      <c r="B924" s="183" t="s">
        <v>155</v>
      </c>
      <c r="C924" s="110" t="str">
        <f t="shared" si="111"/>
        <v>MonoCompost Application (CPS 808) (C/N ≤ 11) to Perennials, Orchards, and Vineyards</v>
      </c>
      <c r="D924" s="111">
        <f t="shared" si="105"/>
        <v>-1.3298974743269287</v>
      </c>
      <c r="E924" s="111">
        <f t="shared" si="106"/>
        <v>-4.1319488491852105</v>
      </c>
      <c r="F924" s="111">
        <f t="shared" si="107"/>
        <v>0</v>
      </c>
      <c r="G924" s="111">
        <f t="shared" si="108"/>
        <v>0</v>
      </c>
      <c r="H924" s="111">
        <f t="shared" si="109"/>
        <v>0</v>
      </c>
      <c r="I924" s="111">
        <f t="shared" si="109"/>
        <v>0</v>
      </c>
      <c r="J924" s="111">
        <f t="shared" si="110"/>
        <v>0</v>
      </c>
      <c r="K924" s="121">
        <v>-0.44329915810897624</v>
      </c>
      <c r="L924" s="121">
        <v>-1.3773162830617367</v>
      </c>
      <c r="M924" s="112"/>
      <c r="N924" s="112"/>
      <c r="O924" s="112"/>
      <c r="P924" s="112"/>
      <c r="Q924" s="129"/>
    </row>
    <row r="925" spans="1:17" x14ac:dyDescent="0.25">
      <c r="A925" s="192" t="s">
        <v>64</v>
      </c>
      <c r="B925" s="183" t="s">
        <v>155</v>
      </c>
      <c r="C925" s="110" t="str">
        <f t="shared" si="111"/>
        <v>MontereyCompost Application (CPS 808) (C/N ≤ 11) to Perennials, Orchards, and Vineyards</v>
      </c>
      <c r="D925" s="111">
        <f t="shared" si="105"/>
        <v>-12.293379074027989</v>
      </c>
      <c r="E925" s="111">
        <f t="shared" si="106"/>
        <v>-6.964662616346498</v>
      </c>
      <c r="F925" s="111">
        <f t="shared" si="107"/>
        <v>0</v>
      </c>
      <c r="G925" s="111">
        <f t="shared" si="108"/>
        <v>0</v>
      </c>
      <c r="H925" s="111">
        <f t="shared" si="109"/>
        <v>0</v>
      </c>
      <c r="I925" s="111">
        <f t="shared" si="109"/>
        <v>0</v>
      </c>
      <c r="J925" s="111">
        <f t="shared" si="110"/>
        <v>0</v>
      </c>
      <c r="K925" s="121">
        <v>-4.0977930246759966</v>
      </c>
      <c r="L925" s="121">
        <v>-2.3215542054488325</v>
      </c>
      <c r="M925" s="112"/>
      <c r="N925" s="112"/>
      <c r="O925" s="112"/>
      <c r="P925" s="112"/>
      <c r="Q925" s="129"/>
    </row>
    <row r="926" spans="1:17" x14ac:dyDescent="0.25">
      <c r="A926" s="192" t="s">
        <v>65</v>
      </c>
      <c r="B926" s="183" t="s">
        <v>155</v>
      </c>
      <c r="C926" s="110" t="str">
        <f t="shared" si="111"/>
        <v>NapaCompost Application (CPS 808) (C/N ≤ 11) to Perennials, Orchards, and Vineyards</v>
      </c>
      <c r="D926" s="111">
        <f t="shared" si="105"/>
        <v>-9.620402691528172</v>
      </c>
      <c r="E926" s="111">
        <f t="shared" si="106"/>
        <v>-6.2921532319898779</v>
      </c>
      <c r="F926" s="111">
        <f t="shared" si="107"/>
        <v>0</v>
      </c>
      <c r="G926" s="111">
        <f t="shared" si="108"/>
        <v>0</v>
      </c>
      <c r="H926" s="111">
        <f t="shared" si="109"/>
        <v>0</v>
      </c>
      <c r="I926" s="111">
        <f t="shared" si="109"/>
        <v>0</v>
      </c>
      <c r="J926" s="111">
        <f t="shared" si="110"/>
        <v>0</v>
      </c>
      <c r="K926" s="121">
        <v>-3.2068008971760573</v>
      </c>
      <c r="L926" s="121">
        <v>-2.0973844106632926</v>
      </c>
      <c r="M926" s="112"/>
      <c r="N926" s="112"/>
      <c r="O926" s="112"/>
      <c r="P926" s="112"/>
      <c r="Q926" s="129"/>
    </row>
    <row r="927" spans="1:17" x14ac:dyDescent="0.25">
      <c r="A927" s="192" t="s">
        <v>66</v>
      </c>
      <c r="B927" s="183" t="s">
        <v>155</v>
      </c>
      <c r="C927" s="110" t="str">
        <f t="shared" si="111"/>
        <v>NevadaCompost Application (CPS 808) (C/N ≤ 11) to Perennials, Orchards, and Vineyards</v>
      </c>
      <c r="D927" s="111">
        <f t="shared" si="105"/>
        <v>-10.868541813790948</v>
      </c>
      <c r="E927" s="111">
        <f t="shared" si="106"/>
        <v>-4.7197964629553573</v>
      </c>
      <c r="F927" s="111">
        <f t="shared" si="107"/>
        <v>0</v>
      </c>
      <c r="G927" s="111">
        <f t="shared" si="108"/>
        <v>0</v>
      </c>
      <c r="H927" s="111">
        <f t="shared" si="109"/>
        <v>0</v>
      </c>
      <c r="I927" s="111">
        <f t="shared" si="109"/>
        <v>0</v>
      </c>
      <c r="J927" s="111">
        <f t="shared" si="110"/>
        <v>0</v>
      </c>
      <c r="K927" s="121">
        <v>-3.6228472712636495</v>
      </c>
      <c r="L927" s="121">
        <v>-1.5732654876517858</v>
      </c>
      <c r="M927" s="112"/>
      <c r="N927" s="112"/>
      <c r="O927" s="112"/>
      <c r="P927" s="112"/>
      <c r="Q927" s="129"/>
    </row>
    <row r="928" spans="1:17" x14ac:dyDescent="0.25">
      <c r="A928" s="192" t="s">
        <v>67</v>
      </c>
      <c r="B928" s="183" t="s">
        <v>155</v>
      </c>
      <c r="C928" s="110" t="str">
        <f t="shared" si="111"/>
        <v>OrangeCompost Application (CPS 808) (C/N ≤ 11) to Perennials, Orchards, and Vineyards</v>
      </c>
      <c r="D928" s="111">
        <f t="shared" si="105"/>
        <v>-6.6260836552900599</v>
      </c>
      <c r="E928" s="111">
        <f t="shared" si="106"/>
        <v>-11.057261035665904</v>
      </c>
      <c r="F928" s="111">
        <f t="shared" si="107"/>
        <v>0</v>
      </c>
      <c r="G928" s="111">
        <f t="shared" si="108"/>
        <v>0</v>
      </c>
      <c r="H928" s="111">
        <f t="shared" si="109"/>
        <v>0</v>
      </c>
      <c r="I928" s="111">
        <f t="shared" si="109"/>
        <v>0</v>
      </c>
      <c r="J928" s="111">
        <f t="shared" si="110"/>
        <v>0</v>
      </c>
      <c r="K928" s="121">
        <v>-2.2086945517633532</v>
      </c>
      <c r="L928" s="121">
        <v>-3.6857536785553013</v>
      </c>
      <c r="M928" s="112"/>
      <c r="N928" s="112"/>
      <c r="O928" s="112"/>
      <c r="P928" s="112"/>
      <c r="Q928" s="129"/>
    </row>
    <row r="929" spans="1:17" x14ac:dyDescent="0.25">
      <c r="A929" s="192" t="s">
        <v>68</v>
      </c>
      <c r="B929" s="183" t="s">
        <v>155</v>
      </c>
      <c r="C929" s="110" t="str">
        <f t="shared" si="111"/>
        <v>PlacerCompost Application (CPS 808) (C/N ≤ 11) to Perennials, Orchards, and Vineyards</v>
      </c>
      <c r="D929" s="111">
        <f t="shared" si="105"/>
        <v>-6.1786613337410357</v>
      </c>
      <c r="E929" s="111">
        <f t="shared" si="106"/>
        <v>-10.414206030551036</v>
      </c>
      <c r="F929" s="111">
        <f t="shared" si="107"/>
        <v>0</v>
      </c>
      <c r="G929" s="111">
        <f t="shared" si="108"/>
        <v>0</v>
      </c>
      <c r="H929" s="111">
        <f t="shared" si="109"/>
        <v>0</v>
      </c>
      <c r="I929" s="111">
        <f t="shared" si="109"/>
        <v>0</v>
      </c>
      <c r="J929" s="111">
        <f t="shared" si="110"/>
        <v>0</v>
      </c>
      <c r="K929" s="121">
        <v>-2.0595537779136786</v>
      </c>
      <c r="L929" s="121">
        <v>-3.4714020101836782</v>
      </c>
      <c r="M929" s="112"/>
      <c r="N929" s="112"/>
      <c r="O929" s="112"/>
      <c r="P929" s="112"/>
      <c r="Q929" s="129"/>
    </row>
    <row r="930" spans="1:17" x14ac:dyDescent="0.25">
      <c r="A930" s="192" t="s">
        <v>69</v>
      </c>
      <c r="B930" s="183" t="s">
        <v>155</v>
      </c>
      <c r="C930" s="110" t="str">
        <f t="shared" si="111"/>
        <v>PlumasCompost Application (CPS 808) (C/N ≤ 11) to Perennials, Orchards, and Vineyards</v>
      </c>
      <c r="D930" s="111">
        <f t="shared" si="105"/>
        <v>-1.4023797029236909</v>
      </c>
      <c r="E930" s="111">
        <f t="shared" si="106"/>
        <v>-6.5989440280338441</v>
      </c>
      <c r="F930" s="111">
        <f t="shared" si="107"/>
        <v>0</v>
      </c>
      <c r="G930" s="111">
        <f t="shared" si="108"/>
        <v>0</v>
      </c>
      <c r="H930" s="111">
        <f t="shared" si="109"/>
        <v>0</v>
      </c>
      <c r="I930" s="111">
        <f t="shared" si="109"/>
        <v>0</v>
      </c>
      <c r="J930" s="111">
        <f t="shared" si="110"/>
        <v>0</v>
      </c>
      <c r="K930" s="121">
        <v>-0.46745990097456364</v>
      </c>
      <c r="L930" s="121">
        <v>-2.1996480093446147</v>
      </c>
      <c r="M930" s="112"/>
      <c r="N930" s="112"/>
      <c r="O930" s="112"/>
      <c r="P930" s="112"/>
      <c r="Q930" s="129"/>
    </row>
    <row r="931" spans="1:17" x14ac:dyDescent="0.25">
      <c r="A931" s="192" t="s">
        <v>70</v>
      </c>
      <c r="B931" s="183" t="s">
        <v>155</v>
      </c>
      <c r="C931" s="110" t="str">
        <f t="shared" si="111"/>
        <v>RiversideCompost Application (CPS 808) (C/N ≤ 11) to Perennials, Orchards, and Vineyards</v>
      </c>
      <c r="D931" s="111">
        <f t="shared" si="105"/>
        <v>-4.7946055375350634</v>
      </c>
      <c r="E931" s="111">
        <f t="shared" si="106"/>
        <v>-16.379628848461046</v>
      </c>
      <c r="F931" s="111">
        <f t="shared" si="107"/>
        <v>0</v>
      </c>
      <c r="G931" s="111">
        <f t="shared" si="108"/>
        <v>0</v>
      </c>
      <c r="H931" s="111">
        <f t="shared" si="109"/>
        <v>0</v>
      </c>
      <c r="I931" s="111">
        <f t="shared" si="109"/>
        <v>0</v>
      </c>
      <c r="J931" s="111">
        <f t="shared" si="110"/>
        <v>0</v>
      </c>
      <c r="K931" s="121">
        <v>-1.5982018458450211</v>
      </c>
      <c r="L931" s="121">
        <v>-5.4598762828203489</v>
      </c>
      <c r="M931" s="112"/>
      <c r="N931" s="112"/>
      <c r="O931" s="112"/>
      <c r="P931" s="112"/>
      <c r="Q931" s="129"/>
    </row>
    <row r="932" spans="1:17" x14ac:dyDescent="0.25">
      <c r="A932" s="192" t="s">
        <v>71</v>
      </c>
      <c r="B932" s="183" t="s">
        <v>155</v>
      </c>
      <c r="C932" s="110" t="str">
        <f t="shared" si="111"/>
        <v>SacramentoCompost Application (CPS 808) (C/N ≤ 11) to Perennials, Orchards, and Vineyards</v>
      </c>
      <c r="D932" s="111">
        <f t="shared" si="105"/>
        <v>-4.284438351523443</v>
      </c>
      <c r="E932" s="111">
        <f t="shared" si="106"/>
        <v>-6.3833281339448167</v>
      </c>
      <c r="F932" s="111">
        <f t="shared" si="107"/>
        <v>0</v>
      </c>
      <c r="G932" s="111">
        <f t="shared" si="108"/>
        <v>0</v>
      </c>
      <c r="H932" s="111">
        <f t="shared" si="109"/>
        <v>0</v>
      </c>
      <c r="I932" s="111">
        <f t="shared" si="109"/>
        <v>0</v>
      </c>
      <c r="J932" s="111">
        <f t="shared" si="110"/>
        <v>0</v>
      </c>
      <c r="K932" s="121">
        <v>-1.4281461171744809</v>
      </c>
      <c r="L932" s="121">
        <v>-2.1277760446482721</v>
      </c>
      <c r="M932" s="112"/>
      <c r="N932" s="112"/>
      <c r="O932" s="112"/>
      <c r="P932" s="112"/>
      <c r="Q932" s="129"/>
    </row>
    <row r="933" spans="1:17" x14ac:dyDescent="0.25">
      <c r="A933" s="192" t="s">
        <v>72</v>
      </c>
      <c r="B933" s="183" t="s">
        <v>155</v>
      </c>
      <c r="C933" s="110" t="str">
        <f t="shared" si="111"/>
        <v>San BenitoCompost Application (CPS 808) (C/N ≤ 11) to Perennials, Orchards, and Vineyards</v>
      </c>
      <c r="D933" s="111">
        <f t="shared" si="105"/>
        <v>-4.3799775654810551</v>
      </c>
      <c r="E933" s="111">
        <f t="shared" si="106"/>
        <v>-9.5862373714685365</v>
      </c>
      <c r="F933" s="111">
        <f t="shared" si="107"/>
        <v>0</v>
      </c>
      <c r="G933" s="111">
        <f t="shared" si="108"/>
        <v>0</v>
      </c>
      <c r="H933" s="111">
        <f t="shared" si="109"/>
        <v>0</v>
      </c>
      <c r="I933" s="111">
        <f t="shared" si="109"/>
        <v>0</v>
      </c>
      <c r="J933" s="111">
        <f t="shared" si="110"/>
        <v>0</v>
      </c>
      <c r="K933" s="121">
        <v>-1.4599925218270184</v>
      </c>
      <c r="L933" s="121">
        <v>-3.1954124571561788</v>
      </c>
      <c r="M933" s="112"/>
      <c r="N933" s="112"/>
      <c r="O933" s="112"/>
      <c r="P933" s="112"/>
      <c r="Q933" s="129"/>
    </row>
    <row r="934" spans="1:17" x14ac:dyDescent="0.25">
      <c r="A934" s="192" t="s">
        <v>73</v>
      </c>
      <c r="B934" s="183" t="s">
        <v>155</v>
      </c>
      <c r="C934" s="110" t="str">
        <f t="shared" si="111"/>
        <v>San BernadinoCompost Application (CPS 808) (C/N ≤ 11) to Perennials, Orchards, and Vineyards</v>
      </c>
      <c r="D934" s="111">
        <f t="shared" si="105"/>
        <v>-6.6116497908954646</v>
      </c>
      <c r="E934" s="111">
        <f t="shared" si="106"/>
        <v>-10.453252995697431</v>
      </c>
      <c r="F934" s="111">
        <f t="shared" si="107"/>
        <v>0</v>
      </c>
      <c r="G934" s="111">
        <f t="shared" si="108"/>
        <v>0</v>
      </c>
      <c r="H934" s="111">
        <f t="shared" si="109"/>
        <v>0</v>
      </c>
      <c r="I934" s="111">
        <f t="shared" si="109"/>
        <v>0</v>
      </c>
      <c r="J934" s="111">
        <f t="shared" si="110"/>
        <v>0</v>
      </c>
      <c r="K934" s="121">
        <v>-2.2038832636318215</v>
      </c>
      <c r="L934" s="121">
        <v>-3.4844176652324772</v>
      </c>
      <c r="M934" s="112"/>
      <c r="N934" s="112"/>
      <c r="O934" s="112"/>
      <c r="P934" s="112"/>
      <c r="Q934" s="129"/>
    </row>
    <row r="935" spans="1:17" x14ac:dyDescent="0.25">
      <c r="A935" s="192" t="s">
        <v>74</v>
      </c>
      <c r="B935" s="183" t="s">
        <v>155</v>
      </c>
      <c r="C935" s="110" t="str">
        <f t="shared" si="111"/>
        <v>San DiegoCompost Application (CPS 808) (C/N ≤ 11) to Perennials, Orchards, and Vineyards</v>
      </c>
      <c r="D935" s="111">
        <f t="shared" si="105"/>
        <v>-4.0149379928326425</v>
      </c>
      <c r="E935" s="111">
        <f t="shared" si="106"/>
        <v>-11.897786422922046</v>
      </c>
      <c r="F935" s="111">
        <f t="shared" si="107"/>
        <v>0</v>
      </c>
      <c r="G935" s="111">
        <f t="shared" si="108"/>
        <v>0</v>
      </c>
      <c r="H935" s="111">
        <f t="shared" si="109"/>
        <v>0</v>
      </c>
      <c r="I935" s="111">
        <f t="shared" si="109"/>
        <v>0</v>
      </c>
      <c r="J935" s="111">
        <f t="shared" si="110"/>
        <v>0</v>
      </c>
      <c r="K935" s="121">
        <v>-1.3383126642775476</v>
      </c>
      <c r="L935" s="121">
        <v>-3.9659288076406822</v>
      </c>
      <c r="M935" s="112"/>
      <c r="N935" s="112"/>
      <c r="O935" s="112"/>
      <c r="P935" s="112"/>
      <c r="Q935" s="129"/>
    </row>
    <row r="936" spans="1:17" x14ac:dyDescent="0.25">
      <c r="A936" s="192" t="s">
        <v>75</v>
      </c>
      <c r="B936" s="183" t="s">
        <v>155</v>
      </c>
      <c r="C936" s="110" t="str">
        <f t="shared" si="111"/>
        <v>San FranciscoCompost Application (CPS 808) (C/N ≤ 11) to Perennials, Orchards, and Vineyards</v>
      </c>
      <c r="D936" s="111">
        <f t="shared" si="105"/>
        <v>-19.496628134454252</v>
      </c>
      <c r="E936" s="111">
        <f t="shared" si="106"/>
        <v>-8.4337380430086437</v>
      </c>
      <c r="F936" s="111">
        <f t="shared" si="107"/>
        <v>0</v>
      </c>
      <c r="G936" s="111">
        <f t="shared" si="108"/>
        <v>0</v>
      </c>
      <c r="H936" s="111">
        <f t="shared" si="109"/>
        <v>0</v>
      </c>
      <c r="I936" s="111">
        <f t="shared" si="109"/>
        <v>0</v>
      </c>
      <c r="J936" s="111">
        <f t="shared" si="110"/>
        <v>0</v>
      </c>
      <c r="K936" s="121">
        <v>-6.4988760448180836</v>
      </c>
      <c r="L936" s="121">
        <v>-2.8112460143362146</v>
      </c>
      <c r="M936" s="112"/>
      <c r="N936" s="112"/>
      <c r="O936" s="112"/>
      <c r="P936" s="112"/>
      <c r="Q936" s="129"/>
    </row>
    <row r="937" spans="1:17" x14ac:dyDescent="0.25">
      <c r="A937" s="192" t="s">
        <v>76</v>
      </c>
      <c r="B937" s="183" t="s">
        <v>155</v>
      </c>
      <c r="C937" s="110" t="str">
        <f t="shared" si="111"/>
        <v>San JoaquinCompost Application (CPS 808) (C/N ≤ 11) to Perennials, Orchards, and Vineyards</v>
      </c>
      <c r="D937" s="111">
        <f t="shared" si="105"/>
        <v>-8.2508890238769332</v>
      </c>
      <c r="E937" s="111">
        <f t="shared" si="106"/>
        <v>-9.5540815504662238</v>
      </c>
      <c r="F937" s="111">
        <f t="shared" si="107"/>
        <v>0</v>
      </c>
      <c r="G937" s="111">
        <f t="shared" si="108"/>
        <v>0</v>
      </c>
      <c r="H937" s="111">
        <f t="shared" si="109"/>
        <v>0</v>
      </c>
      <c r="I937" s="111">
        <f t="shared" si="109"/>
        <v>0</v>
      </c>
      <c r="J937" s="111">
        <f t="shared" si="110"/>
        <v>0</v>
      </c>
      <c r="K937" s="121">
        <v>-2.7502963412923109</v>
      </c>
      <c r="L937" s="121">
        <v>-3.1846938501554081</v>
      </c>
      <c r="M937" s="112"/>
      <c r="N937" s="112"/>
      <c r="O937" s="112"/>
      <c r="P937" s="112"/>
      <c r="Q937" s="129"/>
    </row>
    <row r="938" spans="1:17" x14ac:dyDescent="0.25">
      <c r="A938" s="192" t="s">
        <v>77</v>
      </c>
      <c r="B938" s="183" t="s">
        <v>155</v>
      </c>
      <c r="C938" s="110" t="str">
        <f t="shared" si="111"/>
        <v>San Luis ObispoCompost Application (CPS 808) (C/N ≤ 11) to Perennials, Orchards, and Vineyards</v>
      </c>
      <c r="D938" s="111">
        <f t="shared" si="105"/>
        <v>-5.5778880093041945</v>
      </c>
      <c r="E938" s="111">
        <f t="shared" si="106"/>
        <v>-9.4000179849950687</v>
      </c>
      <c r="F938" s="111">
        <f t="shared" si="107"/>
        <v>0</v>
      </c>
      <c r="G938" s="111">
        <f t="shared" si="108"/>
        <v>0</v>
      </c>
      <c r="H938" s="111">
        <f t="shared" si="109"/>
        <v>0</v>
      </c>
      <c r="I938" s="111">
        <f t="shared" si="109"/>
        <v>0</v>
      </c>
      <c r="J938" s="111">
        <f t="shared" si="110"/>
        <v>0</v>
      </c>
      <c r="K938" s="121">
        <v>-1.8592960031013983</v>
      </c>
      <c r="L938" s="121">
        <v>-3.1333393283316897</v>
      </c>
      <c r="M938" s="112"/>
      <c r="N938" s="112"/>
      <c r="O938" s="112"/>
      <c r="P938" s="112"/>
      <c r="Q938" s="129"/>
    </row>
    <row r="939" spans="1:17" x14ac:dyDescent="0.25">
      <c r="A939" s="192" t="s">
        <v>78</v>
      </c>
      <c r="B939" s="183" t="s">
        <v>155</v>
      </c>
      <c r="C939" s="110" t="str">
        <f t="shared" si="111"/>
        <v>San MateoCompost Application (CPS 808) (C/N ≤ 11) to Perennials, Orchards, and Vineyards</v>
      </c>
      <c r="D939" s="111">
        <f t="shared" si="105"/>
        <v>-7.3764452109575824</v>
      </c>
      <c r="E939" s="111">
        <f t="shared" si="106"/>
        <v>-5.9622378040623119</v>
      </c>
      <c r="F939" s="111">
        <f t="shared" si="107"/>
        <v>0</v>
      </c>
      <c r="G939" s="111">
        <f t="shared" si="108"/>
        <v>0</v>
      </c>
      <c r="H939" s="111">
        <f t="shared" si="109"/>
        <v>0</v>
      </c>
      <c r="I939" s="111">
        <f t="shared" si="109"/>
        <v>0</v>
      </c>
      <c r="J939" s="111">
        <f t="shared" si="110"/>
        <v>0</v>
      </c>
      <c r="K939" s="121">
        <v>-2.458815070319194</v>
      </c>
      <c r="L939" s="121">
        <v>-1.987412601354104</v>
      </c>
      <c r="M939" s="112"/>
      <c r="N939" s="112"/>
      <c r="O939" s="112"/>
      <c r="P939" s="112"/>
      <c r="Q939" s="129"/>
    </row>
    <row r="940" spans="1:17" x14ac:dyDescent="0.25">
      <c r="A940" s="192" t="s">
        <v>79</v>
      </c>
      <c r="B940" s="183" t="s">
        <v>155</v>
      </c>
      <c r="C940" s="110" t="str">
        <f t="shared" si="111"/>
        <v>Santa BarbaraCompost Application (CPS 808) (C/N ≤ 11) to Perennials, Orchards, and Vineyards</v>
      </c>
      <c r="D940" s="111">
        <f t="shared" si="105"/>
        <v>-7.895332611232444</v>
      </c>
      <c r="E940" s="111">
        <f t="shared" si="106"/>
        <v>-8.6839697779826768</v>
      </c>
      <c r="F940" s="111">
        <f t="shared" si="107"/>
        <v>0</v>
      </c>
      <c r="G940" s="111">
        <f t="shared" si="108"/>
        <v>0</v>
      </c>
      <c r="H940" s="111">
        <f t="shared" si="109"/>
        <v>0</v>
      </c>
      <c r="I940" s="111">
        <f t="shared" si="109"/>
        <v>0</v>
      </c>
      <c r="J940" s="111">
        <f t="shared" si="110"/>
        <v>0</v>
      </c>
      <c r="K940" s="121">
        <v>-2.6317775370774812</v>
      </c>
      <c r="L940" s="121">
        <v>-2.8946565926608923</v>
      </c>
      <c r="M940" s="112"/>
      <c r="N940" s="112"/>
      <c r="O940" s="112"/>
      <c r="P940" s="112"/>
      <c r="Q940" s="129"/>
    </row>
    <row r="941" spans="1:17" x14ac:dyDescent="0.25">
      <c r="A941" s="192" t="s">
        <v>80</v>
      </c>
      <c r="B941" s="183" t="s">
        <v>155</v>
      </c>
      <c r="C941" s="110" t="str">
        <f t="shared" si="111"/>
        <v>Santa ClaraCompost Application (CPS 808) (C/N ≤ 11) to Perennials, Orchards, and Vineyards</v>
      </c>
      <c r="D941" s="111">
        <f t="shared" si="105"/>
        <v>-4.3103420663645435</v>
      </c>
      <c r="E941" s="111">
        <f t="shared" si="106"/>
        <v>-8.2267284823494737</v>
      </c>
      <c r="F941" s="111">
        <f t="shared" si="107"/>
        <v>0</v>
      </c>
      <c r="G941" s="111">
        <f t="shared" si="108"/>
        <v>0</v>
      </c>
      <c r="H941" s="111">
        <f t="shared" si="109"/>
        <v>0</v>
      </c>
      <c r="I941" s="111">
        <f t="shared" si="109"/>
        <v>0</v>
      </c>
      <c r="J941" s="111">
        <f t="shared" si="110"/>
        <v>0</v>
      </c>
      <c r="K941" s="121">
        <v>-1.4367806887881811</v>
      </c>
      <c r="L941" s="121">
        <v>-2.7422428274498247</v>
      </c>
      <c r="M941" s="112"/>
      <c r="N941" s="112"/>
      <c r="O941" s="112"/>
      <c r="P941" s="112"/>
      <c r="Q941" s="129"/>
    </row>
    <row r="942" spans="1:17" x14ac:dyDescent="0.25">
      <c r="A942" s="192" t="s">
        <v>81</v>
      </c>
      <c r="B942" s="183" t="s">
        <v>155</v>
      </c>
      <c r="C942" s="110" t="str">
        <f t="shared" si="111"/>
        <v>Santa CruzCompost Application (CPS 808) (C/N ≤ 11) to Perennials, Orchards, and Vineyards</v>
      </c>
      <c r="D942" s="111">
        <f t="shared" si="105"/>
        <v>-4.2449832358720574</v>
      </c>
      <c r="E942" s="111">
        <f t="shared" si="106"/>
        <v>-5.8265897464936902</v>
      </c>
      <c r="F942" s="111">
        <f t="shared" si="107"/>
        <v>0</v>
      </c>
      <c r="G942" s="111">
        <f t="shared" si="108"/>
        <v>0</v>
      </c>
      <c r="H942" s="111">
        <f t="shared" si="109"/>
        <v>0</v>
      </c>
      <c r="I942" s="111">
        <f t="shared" si="109"/>
        <v>0</v>
      </c>
      <c r="J942" s="111">
        <f t="shared" si="110"/>
        <v>0</v>
      </c>
      <c r="K942" s="121">
        <v>-1.4149944119573523</v>
      </c>
      <c r="L942" s="121">
        <v>-1.9421965821645635</v>
      </c>
      <c r="M942" s="112"/>
      <c r="N942" s="112"/>
      <c r="O942" s="112"/>
      <c r="P942" s="112"/>
      <c r="Q942" s="129"/>
    </row>
    <row r="943" spans="1:17" x14ac:dyDescent="0.25">
      <c r="A943" s="192" t="s">
        <v>82</v>
      </c>
      <c r="B943" s="183" t="s">
        <v>155</v>
      </c>
      <c r="C943" s="110" t="str">
        <f t="shared" si="111"/>
        <v>ShastaCompost Application (CPS 808) (C/N ≤ 11) to Perennials, Orchards, and Vineyards</v>
      </c>
      <c r="D943" s="111">
        <f t="shared" si="105"/>
        <v>-2.617954702421196</v>
      </c>
      <c r="E943" s="111">
        <f t="shared" si="106"/>
        <v>-3.840978050529654</v>
      </c>
      <c r="F943" s="111">
        <f t="shared" si="107"/>
        <v>0</v>
      </c>
      <c r="G943" s="111">
        <f t="shared" si="108"/>
        <v>0</v>
      </c>
      <c r="H943" s="111">
        <f t="shared" si="109"/>
        <v>0</v>
      </c>
      <c r="I943" s="111">
        <f t="shared" si="109"/>
        <v>0</v>
      </c>
      <c r="J943" s="111">
        <f t="shared" si="110"/>
        <v>0</v>
      </c>
      <c r="K943" s="121">
        <v>-0.87265156747373207</v>
      </c>
      <c r="L943" s="121">
        <v>-1.280326016843218</v>
      </c>
      <c r="M943" s="112"/>
      <c r="N943" s="112"/>
      <c r="O943" s="112"/>
      <c r="P943" s="112"/>
      <c r="Q943" s="129"/>
    </row>
    <row r="944" spans="1:17" x14ac:dyDescent="0.25">
      <c r="A944" s="192" t="s">
        <v>83</v>
      </c>
      <c r="B944" s="183" t="s">
        <v>155</v>
      </c>
      <c r="C944" s="110" t="str">
        <f t="shared" si="111"/>
        <v>SierraCompost Application (CPS 808) (C/N ≤ 11) to Perennials, Orchards, and Vineyards</v>
      </c>
      <c r="D944" s="111">
        <f t="shared" si="105"/>
        <v>-1.1191617800502258</v>
      </c>
      <c r="E944" s="111">
        <f t="shared" si="106"/>
        <v>-3.4581405008790629</v>
      </c>
      <c r="F944" s="111">
        <f t="shared" si="107"/>
        <v>0</v>
      </c>
      <c r="G944" s="111">
        <f t="shared" si="108"/>
        <v>0</v>
      </c>
      <c r="H944" s="111">
        <f t="shared" si="109"/>
        <v>0</v>
      </c>
      <c r="I944" s="111">
        <f t="shared" si="109"/>
        <v>0</v>
      </c>
      <c r="J944" s="111">
        <f t="shared" si="110"/>
        <v>0</v>
      </c>
      <c r="K944" s="121">
        <v>-0.37305392668340864</v>
      </c>
      <c r="L944" s="121">
        <v>-1.1527135002930209</v>
      </c>
      <c r="M944" s="112"/>
      <c r="N944" s="112"/>
      <c r="O944" s="112"/>
      <c r="P944" s="112"/>
      <c r="Q944" s="129"/>
    </row>
    <row r="945" spans="1:17" x14ac:dyDescent="0.25">
      <c r="A945" s="192" t="s">
        <v>84</v>
      </c>
      <c r="B945" s="183" t="s">
        <v>155</v>
      </c>
      <c r="C945" s="110" t="str">
        <f t="shared" si="111"/>
        <v>SiskiyouCompost Application (CPS 808) (C/N ≤ 11) to Perennials, Orchards, and Vineyards</v>
      </c>
      <c r="D945" s="111">
        <f t="shared" si="105"/>
        <v>-1.9072196420716742E-2</v>
      </c>
      <c r="E945" s="111">
        <f t="shared" si="106"/>
        <v>-2.6018743735994811</v>
      </c>
      <c r="F945" s="111">
        <f t="shared" si="107"/>
        <v>0</v>
      </c>
      <c r="G945" s="111">
        <f t="shared" si="108"/>
        <v>0</v>
      </c>
      <c r="H945" s="111">
        <f t="shared" si="109"/>
        <v>0</v>
      </c>
      <c r="I945" s="111">
        <f t="shared" si="109"/>
        <v>0</v>
      </c>
      <c r="J945" s="111">
        <f t="shared" si="110"/>
        <v>0</v>
      </c>
      <c r="K945" s="121">
        <v>-6.3573988069055808E-3</v>
      </c>
      <c r="L945" s="121">
        <v>-0.86729145786649375</v>
      </c>
      <c r="M945" s="112"/>
      <c r="N945" s="112"/>
      <c r="O945" s="112"/>
      <c r="P945" s="112"/>
      <c r="Q945" s="129"/>
    </row>
    <row r="946" spans="1:17" x14ac:dyDescent="0.25">
      <c r="A946" s="192" t="s">
        <v>85</v>
      </c>
      <c r="B946" s="183" t="s">
        <v>155</v>
      </c>
      <c r="C946" s="110" t="str">
        <f t="shared" si="111"/>
        <v>SolanoCompost Application (CPS 808) (C/N ≤ 11) to Perennials, Orchards, and Vineyards</v>
      </c>
      <c r="D946" s="111">
        <f t="shared" si="105"/>
        <v>-2.5123118239267326</v>
      </c>
      <c r="E946" s="111">
        <f t="shared" si="106"/>
        <v>-16.872102350942065</v>
      </c>
      <c r="F946" s="111">
        <f t="shared" si="107"/>
        <v>0</v>
      </c>
      <c r="G946" s="111">
        <f t="shared" si="108"/>
        <v>0</v>
      </c>
      <c r="H946" s="111">
        <f t="shared" si="109"/>
        <v>0</v>
      </c>
      <c r="I946" s="111">
        <f t="shared" si="109"/>
        <v>0</v>
      </c>
      <c r="J946" s="111">
        <f t="shared" si="110"/>
        <v>0</v>
      </c>
      <c r="K946" s="121">
        <v>-0.83743727464224416</v>
      </c>
      <c r="L946" s="121">
        <v>-5.6240341169806882</v>
      </c>
      <c r="M946" s="112"/>
      <c r="N946" s="112"/>
      <c r="O946" s="112"/>
      <c r="P946" s="112"/>
      <c r="Q946" s="129"/>
    </row>
    <row r="947" spans="1:17" x14ac:dyDescent="0.25">
      <c r="A947" s="192" t="s">
        <v>86</v>
      </c>
      <c r="B947" s="183" t="s">
        <v>155</v>
      </c>
      <c r="C947" s="110" t="str">
        <f t="shared" si="111"/>
        <v>SonomaCompost Application (CPS 808) (C/N ≤ 11) to Perennials, Orchards, and Vineyards</v>
      </c>
      <c r="D947" s="111">
        <f t="shared" si="105"/>
        <v>-3.815664099675832</v>
      </c>
      <c r="E947" s="111">
        <f t="shared" si="106"/>
        <v>-6.3652014504094563</v>
      </c>
      <c r="F947" s="111">
        <f t="shared" si="107"/>
        <v>0</v>
      </c>
      <c r="G947" s="111">
        <f t="shared" si="108"/>
        <v>0</v>
      </c>
      <c r="H947" s="111">
        <f t="shared" si="109"/>
        <v>0</v>
      </c>
      <c r="I947" s="111">
        <f t="shared" si="109"/>
        <v>0</v>
      </c>
      <c r="J947" s="111">
        <f t="shared" si="110"/>
        <v>0</v>
      </c>
      <c r="K947" s="121">
        <v>-1.2718880332252773</v>
      </c>
      <c r="L947" s="121">
        <v>-2.1217338168031521</v>
      </c>
      <c r="M947" s="112"/>
      <c r="N947" s="112"/>
      <c r="O947" s="112"/>
      <c r="P947" s="112"/>
      <c r="Q947" s="129"/>
    </row>
    <row r="948" spans="1:17" x14ac:dyDescent="0.25">
      <c r="A948" s="192" t="s">
        <v>87</v>
      </c>
      <c r="B948" s="183" t="s">
        <v>155</v>
      </c>
      <c r="C948" s="110" t="str">
        <f t="shared" si="111"/>
        <v>StanislausCompost Application (CPS 808) (C/N ≤ 11) to Perennials, Orchards, and Vineyards</v>
      </c>
      <c r="D948" s="111">
        <f t="shared" si="105"/>
        <v>-8.2029675947118967</v>
      </c>
      <c r="E948" s="111">
        <f t="shared" si="106"/>
        <v>-8.0995612986031329</v>
      </c>
      <c r="F948" s="111">
        <f t="shared" si="107"/>
        <v>0</v>
      </c>
      <c r="G948" s="111">
        <f t="shared" si="108"/>
        <v>0</v>
      </c>
      <c r="H948" s="111">
        <f t="shared" si="109"/>
        <v>0</v>
      </c>
      <c r="I948" s="111">
        <f t="shared" si="109"/>
        <v>0</v>
      </c>
      <c r="J948" s="111">
        <f t="shared" si="110"/>
        <v>0</v>
      </c>
      <c r="K948" s="121">
        <v>-2.7343225315706321</v>
      </c>
      <c r="L948" s="121">
        <v>-2.6998537662010444</v>
      </c>
      <c r="M948" s="112"/>
      <c r="N948" s="112"/>
      <c r="O948" s="112"/>
      <c r="P948" s="112"/>
      <c r="Q948" s="129"/>
    </row>
    <row r="949" spans="1:17" x14ac:dyDescent="0.25">
      <c r="A949" s="192" t="s">
        <v>88</v>
      </c>
      <c r="B949" s="183" t="s">
        <v>155</v>
      </c>
      <c r="C949" s="110" t="str">
        <f t="shared" si="111"/>
        <v>SutterCompost Application (CPS 808) (C/N ≤ 11) to Perennials, Orchards, and Vineyards</v>
      </c>
      <c r="D949" s="111">
        <f t="shared" si="105"/>
        <v>-3.404559051190839</v>
      </c>
      <c r="E949" s="111">
        <f t="shared" si="106"/>
        <v>-16.220378633632091</v>
      </c>
      <c r="F949" s="111">
        <f t="shared" si="107"/>
        <v>0</v>
      </c>
      <c r="G949" s="111">
        <f t="shared" si="108"/>
        <v>0</v>
      </c>
      <c r="H949" s="111">
        <f t="shared" si="109"/>
        <v>0</v>
      </c>
      <c r="I949" s="111">
        <f t="shared" si="109"/>
        <v>0</v>
      </c>
      <c r="J949" s="111">
        <f t="shared" si="110"/>
        <v>0</v>
      </c>
      <c r="K949" s="121">
        <v>-1.1348530170636131</v>
      </c>
      <c r="L949" s="121">
        <v>-5.406792877877364</v>
      </c>
      <c r="M949" s="112"/>
      <c r="N949" s="112"/>
      <c r="O949" s="112"/>
      <c r="P949" s="112"/>
      <c r="Q949" s="129"/>
    </row>
    <row r="950" spans="1:17" x14ac:dyDescent="0.25">
      <c r="A950" s="192" t="s">
        <v>89</v>
      </c>
      <c r="B950" s="183" t="s">
        <v>155</v>
      </c>
      <c r="C950" s="110" t="str">
        <f t="shared" si="111"/>
        <v>TehamaCompost Application (CPS 808) (C/N ≤ 11) to Perennials, Orchards, and Vineyards</v>
      </c>
      <c r="D950" s="111">
        <f t="shared" si="105"/>
        <v>-6.1230356160811308</v>
      </c>
      <c r="E950" s="111">
        <f t="shared" si="106"/>
        <v>-10.854827708229848</v>
      </c>
      <c r="F950" s="111">
        <f t="shared" si="107"/>
        <v>0</v>
      </c>
      <c r="G950" s="111">
        <f t="shared" si="108"/>
        <v>0</v>
      </c>
      <c r="H950" s="111">
        <f t="shared" si="109"/>
        <v>0</v>
      </c>
      <c r="I950" s="111">
        <f t="shared" si="109"/>
        <v>0</v>
      </c>
      <c r="J950" s="111">
        <f t="shared" si="110"/>
        <v>0</v>
      </c>
      <c r="K950" s="121">
        <v>-2.0410118720270436</v>
      </c>
      <c r="L950" s="121">
        <v>-3.6182759027432829</v>
      </c>
      <c r="M950" s="112"/>
      <c r="N950" s="112"/>
      <c r="O950" s="112"/>
      <c r="P950" s="112"/>
      <c r="Q950" s="129"/>
    </row>
    <row r="951" spans="1:17" x14ac:dyDescent="0.25">
      <c r="A951" s="192" t="s">
        <v>90</v>
      </c>
      <c r="B951" s="183" t="s">
        <v>155</v>
      </c>
      <c r="C951" s="110" t="str">
        <f t="shared" si="111"/>
        <v>TrinityCompost Application (CPS 808) (C/N ≤ 11) to Perennials, Orchards, and Vineyards</v>
      </c>
      <c r="D951" s="111">
        <f t="shared" si="105"/>
        <v>-3.6567940836046322</v>
      </c>
      <c r="E951" s="111">
        <f t="shared" si="106"/>
        <v>-5.9891614494055219</v>
      </c>
      <c r="F951" s="111">
        <f t="shared" si="107"/>
        <v>0</v>
      </c>
      <c r="G951" s="111">
        <f t="shared" si="108"/>
        <v>0</v>
      </c>
      <c r="H951" s="111">
        <f t="shared" si="109"/>
        <v>0</v>
      </c>
      <c r="I951" s="111">
        <f t="shared" si="109"/>
        <v>0</v>
      </c>
      <c r="J951" s="111">
        <f t="shared" si="110"/>
        <v>0</v>
      </c>
      <c r="K951" s="121">
        <v>-1.218931361201544</v>
      </c>
      <c r="L951" s="121">
        <v>-1.9963871498018406</v>
      </c>
      <c r="M951" s="112"/>
      <c r="N951" s="112"/>
      <c r="O951" s="112"/>
      <c r="P951" s="112"/>
      <c r="Q951" s="129"/>
    </row>
    <row r="952" spans="1:17" x14ac:dyDescent="0.25">
      <c r="A952" s="192" t="s">
        <v>91</v>
      </c>
      <c r="B952" s="183" t="s">
        <v>155</v>
      </c>
      <c r="C952" s="110" t="str">
        <f t="shared" si="111"/>
        <v>TulareCompost Application (CPS 808) (C/N ≤ 11) to Perennials, Orchards, and Vineyards</v>
      </c>
      <c r="D952" s="111">
        <f t="shared" si="105"/>
        <v>-4.6235183090195608</v>
      </c>
      <c r="E952" s="111">
        <f t="shared" si="106"/>
        <v>-12.639551264338539</v>
      </c>
      <c r="F952" s="111">
        <f t="shared" si="107"/>
        <v>0</v>
      </c>
      <c r="G952" s="111">
        <f t="shared" si="108"/>
        <v>0</v>
      </c>
      <c r="H952" s="111">
        <f t="shared" si="109"/>
        <v>0</v>
      </c>
      <c r="I952" s="111">
        <f t="shared" si="109"/>
        <v>0</v>
      </c>
      <c r="J952" s="111">
        <f t="shared" si="110"/>
        <v>0</v>
      </c>
      <c r="K952" s="121">
        <v>-1.5411727696731869</v>
      </c>
      <c r="L952" s="121">
        <v>-4.2131837547795135</v>
      </c>
      <c r="M952" s="112"/>
      <c r="N952" s="112"/>
      <c r="O952" s="112"/>
      <c r="P952" s="112"/>
      <c r="Q952" s="129"/>
    </row>
    <row r="953" spans="1:17" x14ac:dyDescent="0.25">
      <c r="A953" s="192" t="s">
        <v>92</v>
      </c>
      <c r="B953" s="183" t="s">
        <v>155</v>
      </c>
      <c r="C953" s="110" t="str">
        <f t="shared" si="111"/>
        <v>TuolumneCompost Application (CPS 808) (C/N ≤ 11) to Perennials, Orchards, and Vineyards</v>
      </c>
      <c r="D953" s="111">
        <f t="shared" ref="D953:D1016" si="112">K953*ThreeYears</f>
        <v>-11.032859385418949</v>
      </c>
      <c r="E953" s="111">
        <f t="shared" ref="E953:E1016" si="113">L953*ThreeYears</f>
        <v>-5.6207973351521385</v>
      </c>
      <c r="F953" s="111">
        <f t="shared" ref="F953:F1016" si="114">M953*ThreeYears</f>
        <v>0</v>
      </c>
      <c r="G953" s="111">
        <f t="shared" ref="G953:G1016" si="115">N953*ThreeYears</f>
        <v>0</v>
      </c>
      <c r="H953" s="111">
        <f t="shared" ref="H953:I1016" si="116">O953*ThreeYears</f>
        <v>0</v>
      </c>
      <c r="I953" s="111">
        <f t="shared" si="116"/>
        <v>0</v>
      </c>
      <c r="J953" s="111">
        <f t="shared" ref="J953:J1016" si="117">Q953*ThreeYears</f>
        <v>0</v>
      </c>
      <c r="K953" s="121">
        <v>-3.6776197951396496</v>
      </c>
      <c r="L953" s="121">
        <v>-1.8735991117173794</v>
      </c>
      <c r="M953" s="112"/>
      <c r="N953" s="112"/>
      <c r="O953" s="112"/>
      <c r="P953" s="112"/>
      <c r="Q953" s="129"/>
    </row>
    <row r="954" spans="1:17" x14ac:dyDescent="0.25">
      <c r="A954" s="192" t="s">
        <v>93</v>
      </c>
      <c r="B954" s="183" t="s">
        <v>155</v>
      </c>
      <c r="C954" s="110" t="str">
        <f t="shared" ref="C954:C1017" si="118">A954&amp;B954</f>
        <v>VentureCompost Application (CPS 808) (C/N ≤ 11) to Perennials, Orchards, and Vineyards</v>
      </c>
      <c r="D954" s="111">
        <f t="shared" si="112"/>
        <v>-7.0310489558207863</v>
      </c>
      <c r="E954" s="111">
        <f t="shared" si="113"/>
        <v>-9.1402896315811013</v>
      </c>
      <c r="F954" s="111">
        <f t="shared" si="114"/>
        <v>0</v>
      </c>
      <c r="G954" s="111">
        <f t="shared" si="115"/>
        <v>0</v>
      </c>
      <c r="H954" s="111">
        <f t="shared" si="116"/>
        <v>0</v>
      </c>
      <c r="I954" s="111">
        <f t="shared" si="116"/>
        <v>0</v>
      </c>
      <c r="J954" s="111">
        <f t="shared" si="117"/>
        <v>0</v>
      </c>
      <c r="K954" s="121">
        <v>-2.3436829852735954</v>
      </c>
      <c r="L954" s="121">
        <v>-3.0467632105270335</v>
      </c>
      <c r="M954" s="112"/>
      <c r="N954" s="112"/>
      <c r="O954" s="112"/>
      <c r="P954" s="112"/>
      <c r="Q954" s="129"/>
    </row>
    <row r="955" spans="1:17" x14ac:dyDescent="0.25">
      <c r="A955" s="192" t="s">
        <v>94</v>
      </c>
      <c r="B955" s="183" t="s">
        <v>155</v>
      </c>
      <c r="C955" s="110" t="str">
        <f t="shared" si="118"/>
        <v>YoloCompost Application (CPS 808) (C/N ≤ 11) to Perennials, Orchards, and Vineyards</v>
      </c>
      <c r="D955" s="111">
        <f t="shared" si="112"/>
        <v>-4.5913802779699138</v>
      </c>
      <c r="E955" s="111">
        <f t="shared" si="113"/>
        <v>-12.638073868749206</v>
      </c>
      <c r="F955" s="111">
        <f t="shared" si="114"/>
        <v>0</v>
      </c>
      <c r="G955" s="111">
        <f t="shared" si="115"/>
        <v>0</v>
      </c>
      <c r="H955" s="111">
        <f t="shared" si="116"/>
        <v>0</v>
      </c>
      <c r="I955" s="111">
        <f t="shared" si="116"/>
        <v>0</v>
      </c>
      <c r="J955" s="111">
        <f t="shared" si="117"/>
        <v>0</v>
      </c>
      <c r="K955" s="121">
        <v>-1.5304600926566378</v>
      </c>
      <c r="L955" s="121">
        <v>-4.212691289583069</v>
      </c>
      <c r="M955" s="112"/>
      <c r="N955" s="112"/>
      <c r="O955" s="112"/>
      <c r="P955" s="112"/>
      <c r="Q955" s="129"/>
    </row>
    <row r="956" spans="1:17" x14ac:dyDescent="0.25">
      <c r="A956" s="192" t="s">
        <v>95</v>
      </c>
      <c r="B956" s="183" t="s">
        <v>155</v>
      </c>
      <c r="C956" s="110" t="str">
        <f t="shared" si="118"/>
        <v>YubaCompost Application (CPS 808) (C/N ≤ 11) to Perennials, Orchards, and Vineyards</v>
      </c>
      <c r="D956" s="111">
        <f t="shared" si="112"/>
        <v>-5.3017587037863425</v>
      </c>
      <c r="E956" s="111">
        <f t="shared" si="113"/>
        <v>-14.934386033843813</v>
      </c>
      <c r="F956" s="111">
        <f t="shared" si="114"/>
        <v>0</v>
      </c>
      <c r="G956" s="111">
        <f t="shared" si="115"/>
        <v>0</v>
      </c>
      <c r="H956" s="111">
        <f t="shared" si="116"/>
        <v>0</v>
      </c>
      <c r="I956" s="111">
        <f t="shared" si="116"/>
        <v>0</v>
      </c>
      <c r="J956" s="111">
        <f t="shared" si="117"/>
        <v>0</v>
      </c>
      <c r="K956" s="121">
        <v>-1.7672529012621143</v>
      </c>
      <c r="L956" s="121">
        <v>-4.9781286779479377</v>
      </c>
      <c r="M956" s="112"/>
      <c r="N956" s="112"/>
      <c r="O956" s="112"/>
      <c r="P956" s="112"/>
      <c r="Q956" s="129"/>
    </row>
    <row r="957" spans="1:17" x14ac:dyDescent="0.25">
      <c r="A957" s="192" t="s">
        <v>38</v>
      </c>
      <c r="B957" s="183" t="s">
        <v>156</v>
      </c>
      <c r="C957" s="110" t="str">
        <f t="shared" si="118"/>
        <v>AlamedaCompost Application (CPS 808) (C/N &gt; 11) to Perennials, Orchards, and Vineyards</v>
      </c>
      <c r="D957" s="111">
        <f t="shared" si="112"/>
        <v>-0.16283595186516511</v>
      </c>
      <c r="E957" s="111">
        <f t="shared" si="113"/>
        <v>-10.794805581472719</v>
      </c>
      <c r="F957" s="111">
        <f t="shared" si="114"/>
        <v>0</v>
      </c>
      <c r="G957" s="111">
        <f t="shared" si="115"/>
        <v>0</v>
      </c>
      <c r="H957" s="111">
        <f t="shared" si="116"/>
        <v>0</v>
      </c>
      <c r="I957" s="111">
        <f t="shared" si="116"/>
        <v>0</v>
      </c>
      <c r="J957" s="111">
        <f t="shared" si="117"/>
        <v>0</v>
      </c>
      <c r="K957" s="121">
        <v>-5.4278650621721707E-2</v>
      </c>
      <c r="L957" s="121">
        <v>-3.5982685271575727</v>
      </c>
      <c r="M957" s="112"/>
      <c r="N957" s="112"/>
      <c r="O957" s="112"/>
      <c r="P957" s="112"/>
      <c r="Q957" s="129"/>
    </row>
    <row r="958" spans="1:17" x14ac:dyDescent="0.25">
      <c r="A958" s="192" t="s">
        <v>39</v>
      </c>
      <c r="B958" s="183" t="s">
        <v>156</v>
      </c>
      <c r="C958" s="110" t="str">
        <f t="shared" si="118"/>
        <v>AlpineCompost Application (CPS 808) (C/N &gt; 11) to Perennials, Orchards, and Vineyards</v>
      </c>
      <c r="D958" s="111">
        <f t="shared" si="112"/>
        <v>7.8775694801237889E-2</v>
      </c>
      <c r="E958" s="111">
        <f t="shared" si="113"/>
        <v>-0.52449516745300895</v>
      </c>
      <c r="F958" s="111">
        <f t="shared" si="114"/>
        <v>0</v>
      </c>
      <c r="G958" s="111">
        <f t="shared" si="115"/>
        <v>0</v>
      </c>
      <c r="H958" s="111">
        <f t="shared" si="116"/>
        <v>0</v>
      </c>
      <c r="I958" s="111">
        <f t="shared" si="116"/>
        <v>0</v>
      </c>
      <c r="J958" s="111">
        <f t="shared" si="117"/>
        <v>0</v>
      </c>
      <c r="K958" s="121">
        <v>2.6258564933745964E-2</v>
      </c>
      <c r="L958" s="121">
        <v>-0.17483172248433632</v>
      </c>
      <c r="M958" s="112"/>
      <c r="N958" s="112"/>
      <c r="O958" s="112"/>
      <c r="P958" s="112"/>
      <c r="Q958" s="129"/>
    </row>
    <row r="959" spans="1:17" x14ac:dyDescent="0.25">
      <c r="A959" s="192" t="s">
        <v>40</v>
      </c>
      <c r="B959" s="183" t="s">
        <v>156</v>
      </c>
      <c r="C959" s="110" t="str">
        <f t="shared" si="118"/>
        <v>AmadorCompost Application (CPS 808) (C/N &gt; 11) to Perennials, Orchards, and Vineyards</v>
      </c>
      <c r="D959" s="111">
        <f t="shared" si="112"/>
        <v>-0.16777811339515308</v>
      </c>
      <c r="E959" s="111">
        <f t="shared" si="113"/>
        <v>-5.5466629115555692</v>
      </c>
      <c r="F959" s="111">
        <f t="shared" si="114"/>
        <v>0</v>
      </c>
      <c r="G959" s="111">
        <f t="shared" si="115"/>
        <v>0</v>
      </c>
      <c r="H959" s="111">
        <f t="shared" si="116"/>
        <v>0</v>
      </c>
      <c r="I959" s="111">
        <f t="shared" si="116"/>
        <v>0</v>
      </c>
      <c r="J959" s="111">
        <f t="shared" si="117"/>
        <v>0</v>
      </c>
      <c r="K959" s="121">
        <v>-5.5926037798384363E-2</v>
      </c>
      <c r="L959" s="121">
        <v>-1.8488876371851897</v>
      </c>
      <c r="M959" s="112"/>
      <c r="N959" s="112"/>
      <c r="O959" s="112"/>
      <c r="P959" s="112"/>
      <c r="Q959" s="129"/>
    </row>
    <row r="960" spans="1:17" x14ac:dyDescent="0.25">
      <c r="A960" s="192" t="s">
        <v>41</v>
      </c>
      <c r="B960" s="183" t="s">
        <v>156</v>
      </c>
      <c r="C960" s="110" t="str">
        <f t="shared" si="118"/>
        <v>ButteCompost Application (CPS 808) (C/N &gt; 11) to Perennials, Orchards, and Vineyards</v>
      </c>
      <c r="D960" s="111">
        <f t="shared" si="112"/>
        <v>-0.23550072570165273</v>
      </c>
      <c r="E960" s="111">
        <f t="shared" si="113"/>
        <v>-7.7648393528550965</v>
      </c>
      <c r="F960" s="111">
        <f t="shared" si="114"/>
        <v>0</v>
      </c>
      <c r="G960" s="111">
        <f t="shared" si="115"/>
        <v>0</v>
      </c>
      <c r="H960" s="111">
        <f t="shared" si="116"/>
        <v>0</v>
      </c>
      <c r="I960" s="111">
        <f t="shared" si="116"/>
        <v>0</v>
      </c>
      <c r="J960" s="111">
        <f t="shared" si="117"/>
        <v>0</v>
      </c>
      <c r="K960" s="121">
        <v>-7.850024190055091E-2</v>
      </c>
      <c r="L960" s="121">
        <v>-2.588279784285032</v>
      </c>
      <c r="M960" s="112"/>
      <c r="N960" s="112"/>
      <c r="O960" s="112"/>
      <c r="P960" s="112"/>
      <c r="Q960" s="129"/>
    </row>
    <row r="961" spans="1:17" x14ac:dyDescent="0.25">
      <c r="A961" s="192" t="s">
        <v>42</v>
      </c>
      <c r="B961" s="183" t="s">
        <v>156</v>
      </c>
      <c r="C961" s="110" t="str">
        <f t="shared" si="118"/>
        <v>CalaverasCompost Application (CPS 808) (C/N &gt; 11) to Perennials, Orchards, and Vineyards</v>
      </c>
      <c r="D961" s="111">
        <f t="shared" si="112"/>
        <v>-0.16117129384123197</v>
      </c>
      <c r="E961" s="111">
        <f t="shared" si="113"/>
        <v>-8.8647039561234795</v>
      </c>
      <c r="F961" s="111">
        <f t="shared" si="114"/>
        <v>0</v>
      </c>
      <c r="G961" s="111">
        <f t="shared" si="115"/>
        <v>0</v>
      </c>
      <c r="H961" s="111">
        <f t="shared" si="116"/>
        <v>0</v>
      </c>
      <c r="I961" s="111">
        <f t="shared" si="116"/>
        <v>0</v>
      </c>
      <c r="J961" s="111">
        <f t="shared" si="117"/>
        <v>0</v>
      </c>
      <c r="K961" s="121">
        <v>-5.3723764613743993E-2</v>
      </c>
      <c r="L961" s="121">
        <v>-2.9549013187078264</v>
      </c>
      <c r="M961" s="112"/>
      <c r="N961" s="112"/>
      <c r="O961" s="112"/>
      <c r="P961" s="112"/>
      <c r="Q961" s="129"/>
    </row>
    <row r="962" spans="1:17" x14ac:dyDescent="0.25">
      <c r="A962" s="192" t="s">
        <v>43</v>
      </c>
      <c r="B962" s="183" t="s">
        <v>156</v>
      </c>
      <c r="C962" s="110" t="str">
        <f t="shared" si="118"/>
        <v>ColusaCompost Application (CPS 808) (C/N &gt; 11) to Perennials, Orchards, and Vineyards</v>
      </c>
      <c r="D962" s="111">
        <f t="shared" si="112"/>
        <v>-0.28852626091646377</v>
      </c>
      <c r="E962" s="111">
        <f t="shared" si="113"/>
        <v>-7.4227220560040896</v>
      </c>
      <c r="F962" s="111">
        <f t="shared" si="114"/>
        <v>0</v>
      </c>
      <c r="G962" s="111">
        <f t="shared" si="115"/>
        <v>0</v>
      </c>
      <c r="H962" s="111">
        <f t="shared" si="116"/>
        <v>0</v>
      </c>
      <c r="I962" s="111">
        <f t="shared" si="116"/>
        <v>0</v>
      </c>
      <c r="J962" s="111">
        <f t="shared" si="117"/>
        <v>0</v>
      </c>
      <c r="K962" s="121">
        <v>-9.6175420305487924E-2</v>
      </c>
      <c r="L962" s="121">
        <v>-2.4742406853346965</v>
      </c>
      <c r="M962" s="112"/>
      <c r="N962" s="112"/>
      <c r="O962" s="112"/>
      <c r="P962" s="112"/>
      <c r="Q962" s="129"/>
    </row>
    <row r="963" spans="1:17" x14ac:dyDescent="0.25">
      <c r="A963" s="192" t="s">
        <v>44</v>
      </c>
      <c r="B963" s="183" t="s">
        <v>156</v>
      </c>
      <c r="C963" s="110" t="str">
        <f t="shared" si="118"/>
        <v>Contra CostaCompost Application (CPS 808) (C/N &gt; 11) to Perennials, Orchards, and Vineyards</v>
      </c>
      <c r="D963" s="111">
        <f t="shared" si="112"/>
        <v>-0.19825775041909371</v>
      </c>
      <c r="E963" s="111">
        <f t="shared" si="113"/>
        <v>-7.0233513173737645</v>
      </c>
      <c r="F963" s="111">
        <f t="shared" si="114"/>
        <v>0</v>
      </c>
      <c r="G963" s="111">
        <f t="shared" si="115"/>
        <v>0</v>
      </c>
      <c r="H963" s="111">
        <f t="shared" si="116"/>
        <v>0</v>
      </c>
      <c r="I963" s="111">
        <f t="shared" si="116"/>
        <v>0</v>
      </c>
      <c r="J963" s="111">
        <f t="shared" si="117"/>
        <v>0</v>
      </c>
      <c r="K963" s="121">
        <v>-6.6085916806364567E-2</v>
      </c>
      <c r="L963" s="121">
        <v>-2.341117105791255</v>
      </c>
      <c r="M963" s="112"/>
      <c r="N963" s="112"/>
      <c r="O963" s="112"/>
      <c r="P963" s="112"/>
      <c r="Q963" s="129"/>
    </row>
    <row r="964" spans="1:17" x14ac:dyDescent="0.25">
      <c r="A964" s="192" t="s">
        <v>45</v>
      </c>
      <c r="B964" s="183" t="s">
        <v>156</v>
      </c>
      <c r="C964" s="110" t="str">
        <f t="shared" si="118"/>
        <v>Del NorteCompost Application (CPS 808) (C/N &gt; 11) to Perennials, Orchards, and Vineyards</v>
      </c>
      <c r="D964" s="111">
        <f t="shared" si="112"/>
        <v>-0.2872368893043229</v>
      </c>
      <c r="E964" s="111">
        <f t="shared" si="113"/>
        <v>-4.6732101264711137</v>
      </c>
      <c r="F964" s="111">
        <f t="shared" si="114"/>
        <v>0</v>
      </c>
      <c r="G964" s="111">
        <f t="shared" si="115"/>
        <v>0</v>
      </c>
      <c r="H964" s="111">
        <f t="shared" si="116"/>
        <v>0</v>
      </c>
      <c r="I964" s="111">
        <f t="shared" si="116"/>
        <v>0</v>
      </c>
      <c r="J964" s="111">
        <f t="shared" si="117"/>
        <v>0</v>
      </c>
      <c r="K964" s="121">
        <v>-9.5745629768107632E-2</v>
      </c>
      <c r="L964" s="121">
        <v>-1.5577367088237044</v>
      </c>
      <c r="M964" s="112"/>
      <c r="N964" s="112"/>
      <c r="O964" s="112"/>
      <c r="P964" s="112"/>
      <c r="Q964" s="129"/>
    </row>
    <row r="965" spans="1:17" x14ac:dyDescent="0.25">
      <c r="A965" s="192" t="s">
        <v>46</v>
      </c>
      <c r="B965" s="183" t="s">
        <v>156</v>
      </c>
      <c r="C965" s="110" t="str">
        <f t="shared" si="118"/>
        <v>El DoradoCompost Application (CPS 808) (C/N &gt; 11) to Perennials, Orchards, and Vineyards</v>
      </c>
      <c r="D965" s="111">
        <f t="shared" si="112"/>
        <v>-0.11522151473330633</v>
      </c>
      <c r="E965" s="111">
        <f t="shared" si="113"/>
        <v>-4.5007043419734529</v>
      </c>
      <c r="F965" s="111">
        <f t="shared" si="114"/>
        <v>0</v>
      </c>
      <c r="G965" s="111">
        <f t="shared" si="115"/>
        <v>0</v>
      </c>
      <c r="H965" s="111">
        <f t="shared" si="116"/>
        <v>0</v>
      </c>
      <c r="I965" s="111">
        <f t="shared" si="116"/>
        <v>0</v>
      </c>
      <c r="J965" s="111">
        <f t="shared" si="117"/>
        <v>0</v>
      </c>
      <c r="K965" s="121">
        <v>-3.8407171577768774E-2</v>
      </c>
      <c r="L965" s="121">
        <v>-1.5002347806578178</v>
      </c>
      <c r="M965" s="112"/>
      <c r="N965" s="112"/>
      <c r="O965" s="112"/>
      <c r="P965" s="112"/>
      <c r="Q965" s="129"/>
    </row>
    <row r="966" spans="1:17" x14ac:dyDescent="0.25">
      <c r="A966" s="192" t="s">
        <v>47</v>
      </c>
      <c r="B966" s="183" t="s">
        <v>156</v>
      </c>
      <c r="C966" s="110" t="str">
        <f t="shared" si="118"/>
        <v>FresnoCompost Application (CPS 808) (C/N &gt; 11) to Perennials, Orchards, and Vineyards</v>
      </c>
      <c r="D966" s="111">
        <f t="shared" si="112"/>
        <v>-0.14522839413337046</v>
      </c>
      <c r="E966" s="111">
        <f t="shared" si="113"/>
        <v>-8.0770017265735348</v>
      </c>
      <c r="F966" s="111">
        <f t="shared" si="114"/>
        <v>0</v>
      </c>
      <c r="G966" s="111">
        <f t="shared" si="115"/>
        <v>0</v>
      </c>
      <c r="H966" s="111">
        <f t="shared" si="116"/>
        <v>0</v>
      </c>
      <c r="I966" s="111">
        <f t="shared" si="116"/>
        <v>0</v>
      </c>
      <c r="J966" s="111">
        <f t="shared" si="117"/>
        <v>0</v>
      </c>
      <c r="K966" s="121">
        <v>-4.8409464711123493E-2</v>
      </c>
      <c r="L966" s="121">
        <v>-2.6923339088578451</v>
      </c>
      <c r="M966" s="112"/>
      <c r="N966" s="112"/>
      <c r="O966" s="112"/>
      <c r="P966" s="112"/>
      <c r="Q966" s="129"/>
    </row>
    <row r="967" spans="1:17" x14ac:dyDescent="0.25">
      <c r="A967" s="192" t="s">
        <v>48</v>
      </c>
      <c r="B967" s="183" t="s">
        <v>156</v>
      </c>
      <c r="C967" s="110" t="str">
        <f t="shared" si="118"/>
        <v>GlennCompost Application (CPS 808) (C/N &gt; 11) to Perennials, Orchards, and Vineyards</v>
      </c>
      <c r="D967" s="111">
        <f t="shared" si="112"/>
        <v>-0.31712068488337763</v>
      </c>
      <c r="E967" s="111">
        <f t="shared" si="113"/>
        <v>-8.0825896329249503</v>
      </c>
      <c r="F967" s="111">
        <f t="shared" si="114"/>
        <v>0</v>
      </c>
      <c r="G967" s="111">
        <f t="shared" si="115"/>
        <v>0</v>
      </c>
      <c r="H967" s="111">
        <f t="shared" si="116"/>
        <v>0</v>
      </c>
      <c r="I967" s="111">
        <f t="shared" si="116"/>
        <v>0</v>
      </c>
      <c r="J967" s="111">
        <f t="shared" si="117"/>
        <v>0</v>
      </c>
      <c r="K967" s="121">
        <v>-0.10570689496112588</v>
      </c>
      <c r="L967" s="121">
        <v>-2.6941965443083165</v>
      </c>
      <c r="M967" s="112"/>
      <c r="N967" s="112"/>
      <c r="O967" s="112"/>
      <c r="P967" s="112"/>
      <c r="Q967" s="129"/>
    </row>
    <row r="968" spans="1:17" x14ac:dyDescent="0.25">
      <c r="A968" s="192" t="s">
        <v>49</v>
      </c>
      <c r="B968" s="183" t="s">
        <v>156</v>
      </c>
      <c r="C968" s="110" t="str">
        <f t="shared" si="118"/>
        <v>HumboldtCompost Application (CPS 808) (C/N &gt; 11) to Perennials, Orchards, and Vineyards</v>
      </c>
      <c r="D968" s="111">
        <f t="shared" si="112"/>
        <v>-0.28475293205484864</v>
      </c>
      <c r="E968" s="111">
        <f t="shared" si="113"/>
        <v>-4.1121362667670311</v>
      </c>
      <c r="F968" s="111">
        <f t="shared" si="114"/>
        <v>0</v>
      </c>
      <c r="G968" s="111">
        <f t="shared" si="115"/>
        <v>0</v>
      </c>
      <c r="H968" s="111">
        <f t="shared" si="116"/>
        <v>0</v>
      </c>
      <c r="I968" s="111">
        <f t="shared" si="116"/>
        <v>0</v>
      </c>
      <c r="J968" s="111">
        <f t="shared" si="117"/>
        <v>0</v>
      </c>
      <c r="K968" s="121">
        <v>-9.4917644018282871E-2</v>
      </c>
      <c r="L968" s="121">
        <v>-1.3707120889223439</v>
      </c>
      <c r="M968" s="112"/>
      <c r="N968" s="112"/>
      <c r="O968" s="112"/>
      <c r="P968" s="112"/>
      <c r="Q968" s="129"/>
    </row>
    <row r="969" spans="1:17" x14ac:dyDescent="0.25">
      <c r="A969" s="192" t="s">
        <v>50</v>
      </c>
      <c r="B969" s="183" t="s">
        <v>156</v>
      </c>
      <c r="C969" s="110" t="str">
        <f t="shared" si="118"/>
        <v>ImperialCompost Application (CPS 808) (C/N &gt; 11) to Perennials, Orchards, and Vineyards</v>
      </c>
      <c r="D969" s="111">
        <f t="shared" si="112"/>
        <v>-4.2554822622370189E-2</v>
      </c>
      <c r="E969" s="111">
        <f t="shared" si="113"/>
        <v>-14.177682386116622</v>
      </c>
      <c r="F969" s="111">
        <f t="shared" si="114"/>
        <v>0</v>
      </c>
      <c r="G969" s="111">
        <f t="shared" si="115"/>
        <v>0</v>
      </c>
      <c r="H969" s="111">
        <f t="shared" si="116"/>
        <v>0</v>
      </c>
      <c r="I969" s="111">
        <f t="shared" si="116"/>
        <v>0</v>
      </c>
      <c r="J969" s="111">
        <f t="shared" si="117"/>
        <v>0</v>
      </c>
      <c r="K969" s="121">
        <v>-1.4184940874123397E-2</v>
      </c>
      <c r="L969" s="121">
        <v>-4.7258941287055407</v>
      </c>
      <c r="M969" s="112"/>
      <c r="N969" s="112"/>
      <c r="O969" s="112"/>
      <c r="P969" s="112"/>
      <c r="Q969" s="129"/>
    </row>
    <row r="970" spans="1:17" x14ac:dyDescent="0.25">
      <c r="A970" s="192" t="s">
        <v>51</v>
      </c>
      <c r="B970" s="183" t="s">
        <v>156</v>
      </c>
      <c r="C970" s="110" t="str">
        <f t="shared" si="118"/>
        <v>InyoCompost Application (CPS 808) (C/N &gt; 11) to Perennials, Orchards, and Vineyards</v>
      </c>
      <c r="D970" s="111">
        <f t="shared" si="112"/>
        <v>-6.7744660328003387E-2</v>
      </c>
      <c r="E970" s="111">
        <f t="shared" si="113"/>
        <v>-5.243791650190631</v>
      </c>
      <c r="F970" s="111">
        <f t="shared" si="114"/>
        <v>0</v>
      </c>
      <c r="G970" s="111">
        <f t="shared" si="115"/>
        <v>0</v>
      </c>
      <c r="H970" s="111">
        <f t="shared" si="116"/>
        <v>0</v>
      </c>
      <c r="I970" s="111">
        <f t="shared" si="116"/>
        <v>0</v>
      </c>
      <c r="J970" s="111">
        <f t="shared" si="117"/>
        <v>0</v>
      </c>
      <c r="K970" s="121">
        <v>-2.2581553442667796E-2</v>
      </c>
      <c r="L970" s="121">
        <v>-1.7479305500635436</v>
      </c>
      <c r="M970" s="112"/>
      <c r="N970" s="112"/>
      <c r="O970" s="112"/>
      <c r="P970" s="112"/>
      <c r="Q970" s="129"/>
    </row>
    <row r="971" spans="1:17" x14ac:dyDescent="0.25">
      <c r="A971" s="192" t="s">
        <v>52</v>
      </c>
      <c r="B971" s="183" t="s">
        <v>156</v>
      </c>
      <c r="C971" s="110" t="str">
        <f t="shared" si="118"/>
        <v>KernCompost Application (CPS 808) (C/N &gt; 11) to Perennials, Orchards, and Vineyards</v>
      </c>
      <c r="D971" s="111">
        <f t="shared" si="112"/>
        <v>-0.13375102140935832</v>
      </c>
      <c r="E971" s="111">
        <f t="shared" si="113"/>
        <v>-10.211340562361711</v>
      </c>
      <c r="F971" s="111">
        <f t="shared" si="114"/>
        <v>0</v>
      </c>
      <c r="G971" s="111">
        <f t="shared" si="115"/>
        <v>0</v>
      </c>
      <c r="H971" s="111">
        <f t="shared" si="116"/>
        <v>0</v>
      </c>
      <c r="I971" s="111">
        <f t="shared" si="116"/>
        <v>0</v>
      </c>
      <c r="J971" s="111">
        <f t="shared" si="117"/>
        <v>0</v>
      </c>
      <c r="K971" s="121">
        <v>-4.4583673803119443E-2</v>
      </c>
      <c r="L971" s="121">
        <v>-3.4037801874539038</v>
      </c>
      <c r="M971" s="112"/>
      <c r="N971" s="112"/>
      <c r="O971" s="112"/>
      <c r="P971" s="112"/>
      <c r="Q971" s="129"/>
    </row>
    <row r="972" spans="1:17" x14ac:dyDescent="0.25">
      <c r="A972" s="192" t="s">
        <v>53</v>
      </c>
      <c r="B972" s="183" t="s">
        <v>156</v>
      </c>
      <c r="C972" s="110" t="str">
        <f t="shared" si="118"/>
        <v>KingsCompost Application (CPS 808) (C/N &gt; 11) to Perennials, Orchards, and Vineyards</v>
      </c>
      <c r="D972" s="111">
        <f t="shared" si="112"/>
        <v>-0.11954002330873079</v>
      </c>
      <c r="E972" s="111">
        <f t="shared" si="113"/>
        <v>-9.7428581292937508</v>
      </c>
      <c r="F972" s="111">
        <f t="shared" si="114"/>
        <v>0</v>
      </c>
      <c r="G972" s="111">
        <f t="shared" si="115"/>
        <v>0</v>
      </c>
      <c r="H972" s="111">
        <f t="shared" si="116"/>
        <v>0</v>
      </c>
      <c r="I972" s="111">
        <f t="shared" si="116"/>
        <v>0</v>
      </c>
      <c r="J972" s="111">
        <f t="shared" si="117"/>
        <v>0</v>
      </c>
      <c r="K972" s="121">
        <v>-3.9846674436243595E-2</v>
      </c>
      <c r="L972" s="121">
        <v>-3.24761937643125</v>
      </c>
      <c r="M972" s="112"/>
      <c r="N972" s="112"/>
      <c r="O972" s="112"/>
      <c r="P972" s="112"/>
      <c r="Q972" s="129"/>
    </row>
    <row r="973" spans="1:17" x14ac:dyDescent="0.25">
      <c r="A973" s="192" t="s">
        <v>54</v>
      </c>
      <c r="B973" s="183" t="s">
        <v>156</v>
      </c>
      <c r="C973" s="110" t="str">
        <f t="shared" si="118"/>
        <v>LakeCompost Application (CPS 808) (C/N &gt; 11) to Perennials, Orchards, and Vineyards</v>
      </c>
      <c r="D973" s="111">
        <f t="shared" si="112"/>
        <v>-0.20221823457311272</v>
      </c>
      <c r="E973" s="111">
        <f t="shared" si="113"/>
        <v>-5.1282562135943364</v>
      </c>
      <c r="F973" s="111">
        <f t="shared" si="114"/>
        <v>0</v>
      </c>
      <c r="G973" s="111">
        <f t="shared" si="115"/>
        <v>0</v>
      </c>
      <c r="H973" s="111">
        <f t="shared" si="116"/>
        <v>0</v>
      </c>
      <c r="I973" s="111">
        <f t="shared" si="116"/>
        <v>0</v>
      </c>
      <c r="J973" s="111">
        <f t="shared" si="117"/>
        <v>0</v>
      </c>
      <c r="K973" s="121">
        <v>-6.7406078191037569E-2</v>
      </c>
      <c r="L973" s="121">
        <v>-1.7094187378647787</v>
      </c>
      <c r="M973" s="112"/>
      <c r="N973" s="112"/>
      <c r="O973" s="112"/>
      <c r="P973" s="112"/>
      <c r="Q973" s="129"/>
    </row>
    <row r="974" spans="1:17" x14ac:dyDescent="0.25">
      <c r="A974" s="192" t="s">
        <v>55</v>
      </c>
      <c r="B974" s="183" t="s">
        <v>156</v>
      </c>
      <c r="C974" s="110" t="str">
        <f t="shared" si="118"/>
        <v>LassenCompost Application (CPS 808) (C/N &gt; 11) to Perennials, Orchards, and Vineyards</v>
      </c>
      <c r="D974" s="111">
        <f t="shared" si="112"/>
        <v>-0.15203944543236148</v>
      </c>
      <c r="E974" s="111">
        <f t="shared" si="113"/>
        <v>-2.9836800945361794</v>
      </c>
      <c r="F974" s="111">
        <f t="shared" si="114"/>
        <v>0</v>
      </c>
      <c r="G974" s="111">
        <f t="shared" si="115"/>
        <v>0</v>
      </c>
      <c r="H974" s="111">
        <f t="shared" si="116"/>
        <v>0</v>
      </c>
      <c r="I974" s="111">
        <f t="shared" si="116"/>
        <v>0</v>
      </c>
      <c r="J974" s="111">
        <f t="shared" si="117"/>
        <v>0</v>
      </c>
      <c r="K974" s="121">
        <v>-5.0679815144120489E-2</v>
      </c>
      <c r="L974" s="121">
        <v>-0.99456003151205974</v>
      </c>
      <c r="M974" s="112"/>
      <c r="N974" s="112"/>
      <c r="O974" s="112"/>
      <c r="P974" s="112"/>
      <c r="Q974" s="129"/>
    </row>
    <row r="975" spans="1:17" x14ac:dyDescent="0.25">
      <c r="A975" s="192" t="s">
        <v>56</v>
      </c>
      <c r="B975" s="183" t="s">
        <v>156</v>
      </c>
      <c r="C975" s="110" t="str">
        <f t="shared" si="118"/>
        <v>Los AngelesCompost Application (CPS 808) (C/N &gt; 11) to Perennials, Orchards, and Vineyards</v>
      </c>
      <c r="D975" s="111">
        <f t="shared" si="112"/>
        <v>-0.15576394943384719</v>
      </c>
      <c r="E975" s="111">
        <f t="shared" si="113"/>
        <v>-7.6372023390386143</v>
      </c>
      <c r="F975" s="111">
        <f t="shared" si="114"/>
        <v>0</v>
      </c>
      <c r="G975" s="111">
        <f t="shared" si="115"/>
        <v>0</v>
      </c>
      <c r="H975" s="111">
        <f t="shared" si="116"/>
        <v>0</v>
      </c>
      <c r="I975" s="111">
        <f t="shared" si="116"/>
        <v>0</v>
      </c>
      <c r="J975" s="111">
        <f t="shared" si="117"/>
        <v>0</v>
      </c>
      <c r="K975" s="121">
        <v>-5.1921316477949064E-2</v>
      </c>
      <c r="L975" s="121">
        <v>-2.5457341130128714</v>
      </c>
      <c r="M975" s="112"/>
      <c r="N975" s="112"/>
      <c r="O975" s="112"/>
      <c r="P975" s="112"/>
      <c r="Q975" s="129"/>
    </row>
    <row r="976" spans="1:17" x14ac:dyDescent="0.25">
      <c r="A976" s="192" t="s">
        <v>57</v>
      </c>
      <c r="B976" s="183" t="s">
        <v>156</v>
      </c>
      <c r="C976" s="110" t="str">
        <f t="shared" si="118"/>
        <v>MaderaCompost Application (CPS 808) (C/N &gt; 11) to Perennials, Orchards, and Vineyards</v>
      </c>
      <c r="D976" s="111">
        <f t="shared" si="112"/>
        <v>-0.16207565432066354</v>
      </c>
      <c r="E976" s="111">
        <f t="shared" si="113"/>
        <v>-6.64312293210509</v>
      </c>
      <c r="F976" s="111">
        <f t="shared" si="114"/>
        <v>0</v>
      </c>
      <c r="G976" s="111">
        <f t="shared" si="115"/>
        <v>0</v>
      </c>
      <c r="H976" s="111">
        <f t="shared" si="116"/>
        <v>0</v>
      </c>
      <c r="I976" s="111">
        <f t="shared" si="116"/>
        <v>0</v>
      </c>
      <c r="J976" s="111">
        <f t="shared" si="117"/>
        <v>0</v>
      </c>
      <c r="K976" s="121">
        <v>-5.4025218106887846E-2</v>
      </c>
      <c r="L976" s="121">
        <v>-2.2143743107016967</v>
      </c>
      <c r="M976" s="112"/>
      <c r="N976" s="112"/>
      <c r="O976" s="112"/>
      <c r="P976" s="112"/>
      <c r="Q976" s="129"/>
    </row>
    <row r="977" spans="1:17" x14ac:dyDescent="0.25">
      <c r="A977" s="192" t="s">
        <v>58</v>
      </c>
      <c r="B977" s="183" t="s">
        <v>156</v>
      </c>
      <c r="C977" s="110" t="str">
        <f t="shared" si="118"/>
        <v>MarinCompost Application (CPS 808) (C/N &gt; 11) to Perennials, Orchards, and Vineyards</v>
      </c>
      <c r="D977" s="111">
        <f t="shared" si="112"/>
        <v>-0.30715203275515102</v>
      </c>
      <c r="E977" s="111">
        <f t="shared" si="113"/>
        <v>-4.7345435258608726</v>
      </c>
      <c r="F977" s="111">
        <f t="shared" si="114"/>
        <v>0</v>
      </c>
      <c r="G977" s="111">
        <f t="shared" si="115"/>
        <v>0</v>
      </c>
      <c r="H977" s="111">
        <f t="shared" si="116"/>
        <v>0</v>
      </c>
      <c r="I977" s="111">
        <f t="shared" si="116"/>
        <v>0</v>
      </c>
      <c r="J977" s="111">
        <f t="shared" si="117"/>
        <v>0</v>
      </c>
      <c r="K977" s="121">
        <v>-0.10238401091838367</v>
      </c>
      <c r="L977" s="121">
        <v>-1.5781811752869574</v>
      </c>
      <c r="M977" s="112"/>
      <c r="N977" s="112"/>
      <c r="O977" s="112"/>
      <c r="P977" s="112"/>
      <c r="Q977" s="129"/>
    </row>
    <row r="978" spans="1:17" x14ac:dyDescent="0.25">
      <c r="A978" s="192" t="s">
        <v>59</v>
      </c>
      <c r="B978" s="183" t="s">
        <v>156</v>
      </c>
      <c r="C978" s="110" t="str">
        <f t="shared" si="118"/>
        <v>MariposaCompost Application (CPS 808) (C/N &gt; 11) to Perennials, Orchards, and Vineyards</v>
      </c>
      <c r="D978" s="111">
        <f t="shared" si="112"/>
        <v>-0.25588843587515531</v>
      </c>
      <c r="E978" s="111">
        <f t="shared" si="113"/>
        <v>-5.2649886014896623</v>
      </c>
      <c r="F978" s="111">
        <f t="shared" si="114"/>
        <v>0</v>
      </c>
      <c r="G978" s="111">
        <f t="shared" si="115"/>
        <v>0</v>
      </c>
      <c r="H978" s="111">
        <f t="shared" si="116"/>
        <v>0</v>
      </c>
      <c r="I978" s="111">
        <f t="shared" si="116"/>
        <v>0</v>
      </c>
      <c r="J978" s="111">
        <f t="shared" si="117"/>
        <v>0</v>
      </c>
      <c r="K978" s="121">
        <v>-8.5296145291718431E-2</v>
      </c>
      <c r="L978" s="121">
        <v>-1.754996200496554</v>
      </c>
      <c r="M978" s="112"/>
      <c r="N978" s="112"/>
      <c r="O978" s="112"/>
      <c r="P978" s="112"/>
      <c r="Q978" s="129"/>
    </row>
    <row r="979" spans="1:17" x14ac:dyDescent="0.25">
      <c r="A979" s="192" t="s">
        <v>60</v>
      </c>
      <c r="B979" s="183" t="s">
        <v>156</v>
      </c>
      <c r="C979" s="110" t="str">
        <f t="shared" si="118"/>
        <v>MendocinoCompost Application (CPS 808) (C/N &gt; 11) to Perennials, Orchards, and Vineyards</v>
      </c>
      <c r="D979" s="111">
        <f t="shared" si="112"/>
        <v>-0.21744691346072179</v>
      </c>
      <c r="E979" s="111">
        <f t="shared" si="113"/>
        <v>-3.9318918012258912</v>
      </c>
      <c r="F979" s="111">
        <f t="shared" si="114"/>
        <v>0</v>
      </c>
      <c r="G979" s="111">
        <f t="shared" si="115"/>
        <v>0</v>
      </c>
      <c r="H979" s="111">
        <f t="shared" si="116"/>
        <v>0</v>
      </c>
      <c r="I979" s="111">
        <f t="shared" si="116"/>
        <v>0</v>
      </c>
      <c r="J979" s="111">
        <f t="shared" si="117"/>
        <v>0</v>
      </c>
      <c r="K979" s="121">
        <v>-7.2482304486907262E-2</v>
      </c>
      <c r="L979" s="121">
        <v>-1.3106306004086303</v>
      </c>
      <c r="M979" s="112"/>
      <c r="N979" s="112"/>
      <c r="O979" s="112"/>
      <c r="P979" s="112"/>
      <c r="Q979" s="129"/>
    </row>
    <row r="980" spans="1:17" x14ac:dyDescent="0.25">
      <c r="A980" s="192" t="s">
        <v>61</v>
      </c>
      <c r="B980" s="183" t="s">
        <v>156</v>
      </c>
      <c r="C980" s="110" t="str">
        <f t="shared" si="118"/>
        <v>MercedCompost Application (CPS 808) (C/N &gt; 11) to Perennials, Orchards, and Vineyards</v>
      </c>
      <c r="D980" s="111">
        <f t="shared" si="112"/>
        <v>-0.15144998157665959</v>
      </c>
      <c r="E980" s="111">
        <f t="shared" si="113"/>
        <v>-5.7814577448824096</v>
      </c>
      <c r="F980" s="111">
        <f t="shared" si="114"/>
        <v>0</v>
      </c>
      <c r="G980" s="111">
        <f t="shared" si="115"/>
        <v>0</v>
      </c>
      <c r="H980" s="111">
        <f t="shared" si="116"/>
        <v>0</v>
      </c>
      <c r="I980" s="111">
        <f t="shared" si="116"/>
        <v>0</v>
      </c>
      <c r="J980" s="111">
        <f t="shared" si="117"/>
        <v>0</v>
      </c>
      <c r="K980" s="121">
        <v>-5.0483327192219866E-2</v>
      </c>
      <c r="L980" s="121">
        <v>-1.9271525816274699</v>
      </c>
      <c r="M980" s="112"/>
      <c r="N980" s="112"/>
      <c r="O980" s="112"/>
      <c r="P980" s="112"/>
      <c r="Q980" s="129"/>
    </row>
    <row r="981" spans="1:17" x14ac:dyDescent="0.25">
      <c r="A981" s="192" t="s">
        <v>62</v>
      </c>
      <c r="B981" s="183" t="s">
        <v>156</v>
      </c>
      <c r="C981" s="110" t="str">
        <f t="shared" si="118"/>
        <v>ModocCompost Application (CPS 808) (C/N &gt; 11) to Perennials, Orchards, and Vineyards</v>
      </c>
      <c r="D981" s="111">
        <f t="shared" si="112"/>
        <v>-6.5104530217881401E-2</v>
      </c>
      <c r="E981" s="111">
        <f t="shared" si="113"/>
        <v>-4.1756102213731543</v>
      </c>
      <c r="F981" s="111">
        <f t="shared" si="114"/>
        <v>0</v>
      </c>
      <c r="G981" s="111">
        <f t="shared" si="115"/>
        <v>0</v>
      </c>
      <c r="H981" s="111">
        <f t="shared" si="116"/>
        <v>0</v>
      </c>
      <c r="I981" s="111">
        <f t="shared" si="116"/>
        <v>0</v>
      </c>
      <c r="J981" s="111">
        <f t="shared" si="117"/>
        <v>0</v>
      </c>
      <c r="K981" s="121">
        <v>-2.1701510072627134E-2</v>
      </c>
      <c r="L981" s="121">
        <v>-1.3918700737910514</v>
      </c>
      <c r="M981" s="112"/>
      <c r="N981" s="112"/>
      <c r="O981" s="112"/>
      <c r="P981" s="112"/>
      <c r="Q981" s="129"/>
    </row>
    <row r="982" spans="1:17" x14ac:dyDescent="0.25">
      <c r="A982" s="192" t="s">
        <v>63</v>
      </c>
      <c r="B982" s="183" t="s">
        <v>156</v>
      </c>
      <c r="C982" s="110" t="str">
        <f t="shared" si="118"/>
        <v>MonoCompost Application (CPS 808) (C/N &gt; 11) to Perennials, Orchards, and Vineyards</v>
      </c>
      <c r="D982" s="111">
        <f t="shared" si="112"/>
        <v>-3.9644010239098887E-2</v>
      </c>
      <c r="E982" s="111">
        <f t="shared" si="113"/>
        <v>-3.1201789518431156</v>
      </c>
      <c r="F982" s="111">
        <f t="shared" si="114"/>
        <v>0</v>
      </c>
      <c r="G982" s="111">
        <f t="shared" si="115"/>
        <v>0</v>
      </c>
      <c r="H982" s="111">
        <f t="shared" si="116"/>
        <v>0</v>
      </c>
      <c r="I982" s="111">
        <f t="shared" si="116"/>
        <v>0</v>
      </c>
      <c r="J982" s="111">
        <f t="shared" si="117"/>
        <v>0</v>
      </c>
      <c r="K982" s="121">
        <v>-1.3214670079699628E-2</v>
      </c>
      <c r="L982" s="121">
        <v>-1.0400596506143718</v>
      </c>
      <c r="M982" s="112"/>
      <c r="N982" s="112"/>
      <c r="O982" s="112"/>
      <c r="P982" s="112"/>
      <c r="Q982" s="129"/>
    </row>
    <row r="983" spans="1:17" x14ac:dyDescent="0.25">
      <c r="A983" s="192" t="s">
        <v>64</v>
      </c>
      <c r="B983" s="183" t="s">
        <v>156</v>
      </c>
      <c r="C983" s="110" t="str">
        <f t="shared" si="118"/>
        <v>MontereyCompost Application (CPS 808) (C/N &gt; 11) to Perennials, Orchards, and Vineyards</v>
      </c>
      <c r="D983" s="111">
        <f t="shared" si="112"/>
        <v>-0.18971784502322342</v>
      </c>
      <c r="E983" s="111">
        <f t="shared" si="113"/>
        <v>-5.5755098384623505</v>
      </c>
      <c r="F983" s="111">
        <f t="shared" si="114"/>
        <v>0</v>
      </c>
      <c r="G983" s="111">
        <f t="shared" si="115"/>
        <v>0</v>
      </c>
      <c r="H983" s="111">
        <f t="shared" si="116"/>
        <v>0</v>
      </c>
      <c r="I983" s="111">
        <f t="shared" si="116"/>
        <v>0</v>
      </c>
      <c r="J983" s="111">
        <f t="shared" si="117"/>
        <v>0</v>
      </c>
      <c r="K983" s="121">
        <v>-6.3239281674407802E-2</v>
      </c>
      <c r="L983" s="121">
        <v>-1.8585032794874501</v>
      </c>
      <c r="M983" s="112"/>
      <c r="N983" s="112"/>
      <c r="O983" s="112"/>
      <c r="P983" s="112"/>
      <c r="Q983" s="129"/>
    </row>
    <row r="984" spans="1:17" x14ac:dyDescent="0.25">
      <c r="A984" s="192" t="s">
        <v>65</v>
      </c>
      <c r="B984" s="183" t="s">
        <v>156</v>
      </c>
      <c r="C984" s="110" t="str">
        <f t="shared" si="118"/>
        <v>NapaCompost Application (CPS 808) (C/N &gt; 11) to Perennials, Orchards, and Vineyards</v>
      </c>
      <c r="D984" s="111">
        <f t="shared" si="112"/>
        <v>-0.3180704717793979</v>
      </c>
      <c r="E984" s="111">
        <f t="shared" si="113"/>
        <v>-4.8866759571017759</v>
      </c>
      <c r="F984" s="111">
        <f t="shared" si="114"/>
        <v>0</v>
      </c>
      <c r="G984" s="111">
        <f t="shared" si="115"/>
        <v>0</v>
      </c>
      <c r="H984" s="111">
        <f t="shared" si="116"/>
        <v>0</v>
      </c>
      <c r="I984" s="111">
        <f t="shared" si="116"/>
        <v>0</v>
      </c>
      <c r="J984" s="111">
        <f t="shared" si="117"/>
        <v>0</v>
      </c>
      <c r="K984" s="121">
        <v>-0.10602349059313264</v>
      </c>
      <c r="L984" s="121">
        <v>-1.6288919857005919</v>
      </c>
      <c r="M984" s="112"/>
      <c r="N984" s="112"/>
      <c r="O984" s="112"/>
      <c r="P984" s="112"/>
      <c r="Q984" s="129"/>
    </row>
    <row r="985" spans="1:17" x14ac:dyDescent="0.25">
      <c r="A985" s="192" t="s">
        <v>66</v>
      </c>
      <c r="B985" s="183" t="s">
        <v>156</v>
      </c>
      <c r="C985" s="110" t="str">
        <f t="shared" si="118"/>
        <v>NevadaCompost Application (CPS 808) (C/N &gt; 11) to Perennials, Orchards, and Vineyards</v>
      </c>
      <c r="D985" s="111">
        <f t="shared" si="112"/>
        <v>-0.11520240058550481</v>
      </c>
      <c r="E985" s="111">
        <f t="shared" si="113"/>
        <v>-3.5498158989970614</v>
      </c>
      <c r="F985" s="111">
        <f t="shared" si="114"/>
        <v>0</v>
      </c>
      <c r="G985" s="111">
        <f t="shared" si="115"/>
        <v>0</v>
      </c>
      <c r="H985" s="111">
        <f t="shared" si="116"/>
        <v>0</v>
      </c>
      <c r="I985" s="111">
        <f t="shared" si="116"/>
        <v>0</v>
      </c>
      <c r="J985" s="111">
        <f t="shared" si="117"/>
        <v>0</v>
      </c>
      <c r="K985" s="121">
        <v>-3.8400800195168269E-2</v>
      </c>
      <c r="L985" s="121">
        <v>-1.1832719663323539</v>
      </c>
      <c r="M985" s="112"/>
      <c r="N985" s="112"/>
      <c r="O985" s="112"/>
      <c r="P985" s="112"/>
      <c r="Q985" s="129"/>
    </row>
    <row r="986" spans="1:17" x14ac:dyDescent="0.25">
      <c r="A986" s="192" t="s">
        <v>67</v>
      </c>
      <c r="B986" s="183" t="s">
        <v>156</v>
      </c>
      <c r="C986" s="110" t="str">
        <f t="shared" si="118"/>
        <v>OrangeCompost Application (CPS 808) (C/N &gt; 11) to Perennials, Orchards, and Vineyards</v>
      </c>
      <c r="D986" s="111">
        <f t="shared" si="112"/>
        <v>-0.1730863511750344</v>
      </c>
      <c r="E986" s="111">
        <f t="shared" si="113"/>
        <v>-8.6253714180245282</v>
      </c>
      <c r="F986" s="111">
        <f t="shared" si="114"/>
        <v>0</v>
      </c>
      <c r="G986" s="111">
        <f t="shared" si="115"/>
        <v>0</v>
      </c>
      <c r="H986" s="111">
        <f t="shared" si="116"/>
        <v>0</v>
      </c>
      <c r="I986" s="111">
        <f t="shared" si="116"/>
        <v>0</v>
      </c>
      <c r="J986" s="111">
        <f t="shared" si="117"/>
        <v>0</v>
      </c>
      <c r="K986" s="121">
        <v>-5.769545039167813E-2</v>
      </c>
      <c r="L986" s="121">
        <v>-2.8751238060081761</v>
      </c>
      <c r="M986" s="112"/>
      <c r="N986" s="112"/>
      <c r="O986" s="112"/>
      <c r="P986" s="112"/>
      <c r="Q986" s="129"/>
    </row>
    <row r="987" spans="1:17" x14ac:dyDescent="0.25">
      <c r="A987" s="192" t="s">
        <v>68</v>
      </c>
      <c r="B987" s="183" t="s">
        <v>156</v>
      </c>
      <c r="C987" s="110" t="str">
        <f t="shared" si="118"/>
        <v>PlacerCompost Application (CPS 808) (C/N &gt; 11) to Perennials, Orchards, and Vineyards</v>
      </c>
      <c r="D987" s="111">
        <f t="shared" si="112"/>
        <v>-0.11643622759220701</v>
      </c>
      <c r="E987" s="111">
        <f t="shared" si="113"/>
        <v>-7.849666857080301</v>
      </c>
      <c r="F987" s="111">
        <f t="shared" si="114"/>
        <v>0</v>
      </c>
      <c r="G987" s="111">
        <f t="shared" si="115"/>
        <v>0</v>
      </c>
      <c r="H987" s="111">
        <f t="shared" si="116"/>
        <v>0</v>
      </c>
      <c r="I987" s="111">
        <f t="shared" si="116"/>
        <v>0</v>
      </c>
      <c r="J987" s="111">
        <f t="shared" si="117"/>
        <v>0</v>
      </c>
      <c r="K987" s="121">
        <v>-3.8812075864069005E-2</v>
      </c>
      <c r="L987" s="121">
        <v>-2.6165556190267671</v>
      </c>
      <c r="M987" s="112"/>
      <c r="N987" s="112"/>
      <c r="O987" s="112"/>
      <c r="P987" s="112"/>
      <c r="Q987" s="129"/>
    </row>
    <row r="988" spans="1:17" x14ac:dyDescent="0.25">
      <c r="A988" s="192" t="s">
        <v>69</v>
      </c>
      <c r="B988" s="183" t="s">
        <v>156</v>
      </c>
      <c r="C988" s="110" t="str">
        <f t="shared" si="118"/>
        <v>PlumasCompost Application (CPS 808) (C/N &gt; 11) to Perennials, Orchards, and Vineyards</v>
      </c>
      <c r="D988" s="111">
        <f t="shared" si="112"/>
        <v>-0.29255391699528738</v>
      </c>
      <c r="E988" s="111">
        <f t="shared" si="113"/>
        <v>-4.9448303834707517</v>
      </c>
      <c r="F988" s="111">
        <f t="shared" si="114"/>
        <v>0</v>
      </c>
      <c r="G988" s="111">
        <f t="shared" si="115"/>
        <v>0</v>
      </c>
      <c r="H988" s="111">
        <f t="shared" si="116"/>
        <v>0</v>
      </c>
      <c r="I988" s="111">
        <f t="shared" si="116"/>
        <v>0</v>
      </c>
      <c r="J988" s="111">
        <f t="shared" si="117"/>
        <v>0</v>
      </c>
      <c r="K988" s="121">
        <v>-9.7517972331762459E-2</v>
      </c>
      <c r="L988" s="121">
        <v>-1.6482767944902506</v>
      </c>
      <c r="M988" s="112"/>
      <c r="N988" s="112"/>
      <c r="O988" s="112"/>
      <c r="P988" s="112"/>
      <c r="Q988" s="129"/>
    </row>
    <row r="989" spans="1:17" x14ac:dyDescent="0.25">
      <c r="A989" s="192" t="s">
        <v>70</v>
      </c>
      <c r="B989" s="183" t="s">
        <v>156</v>
      </c>
      <c r="C989" s="110" t="str">
        <f t="shared" si="118"/>
        <v>RiversideCompost Application (CPS 808) (C/N &gt; 11) to Perennials, Orchards, and Vineyards</v>
      </c>
      <c r="D989" s="111">
        <f t="shared" si="112"/>
        <v>-9.207811190410467E-2</v>
      </c>
      <c r="E989" s="111">
        <f t="shared" si="113"/>
        <v>-12.877864988670222</v>
      </c>
      <c r="F989" s="111">
        <f t="shared" si="114"/>
        <v>0</v>
      </c>
      <c r="G989" s="111">
        <f t="shared" si="115"/>
        <v>0</v>
      </c>
      <c r="H989" s="111">
        <f t="shared" si="116"/>
        <v>0</v>
      </c>
      <c r="I989" s="111">
        <f t="shared" si="116"/>
        <v>0</v>
      </c>
      <c r="J989" s="111">
        <f t="shared" si="117"/>
        <v>0</v>
      </c>
      <c r="K989" s="121">
        <v>-3.069270396803489E-2</v>
      </c>
      <c r="L989" s="121">
        <v>-4.292621662890074</v>
      </c>
      <c r="M989" s="112"/>
      <c r="N989" s="112"/>
      <c r="O989" s="112"/>
      <c r="P989" s="112"/>
      <c r="Q989" s="129"/>
    </row>
    <row r="990" spans="1:17" x14ac:dyDescent="0.25">
      <c r="A990" s="192" t="s">
        <v>71</v>
      </c>
      <c r="B990" s="183" t="s">
        <v>156</v>
      </c>
      <c r="C990" s="110" t="str">
        <f t="shared" si="118"/>
        <v>SacramentoCompost Application (CPS 808) (C/N &gt; 11) to Perennials, Orchards, and Vineyards</v>
      </c>
      <c r="D990" s="111">
        <f t="shared" si="112"/>
        <v>-0.13776184189842475</v>
      </c>
      <c r="E990" s="111">
        <f t="shared" si="113"/>
        <v>-4.8423914696374428</v>
      </c>
      <c r="F990" s="111">
        <f t="shared" si="114"/>
        <v>0</v>
      </c>
      <c r="G990" s="111">
        <f t="shared" si="115"/>
        <v>0</v>
      </c>
      <c r="H990" s="111">
        <f t="shared" si="116"/>
        <v>0</v>
      </c>
      <c r="I990" s="111">
        <f t="shared" si="116"/>
        <v>0</v>
      </c>
      <c r="J990" s="111">
        <f t="shared" si="117"/>
        <v>0</v>
      </c>
      <c r="K990" s="121">
        <v>-4.5920613966141582E-2</v>
      </c>
      <c r="L990" s="121">
        <v>-1.6141304898791475</v>
      </c>
      <c r="M990" s="112"/>
      <c r="N990" s="112"/>
      <c r="O990" s="112"/>
      <c r="P990" s="112"/>
      <c r="Q990" s="129"/>
    </row>
    <row r="991" spans="1:17" x14ac:dyDescent="0.25">
      <c r="A991" s="192" t="s">
        <v>72</v>
      </c>
      <c r="B991" s="183" t="s">
        <v>156</v>
      </c>
      <c r="C991" s="110" t="str">
        <f t="shared" si="118"/>
        <v>San BenitoCompost Application (CPS 808) (C/N &gt; 11) to Perennials, Orchards, and Vineyards</v>
      </c>
      <c r="D991" s="111">
        <f t="shared" si="112"/>
        <v>-0.19097750116721487</v>
      </c>
      <c r="E991" s="111">
        <f t="shared" si="113"/>
        <v>-7.267933135269609</v>
      </c>
      <c r="F991" s="111">
        <f t="shared" si="114"/>
        <v>0</v>
      </c>
      <c r="G991" s="111">
        <f t="shared" si="115"/>
        <v>0</v>
      </c>
      <c r="H991" s="111">
        <f t="shared" si="116"/>
        <v>0</v>
      </c>
      <c r="I991" s="111">
        <f t="shared" si="116"/>
        <v>0</v>
      </c>
      <c r="J991" s="111">
        <f t="shared" si="117"/>
        <v>0</v>
      </c>
      <c r="K991" s="121">
        <v>-6.3659167055738292E-2</v>
      </c>
      <c r="L991" s="121">
        <v>-2.422644378423203</v>
      </c>
      <c r="M991" s="112"/>
      <c r="N991" s="112"/>
      <c r="O991" s="112"/>
      <c r="P991" s="112"/>
      <c r="Q991" s="129"/>
    </row>
    <row r="992" spans="1:17" x14ac:dyDescent="0.25">
      <c r="A992" s="192" t="s">
        <v>73</v>
      </c>
      <c r="B992" s="183" t="s">
        <v>156</v>
      </c>
      <c r="C992" s="110" t="str">
        <f t="shared" si="118"/>
        <v>San BernadinoCompost Application (CPS 808) (C/N &gt; 11) to Perennials, Orchards, and Vineyards</v>
      </c>
      <c r="D992" s="111">
        <f t="shared" si="112"/>
        <v>-8.5638592956114701E-2</v>
      </c>
      <c r="E992" s="111">
        <f t="shared" si="113"/>
        <v>-8.0214955056525898</v>
      </c>
      <c r="F992" s="111">
        <f t="shared" si="114"/>
        <v>0</v>
      </c>
      <c r="G992" s="111">
        <f t="shared" si="115"/>
        <v>0</v>
      </c>
      <c r="H992" s="111">
        <f t="shared" si="116"/>
        <v>0</v>
      </c>
      <c r="I992" s="111">
        <f t="shared" si="116"/>
        <v>0</v>
      </c>
      <c r="J992" s="111">
        <f t="shared" si="117"/>
        <v>0</v>
      </c>
      <c r="K992" s="121">
        <v>-2.8546197652038231E-2</v>
      </c>
      <c r="L992" s="121">
        <v>-2.6738318352175301</v>
      </c>
      <c r="M992" s="112"/>
      <c r="N992" s="112"/>
      <c r="O992" s="112"/>
      <c r="P992" s="112"/>
      <c r="Q992" s="129"/>
    </row>
    <row r="993" spans="1:17" x14ac:dyDescent="0.25">
      <c r="A993" s="192" t="s">
        <v>74</v>
      </c>
      <c r="B993" s="183" t="s">
        <v>156</v>
      </c>
      <c r="C993" s="110" t="str">
        <f t="shared" si="118"/>
        <v>San DiegoCompost Application (CPS 808) (C/N &gt; 11) to Perennials, Orchards, and Vineyards</v>
      </c>
      <c r="D993" s="111">
        <f t="shared" si="112"/>
        <v>-0.13849318524552079</v>
      </c>
      <c r="E993" s="111">
        <f t="shared" si="113"/>
        <v>-9.2677951968650962</v>
      </c>
      <c r="F993" s="111">
        <f t="shared" si="114"/>
        <v>0</v>
      </c>
      <c r="G993" s="111">
        <f t="shared" si="115"/>
        <v>0</v>
      </c>
      <c r="H993" s="111">
        <f t="shared" si="116"/>
        <v>0</v>
      </c>
      <c r="I993" s="111">
        <f t="shared" si="116"/>
        <v>0</v>
      </c>
      <c r="J993" s="111">
        <f t="shared" si="117"/>
        <v>0</v>
      </c>
      <c r="K993" s="121">
        <v>-4.6164395081840261E-2</v>
      </c>
      <c r="L993" s="121">
        <v>-3.0892650656216989</v>
      </c>
      <c r="M993" s="112"/>
      <c r="N993" s="112"/>
      <c r="O993" s="112"/>
      <c r="P993" s="112"/>
      <c r="Q993" s="129"/>
    </row>
    <row r="994" spans="1:17" x14ac:dyDescent="0.25">
      <c r="A994" s="192" t="s">
        <v>75</v>
      </c>
      <c r="B994" s="183" t="s">
        <v>156</v>
      </c>
      <c r="C994" s="110" t="str">
        <f t="shared" si="118"/>
        <v>San FranciscoCompost Application (CPS 808) (C/N &gt; 11) to Perennials, Orchards, and Vineyards</v>
      </c>
      <c r="D994" s="111">
        <f t="shared" si="112"/>
        <v>-0.1007755050960884</v>
      </c>
      <c r="E994" s="111">
        <f t="shared" si="113"/>
        <v>-6.0339614119227072</v>
      </c>
      <c r="F994" s="111">
        <f t="shared" si="114"/>
        <v>0</v>
      </c>
      <c r="G994" s="111">
        <f t="shared" si="115"/>
        <v>0</v>
      </c>
      <c r="H994" s="111">
        <f t="shared" si="116"/>
        <v>0</v>
      </c>
      <c r="I994" s="111">
        <f t="shared" si="116"/>
        <v>0</v>
      </c>
      <c r="J994" s="111">
        <f t="shared" si="117"/>
        <v>0</v>
      </c>
      <c r="K994" s="121">
        <v>-3.359183503202947E-2</v>
      </c>
      <c r="L994" s="121">
        <v>-2.0113204706409022</v>
      </c>
      <c r="M994" s="112"/>
      <c r="N994" s="112"/>
      <c r="O994" s="112"/>
      <c r="P994" s="112"/>
      <c r="Q994" s="129"/>
    </row>
    <row r="995" spans="1:17" x14ac:dyDescent="0.25">
      <c r="A995" s="192" t="s">
        <v>76</v>
      </c>
      <c r="B995" s="183" t="s">
        <v>156</v>
      </c>
      <c r="C995" s="110" t="str">
        <f t="shared" si="118"/>
        <v>San JoaquinCompost Application (CPS 808) (C/N &gt; 11) to Perennials, Orchards, and Vineyards</v>
      </c>
      <c r="D995" s="111">
        <f t="shared" si="112"/>
        <v>-0.20399167712790792</v>
      </c>
      <c r="E995" s="111">
        <f t="shared" si="113"/>
        <v>-7.3629367472825749</v>
      </c>
      <c r="F995" s="111">
        <f t="shared" si="114"/>
        <v>0</v>
      </c>
      <c r="G995" s="111">
        <f t="shared" si="115"/>
        <v>0</v>
      </c>
      <c r="H995" s="111">
        <f t="shared" si="116"/>
        <v>0</v>
      </c>
      <c r="I995" s="111">
        <f t="shared" si="116"/>
        <v>0</v>
      </c>
      <c r="J995" s="111">
        <f t="shared" si="117"/>
        <v>0</v>
      </c>
      <c r="K995" s="121">
        <v>-6.7997225709302639E-2</v>
      </c>
      <c r="L995" s="121">
        <v>-2.4543122490941918</v>
      </c>
      <c r="M995" s="112"/>
      <c r="N995" s="112"/>
      <c r="O995" s="112"/>
      <c r="P995" s="112"/>
      <c r="Q995" s="129"/>
    </row>
    <row r="996" spans="1:17" x14ac:dyDescent="0.25">
      <c r="A996" s="192" t="s">
        <v>77</v>
      </c>
      <c r="B996" s="183" t="s">
        <v>156</v>
      </c>
      <c r="C996" s="110" t="str">
        <f t="shared" si="118"/>
        <v>San Luis ObispoCompost Application (CPS 808) (C/N &gt; 11) to Perennials, Orchards, and Vineyards</v>
      </c>
      <c r="D996" s="111">
        <f t="shared" si="112"/>
        <v>-0.18880491376185154</v>
      </c>
      <c r="E996" s="111">
        <f t="shared" si="113"/>
        <v>-7.4063654523633904</v>
      </c>
      <c r="F996" s="111">
        <f t="shared" si="114"/>
        <v>0</v>
      </c>
      <c r="G996" s="111">
        <f t="shared" si="115"/>
        <v>0</v>
      </c>
      <c r="H996" s="111">
        <f t="shared" si="116"/>
        <v>0</v>
      </c>
      <c r="I996" s="111">
        <f t="shared" si="116"/>
        <v>0</v>
      </c>
      <c r="J996" s="111">
        <f t="shared" si="117"/>
        <v>0</v>
      </c>
      <c r="K996" s="121">
        <v>-6.293497125395052E-2</v>
      </c>
      <c r="L996" s="121">
        <v>-2.4687884841211303</v>
      </c>
      <c r="M996" s="112"/>
      <c r="N996" s="112"/>
      <c r="O996" s="112"/>
      <c r="P996" s="112"/>
      <c r="Q996" s="129"/>
    </row>
    <row r="997" spans="1:17" x14ac:dyDescent="0.25">
      <c r="A997" s="192" t="s">
        <v>78</v>
      </c>
      <c r="B997" s="183" t="s">
        <v>156</v>
      </c>
      <c r="C997" s="110" t="str">
        <f t="shared" si="118"/>
        <v>San MateoCompost Application (CPS 808) (C/N &gt; 11) to Perennials, Orchards, and Vineyards</v>
      </c>
      <c r="D997" s="111">
        <f t="shared" si="112"/>
        <v>-0.17639011911494293</v>
      </c>
      <c r="E997" s="111">
        <f t="shared" si="113"/>
        <v>-4.6960126951913361</v>
      </c>
      <c r="F997" s="111">
        <f t="shared" si="114"/>
        <v>0</v>
      </c>
      <c r="G997" s="111">
        <f t="shared" si="115"/>
        <v>0</v>
      </c>
      <c r="H997" s="111">
        <f t="shared" si="116"/>
        <v>0</v>
      </c>
      <c r="I997" s="111">
        <f t="shared" si="116"/>
        <v>0</v>
      </c>
      <c r="J997" s="111">
        <f t="shared" si="117"/>
        <v>0</v>
      </c>
      <c r="K997" s="121">
        <v>-5.879670637164764E-2</v>
      </c>
      <c r="L997" s="121">
        <v>-1.5653375650637786</v>
      </c>
      <c r="M997" s="112"/>
      <c r="N997" s="112"/>
      <c r="O997" s="112"/>
      <c r="P997" s="112"/>
      <c r="Q997" s="129"/>
    </row>
    <row r="998" spans="1:17" x14ac:dyDescent="0.25">
      <c r="A998" s="192" t="s">
        <v>79</v>
      </c>
      <c r="B998" s="183" t="s">
        <v>156</v>
      </c>
      <c r="C998" s="110" t="str">
        <f t="shared" si="118"/>
        <v>Santa BarbaraCompost Application (CPS 808) (C/N &gt; 11) to Perennials, Orchards, and Vineyards</v>
      </c>
      <c r="D998" s="111">
        <f t="shared" si="112"/>
        <v>-0.14951878028773685</v>
      </c>
      <c r="E998" s="111">
        <f t="shared" si="113"/>
        <v>-6.728352980597661</v>
      </c>
      <c r="F998" s="111">
        <f t="shared" si="114"/>
        <v>0</v>
      </c>
      <c r="G998" s="111">
        <f t="shared" si="115"/>
        <v>0</v>
      </c>
      <c r="H998" s="111">
        <f t="shared" si="116"/>
        <v>0</v>
      </c>
      <c r="I998" s="111">
        <f t="shared" si="116"/>
        <v>0</v>
      </c>
      <c r="J998" s="111">
        <f t="shared" si="117"/>
        <v>0</v>
      </c>
      <c r="K998" s="121">
        <v>-4.9839593429245613E-2</v>
      </c>
      <c r="L998" s="121">
        <v>-2.2427843268658871</v>
      </c>
      <c r="M998" s="112"/>
      <c r="N998" s="112"/>
      <c r="O998" s="112"/>
      <c r="P998" s="112"/>
      <c r="Q998" s="129"/>
    </row>
    <row r="999" spans="1:17" x14ac:dyDescent="0.25">
      <c r="A999" s="192" t="s">
        <v>80</v>
      </c>
      <c r="B999" s="183" t="s">
        <v>156</v>
      </c>
      <c r="C999" s="110" t="str">
        <f t="shared" si="118"/>
        <v>Santa ClaraCompost Application (CPS 808) (C/N &gt; 11) to Perennials, Orchards, and Vineyards</v>
      </c>
      <c r="D999" s="111">
        <f t="shared" si="112"/>
        <v>-0.2120591616076688</v>
      </c>
      <c r="E999" s="111">
        <f t="shared" si="113"/>
        <v>-6.3183976198266398</v>
      </c>
      <c r="F999" s="111">
        <f t="shared" si="114"/>
        <v>0</v>
      </c>
      <c r="G999" s="111">
        <f t="shared" si="115"/>
        <v>0</v>
      </c>
      <c r="H999" s="111">
        <f t="shared" si="116"/>
        <v>0</v>
      </c>
      <c r="I999" s="111">
        <f t="shared" si="116"/>
        <v>0</v>
      </c>
      <c r="J999" s="111">
        <f t="shared" si="117"/>
        <v>0</v>
      </c>
      <c r="K999" s="121">
        <v>-7.0686387202556267E-2</v>
      </c>
      <c r="L999" s="121">
        <v>-2.1061325399422133</v>
      </c>
      <c r="M999" s="112"/>
      <c r="N999" s="112"/>
      <c r="O999" s="112"/>
      <c r="P999" s="112"/>
      <c r="Q999" s="129"/>
    </row>
    <row r="1000" spans="1:17" x14ac:dyDescent="0.25">
      <c r="A1000" s="192" t="s">
        <v>81</v>
      </c>
      <c r="B1000" s="183" t="s">
        <v>156</v>
      </c>
      <c r="C1000" s="110" t="str">
        <f t="shared" si="118"/>
        <v>Santa CruzCompost Application (CPS 808) (C/N &gt; 11) to Perennials, Orchards, and Vineyards</v>
      </c>
      <c r="D1000" s="111">
        <f t="shared" si="112"/>
        <v>-0.10650567032960208</v>
      </c>
      <c r="E1000" s="111">
        <f t="shared" si="113"/>
        <v>-4.3762745004200507</v>
      </c>
      <c r="F1000" s="111">
        <f t="shared" si="114"/>
        <v>0</v>
      </c>
      <c r="G1000" s="111">
        <f t="shared" si="115"/>
        <v>0</v>
      </c>
      <c r="H1000" s="111">
        <f t="shared" si="116"/>
        <v>0</v>
      </c>
      <c r="I1000" s="111">
        <f t="shared" si="116"/>
        <v>0</v>
      </c>
      <c r="J1000" s="111">
        <f t="shared" si="117"/>
        <v>0</v>
      </c>
      <c r="K1000" s="121">
        <v>-3.5501890109867359E-2</v>
      </c>
      <c r="L1000" s="121">
        <v>-1.4587581668066836</v>
      </c>
      <c r="M1000" s="112"/>
      <c r="N1000" s="112"/>
      <c r="O1000" s="112"/>
      <c r="P1000" s="112"/>
      <c r="Q1000" s="129"/>
    </row>
    <row r="1001" spans="1:17" x14ac:dyDescent="0.25">
      <c r="A1001" s="192" t="s">
        <v>82</v>
      </c>
      <c r="B1001" s="183" t="s">
        <v>156</v>
      </c>
      <c r="C1001" s="110" t="str">
        <f t="shared" si="118"/>
        <v>ShastaCompost Application (CPS 808) (C/N &gt; 11) to Perennials, Orchards, and Vineyards</v>
      </c>
      <c r="D1001" s="111">
        <f t="shared" si="112"/>
        <v>-9.9589202764354179E-2</v>
      </c>
      <c r="E1001" s="111">
        <f t="shared" si="113"/>
        <v>-2.8426029621926396</v>
      </c>
      <c r="F1001" s="111">
        <f t="shared" si="114"/>
        <v>0</v>
      </c>
      <c r="G1001" s="111">
        <f t="shared" si="115"/>
        <v>0</v>
      </c>
      <c r="H1001" s="111">
        <f t="shared" si="116"/>
        <v>0</v>
      </c>
      <c r="I1001" s="111">
        <f t="shared" si="116"/>
        <v>0</v>
      </c>
      <c r="J1001" s="111">
        <f t="shared" si="117"/>
        <v>0</v>
      </c>
      <c r="K1001" s="121">
        <v>-3.3196400921451395E-2</v>
      </c>
      <c r="L1001" s="121">
        <v>-0.94753432073087984</v>
      </c>
      <c r="M1001" s="112"/>
      <c r="N1001" s="112"/>
      <c r="O1001" s="112"/>
      <c r="P1001" s="112"/>
      <c r="Q1001" s="129"/>
    </row>
    <row r="1002" spans="1:17" x14ac:dyDescent="0.25">
      <c r="A1002" s="192" t="s">
        <v>83</v>
      </c>
      <c r="B1002" s="183" t="s">
        <v>156</v>
      </c>
      <c r="C1002" s="110" t="str">
        <f t="shared" si="118"/>
        <v>SierraCompost Application (CPS 808) (C/N &gt; 11) to Perennials, Orchards, and Vineyards</v>
      </c>
      <c r="D1002" s="111">
        <f t="shared" si="112"/>
        <v>-3.9972689887229004E-2</v>
      </c>
      <c r="E1002" s="111">
        <f t="shared" si="113"/>
        <v>-2.565615438580918</v>
      </c>
      <c r="F1002" s="111">
        <f t="shared" si="114"/>
        <v>0</v>
      </c>
      <c r="G1002" s="111">
        <f t="shared" si="115"/>
        <v>0</v>
      </c>
      <c r="H1002" s="111">
        <f t="shared" si="116"/>
        <v>0</v>
      </c>
      <c r="I1002" s="111">
        <f t="shared" si="116"/>
        <v>0</v>
      </c>
      <c r="J1002" s="111">
        <f t="shared" si="117"/>
        <v>0</v>
      </c>
      <c r="K1002" s="121">
        <v>-1.3324229962409668E-2</v>
      </c>
      <c r="L1002" s="121">
        <v>-0.8552051461936393</v>
      </c>
      <c r="M1002" s="112"/>
      <c r="N1002" s="112"/>
      <c r="O1002" s="112"/>
      <c r="P1002" s="112"/>
      <c r="Q1002" s="129"/>
    </row>
    <row r="1003" spans="1:17" x14ac:dyDescent="0.25">
      <c r="A1003" s="192" t="s">
        <v>84</v>
      </c>
      <c r="B1003" s="183" t="s">
        <v>156</v>
      </c>
      <c r="C1003" s="110" t="str">
        <f t="shared" si="118"/>
        <v>SiskiyouCompost Application (CPS 808) (C/N &gt; 11) to Perennials, Orchards, and Vineyards</v>
      </c>
      <c r="D1003" s="111">
        <f t="shared" si="112"/>
        <v>-5.6214282964924943E-2</v>
      </c>
      <c r="E1003" s="111">
        <f t="shared" si="113"/>
        <v>-1.987732816916508</v>
      </c>
      <c r="F1003" s="111">
        <f t="shared" si="114"/>
        <v>0</v>
      </c>
      <c r="G1003" s="111">
        <f t="shared" si="115"/>
        <v>0</v>
      </c>
      <c r="H1003" s="111">
        <f t="shared" si="116"/>
        <v>0</v>
      </c>
      <c r="I1003" s="111">
        <f t="shared" si="116"/>
        <v>0</v>
      </c>
      <c r="J1003" s="111">
        <f t="shared" si="117"/>
        <v>0</v>
      </c>
      <c r="K1003" s="121">
        <v>-1.8738094321641648E-2</v>
      </c>
      <c r="L1003" s="121">
        <v>-0.66257760563883605</v>
      </c>
      <c r="M1003" s="112"/>
      <c r="N1003" s="112"/>
      <c r="O1003" s="112"/>
      <c r="P1003" s="112"/>
      <c r="Q1003" s="129"/>
    </row>
    <row r="1004" spans="1:17" x14ac:dyDescent="0.25">
      <c r="A1004" s="192" t="s">
        <v>85</v>
      </c>
      <c r="B1004" s="183" t="s">
        <v>156</v>
      </c>
      <c r="C1004" s="110" t="str">
        <f t="shared" si="118"/>
        <v>SolanoCompost Application (CPS 808) (C/N &gt; 11) to Perennials, Orchards, and Vineyards</v>
      </c>
      <c r="D1004" s="111">
        <f t="shared" si="112"/>
        <v>-0.16121094263143479</v>
      </c>
      <c r="E1004" s="111">
        <f t="shared" si="113"/>
        <v>-12.166269546627504</v>
      </c>
      <c r="F1004" s="111">
        <f t="shared" si="114"/>
        <v>0</v>
      </c>
      <c r="G1004" s="111">
        <f t="shared" si="115"/>
        <v>0</v>
      </c>
      <c r="H1004" s="111">
        <f t="shared" si="116"/>
        <v>0</v>
      </c>
      <c r="I1004" s="111">
        <f t="shared" si="116"/>
        <v>0</v>
      </c>
      <c r="J1004" s="111">
        <f t="shared" si="117"/>
        <v>0</v>
      </c>
      <c r="K1004" s="121">
        <v>-5.373698087714493E-2</v>
      </c>
      <c r="L1004" s="121">
        <v>-4.055423182209168</v>
      </c>
      <c r="M1004" s="112"/>
      <c r="N1004" s="112"/>
      <c r="O1004" s="112"/>
      <c r="P1004" s="112"/>
      <c r="Q1004" s="129"/>
    </row>
    <row r="1005" spans="1:17" x14ac:dyDescent="0.25">
      <c r="A1005" s="192" t="s">
        <v>86</v>
      </c>
      <c r="B1005" s="183" t="s">
        <v>156</v>
      </c>
      <c r="C1005" s="110" t="str">
        <f t="shared" si="118"/>
        <v>SonomaCompost Application (CPS 808) (C/N &gt; 11) to Perennials, Orchards, and Vineyards</v>
      </c>
      <c r="D1005" s="111">
        <f t="shared" si="112"/>
        <v>-0.13204894981807108</v>
      </c>
      <c r="E1005" s="111">
        <f t="shared" si="113"/>
        <v>-4.9161820697651528</v>
      </c>
      <c r="F1005" s="111">
        <f t="shared" si="114"/>
        <v>0</v>
      </c>
      <c r="G1005" s="111">
        <f t="shared" si="115"/>
        <v>0</v>
      </c>
      <c r="H1005" s="111">
        <f t="shared" si="116"/>
        <v>0</v>
      </c>
      <c r="I1005" s="111">
        <f t="shared" si="116"/>
        <v>0</v>
      </c>
      <c r="J1005" s="111">
        <f t="shared" si="117"/>
        <v>0</v>
      </c>
      <c r="K1005" s="121">
        <v>-4.4016316606023689E-2</v>
      </c>
      <c r="L1005" s="121">
        <v>-1.6387273565883842</v>
      </c>
      <c r="M1005" s="112"/>
      <c r="N1005" s="112"/>
      <c r="O1005" s="112"/>
      <c r="P1005" s="112"/>
      <c r="Q1005" s="129"/>
    </row>
    <row r="1006" spans="1:17" x14ac:dyDescent="0.25">
      <c r="A1006" s="192" t="s">
        <v>87</v>
      </c>
      <c r="B1006" s="183" t="s">
        <v>156</v>
      </c>
      <c r="C1006" s="110" t="str">
        <f t="shared" si="118"/>
        <v>StanislausCompost Application (CPS 808) (C/N &gt; 11) to Perennials, Orchards, and Vineyards</v>
      </c>
      <c r="D1006" s="111">
        <f t="shared" si="112"/>
        <v>-0.16488545254957671</v>
      </c>
      <c r="E1006" s="111">
        <f t="shared" si="113"/>
        <v>-6.0592458669884639</v>
      </c>
      <c r="F1006" s="111">
        <f t="shared" si="114"/>
        <v>0</v>
      </c>
      <c r="G1006" s="111">
        <f t="shared" si="115"/>
        <v>0</v>
      </c>
      <c r="H1006" s="111">
        <f t="shared" si="116"/>
        <v>0</v>
      </c>
      <c r="I1006" s="111">
        <f t="shared" si="116"/>
        <v>0</v>
      </c>
      <c r="J1006" s="111">
        <f t="shared" si="117"/>
        <v>0</v>
      </c>
      <c r="K1006" s="121">
        <v>-5.4961817516525568E-2</v>
      </c>
      <c r="L1006" s="121">
        <v>-2.0197486223294878</v>
      </c>
      <c r="M1006" s="112"/>
      <c r="N1006" s="112"/>
      <c r="O1006" s="112"/>
      <c r="P1006" s="112"/>
      <c r="Q1006" s="129"/>
    </row>
    <row r="1007" spans="1:17" x14ac:dyDescent="0.25">
      <c r="A1007" s="192" t="s">
        <v>88</v>
      </c>
      <c r="B1007" s="183" t="s">
        <v>156</v>
      </c>
      <c r="C1007" s="110" t="str">
        <f t="shared" si="118"/>
        <v>SutterCompost Application (CPS 808) (C/N &gt; 11) to Perennials, Orchards, and Vineyards</v>
      </c>
      <c r="D1007" s="111">
        <f t="shared" si="112"/>
        <v>-0.15048063691109723</v>
      </c>
      <c r="E1007" s="111">
        <f t="shared" si="113"/>
        <v>-12.0127168106415</v>
      </c>
      <c r="F1007" s="111">
        <f t="shared" si="114"/>
        <v>0</v>
      </c>
      <c r="G1007" s="111">
        <f t="shared" si="115"/>
        <v>0</v>
      </c>
      <c r="H1007" s="111">
        <f t="shared" si="116"/>
        <v>0</v>
      </c>
      <c r="I1007" s="111">
        <f t="shared" si="116"/>
        <v>0</v>
      </c>
      <c r="J1007" s="111">
        <f t="shared" si="117"/>
        <v>0</v>
      </c>
      <c r="K1007" s="121">
        <v>-5.0160212303699075E-2</v>
      </c>
      <c r="L1007" s="121">
        <v>-4.0042389368805003</v>
      </c>
      <c r="M1007" s="112"/>
      <c r="N1007" s="112"/>
      <c r="O1007" s="112"/>
      <c r="P1007" s="112"/>
      <c r="Q1007" s="129"/>
    </row>
    <row r="1008" spans="1:17" x14ac:dyDescent="0.25">
      <c r="A1008" s="192" t="s">
        <v>89</v>
      </c>
      <c r="B1008" s="183" t="s">
        <v>156</v>
      </c>
      <c r="C1008" s="110" t="str">
        <f t="shared" si="118"/>
        <v>TehamaCompost Application (CPS 808) (C/N &gt; 11) to Perennials, Orchards, and Vineyards</v>
      </c>
      <c r="D1008" s="111">
        <f t="shared" si="112"/>
        <v>-0.26195805597408861</v>
      </c>
      <c r="E1008" s="111">
        <f t="shared" si="113"/>
        <v>-8.5808910065028243</v>
      </c>
      <c r="F1008" s="111">
        <f t="shared" si="114"/>
        <v>0</v>
      </c>
      <c r="G1008" s="111">
        <f t="shared" si="115"/>
        <v>0</v>
      </c>
      <c r="H1008" s="111">
        <f t="shared" si="116"/>
        <v>0</v>
      </c>
      <c r="I1008" s="111">
        <f t="shared" si="116"/>
        <v>0</v>
      </c>
      <c r="J1008" s="111">
        <f t="shared" si="117"/>
        <v>0</v>
      </c>
      <c r="K1008" s="121">
        <v>-8.731935199136287E-2</v>
      </c>
      <c r="L1008" s="121">
        <v>-2.860297002167608</v>
      </c>
      <c r="M1008" s="112"/>
      <c r="N1008" s="112"/>
      <c r="O1008" s="112"/>
      <c r="P1008" s="112"/>
      <c r="Q1008" s="129"/>
    </row>
    <row r="1009" spans="1:17" x14ac:dyDescent="0.25">
      <c r="A1009" s="192" t="s">
        <v>90</v>
      </c>
      <c r="B1009" s="183" t="s">
        <v>156</v>
      </c>
      <c r="C1009" s="110" t="str">
        <f t="shared" si="118"/>
        <v>TrinityCompost Application (CPS 808) (C/N &gt; 11) to Perennials, Orchards, and Vineyards</v>
      </c>
      <c r="D1009" s="111">
        <f t="shared" si="112"/>
        <v>-9.9392231324223007E-2</v>
      </c>
      <c r="E1009" s="111">
        <f t="shared" si="113"/>
        <v>-4.6359839792359256</v>
      </c>
      <c r="F1009" s="111">
        <f t="shared" si="114"/>
        <v>0</v>
      </c>
      <c r="G1009" s="111">
        <f t="shared" si="115"/>
        <v>0</v>
      </c>
      <c r="H1009" s="111">
        <f t="shared" si="116"/>
        <v>0</v>
      </c>
      <c r="I1009" s="111">
        <f t="shared" si="116"/>
        <v>0</v>
      </c>
      <c r="J1009" s="111">
        <f t="shared" si="117"/>
        <v>0</v>
      </c>
      <c r="K1009" s="121">
        <v>-3.3130743774741005E-2</v>
      </c>
      <c r="L1009" s="121">
        <v>-1.5453279930786419</v>
      </c>
      <c r="M1009" s="112"/>
      <c r="N1009" s="112"/>
      <c r="O1009" s="112"/>
      <c r="P1009" s="112"/>
      <c r="Q1009" s="129"/>
    </row>
    <row r="1010" spans="1:17" x14ac:dyDescent="0.25">
      <c r="A1010" s="192" t="s">
        <v>91</v>
      </c>
      <c r="B1010" s="183" t="s">
        <v>156</v>
      </c>
      <c r="C1010" s="110" t="str">
        <f t="shared" si="118"/>
        <v>TulareCompost Application (CPS 808) (C/N &gt; 11) to Perennials, Orchards, and Vineyards</v>
      </c>
      <c r="D1010" s="111">
        <f t="shared" si="112"/>
        <v>-0.16634633629188142</v>
      </c>
      <c r="E1010" s="111">
        <f t="shared" si="113"/>
        <v>-9.7230586534186063</v>
      </c>
      <c r="F1010" s="111">
        <f t="shared" si="114"/>
        <v>0</v>
      </c>
      <c r="G1010" s="111">
        <f t="shared" si="115"/>
        <v>0</v>
      </c>
      <c r="H1010" s="111">
        <f t="shared" si="116"/>
        <v>0</v>
      </c>
      <c r="I1010" s="111">
        <f t="shared" si="116"/>
        <v>0</v>
      </c>
      <c r="J1010" s="111">
        <f t="shared" si="117"/>
        <v>0</v>
      </c>
      <c r="K1010" s="121">
        <v>-5.5448778763960475E-2</v>
      </c>
      <c r="L1010" s="121">
        <v>-3.2410195511395354</v>
      </c>
      <c r="M1010" s="112"/>
      <c r="N1010" s="112"/>
      <c r="O1010" s="112"/>
      <c r="P1010" s="112"/>
      <c r="Q1010" s="129"/>
    </row>
    <row r="1011" spans="1:17" x14ac:dyDescent="0.25">
      <c r="A1011" s="192" t="s">
        <v>92</v>
      </c>
      <c r="B1011" s="183" t="s">
        <v>156</v>
      </c>
      <c r="C1011" s="110" t="str">
        <f t="shared" si="118"/>
        <v>TuolumneCompost Application (CPS 808) (C/N &gt; 11) to Perennials, Orchards, and Vineyards</v>
      </c>
      <c r="D1011" s="111">
        <f t="shared" si="112"/>
        <v>-0.20940610060315556</v>
      </c>
      <c r="E1011" s="111">
        <f t="shared" si="113"/>
        <v>-4.3424657175041297</v>
      </c>
      <c r="F1011" s="111">
        <f t="shared" si="114"/>
        <v>0</v>
      </c>
      <c r="G1011" s="111">
        <f t="shared" si="115"/>
        <v>0</v>
      </c>
      <c r="H1011" s="111">
        <f t="shared" si="116"/>
        <v>0</v>
      </c>
      <c r="I1011" s="111">
        <f t="shared" si="116"/>
        <v>0</v>
      </c>
      <c r="J1011" s="111">
        <f t="shared" si="117"/>
        <v>0</v>
      </c>
      <c r="K1011" s="121">
        <v>-6.9802033534385188E-2</v>
      </c>
      <c r="L1011" s="121">
        <v>-1.4474885725013766</v>
      </c>
      <c r="M1011" s="112"/>
      <c r="N1011" s="112"/>
      <c r="O1011" s="112"/>
      <c r="P1011" s="112"/>
      <c r="Q1011" s="129"/>
    </row>
    <row r="1012" spans="1:17" x14ac:dyDescent="0.25">
      <c r="A1012" s="192" t="s">
        <v>93</v>
      </c>
      <c r="B1012" s="183" t="s">
        <v>156</v>
      </c>
      <c r="C1012" s="110" t="str">
        <f t="shared" si="118"/>
        <v>VentureCompost Application (CPS 808) (C/N &gt; 11) to Perennials, Orchards, and Vineyards</v>
      </c>
      <c r="D1012" s="111">
        <f t="shared" si="112"/>
        <v>-0.17149728107326759</v>
      </c>
      <c r="E1012" s="111">
        <f t="shared" si="113"/>
        <v>-7.1287378702807498</v>
      </c>
      <c r="F1012" s="111">
        <f t="shared" si="114"/>
        <v>0</v>
      </c>
      <c r="G1012" s="111">
        <f t="shared" si="115"/>
        <v>0</v>
      </c>
      <c r="H1012" s="111">
        <f t="shared" si="116"/>
        <v>0</v>
      </c>
      <c r="I1012" s="111">
        <f t="shared" si="116"/>
        <v>0</v>
      </c>
      <c r="J1012" s="111">
        <f t="shared" si="117"/>
        <v>0</v>
      </c>
      <c r="K1012" s="121">
        <v>-5.7165760357755863E-2</v>
      </c>
      <c r="L1012" s="121">
        <v>-2.3762459567602501</v>
      </c>
      <c r="M1012" s="112"/>
      <c r="N1012" s="112"/>
      <c r="O1012" s="112"/>
      <c r="P1012" s="112"/>
      <c r="Q1012" s="129"/>
    </row>
    <row r="1013" spans="1:17" x14ac:dyDescent="0.25">
      <c r="A1013" s="192" t="s">
        <v>94</v>
      </c>
      <c r="B1013" s="183" t="s">
        <v>156</v>
      </c>
      <c r="C1013" s="110" t="str">
        <f t="shared" si="118"/>
        <v>YoloCompost Application (CPS 808) (C/N &gt; 11) to Perennials, Orchards, and Vineyards</v>
      </c>
      <c r="D1013" s="111">
        <f t="shared" si="112"/>
        <v>-0.24109688091126205</v>
      </c>
      <c r="E1013" s="111">
        <f t="shared" si="113"/>
        <v>-9.486735921367103</v>
      </c>
      <c r="F1013" s="111">
        <f t="shared" si="114"/>
        <v>0</v>
      </c>
      <c r="G1013" s="111">
        <f t="shared" si="115"/>
        <v>0</v>
      </c>
      <c r="H1013" s="111">
        <f t="shared" si="116"/>
        <v>0</v>
      </c>
      <c r="I1013" s="111">
        <f t="shared" si="116"/>
        <v>0</v>
      </c>
      <c r="J1013" s="111">
        <f t="shared" si="117"/>
        <v>0</v>
      </c>
      <c r="K1013" s="121">
        <v>-8.0365626970420684E-2</v>
      </c>
      <c r="L1013" s="121">
        <v>-3.162245307122368</v>
      </c>
      <c r="M1013" s="112"/>
      <c r="N1013" s="112"/>
      <c r="O1013" s="112"/>
      <c r="P1013" s="112"/>
      <c r="Q1013" s="129"/>
    </row>
    <row r="1014" spans="1:17" x14ac:dyDescent="0.25">
      <c r="A1014" s="192" t="s">
        <v>95</v>
      </c>
      <c r="B1014" s="183" t="s">
        <v>156</v>
      </c>
      <c r="C1014" s="110" t="str">
        <f t="shared" si="118"/>
        <v>YubaCompost Application (CPS 808) (C/N &gt; 11) to Perennials, Orchards, and Vineyards</v>
      </c>
      <c r="D1014" s="111">
        <f t="shared" si="112"/>
        <v>-0.21744877111585864</v>
      </c>
      <c r="E1014" s="111">
        <f t="shared" si="113"/>
        <v>-11.327763135511415</v>
      </c>
      <c r="F1014" s="111">
        <f t="shared" si="114"/>
        <v>0</v>
      </c>
      <c r="G1014" s="111">
        <f t="shared" si="115"/>
        <v>0</v>
      </c>
      <c r="H1014" s="111">
        <f t="shared" si="116"/>
        <v>0</v>
      </c>
      <c r="I1014" s="111">
        <f t="shared" si="116"/>
        <v>0</v>
      </c>
      <c r="J1014" s="111">
        <f t="shared" si="117"/>
        <v>0</v>
      </c>
      <c r="K1014" s="121">
        <v>-7.2482923705286209E-2</v>
      </c>
      <c r="L1014" s="121">
        <v>-3.7759210451704717</v>
      </c>
      <c r="M1014" s="112"/>
      <c r="N1014" s="112"/>
      <c r="O1014" s="112"/>
      <c r="P1014" s="112"/>
      <c r="Q1014" s="129"/>
    </row>
    <row r="1015" spans="1:17" x14ac:dyDescent="0.25">
      <c r="A1015" s="192" t="s">
        <v>38</v>
      </c>
      <c r="B1015" s="195" t="s">
        <v>150</v>
      </c>
      <c r="C1015" s="110" t="str">
        <f t="shared" si="118"/>
        <v>AlamedaCompost Application (CPS 808) (C/N &gt; 11) to Grazed, Irrigated Pasture</v>
      </c>
      <c r="D1015" s="111">
        <f t="shared" si="112"/>
        <v>-5.013984806673065E-2</v>
      </c>
      <c r="E1015" s="111">
        <f t="shared" si="113"/>
        <v>-6.3314558154353477</v>
      </c>
      <c r="F1015" s="111">
        <f t="shared" si="114"/>
        <v>0</v>
      </c>
      <c r="G1015" s="111">
        <f t="shared" si="115"/>
        <v>0</v>
      </c>
      <c r="H1015" s="111">
        <f t="shared" si="116"/>
        <v>0</v>
      </c>
      <c r="I1015" s="111">
        <f t="shared" si="116"/>
        <v>0</v>
      </c>
      <c r="J1015" s="111">
        <f t="shared" si="117"/>
        <v>0</v>
      </c>
      <c r="K1015" s="121">
        <v>-1.6713282688910217E-2</v>
      </c>
      <c r="L1015" s="121">
        <v>-2.1104852718117826</v>
      </c>
      <c r="M1015" s="112"/>
      <c r="N1015" s="112"/>
      <c r="O1015" s="112"/>
      <c r="P1015" s="112"/>
      <c r="Q1015" s="129"/>
    </row>
    <row r="1016" spans="1:17" x14ac:dyDescent="0.25">
      <c r="A1016" s="192" t="s">
        <v>39</v>
      </c>
      <c r="B1016" s="195" t="s">
        <v>150</v>
      </c>
      <c r="C1016" s="110" t="str">
        <f t="shared" si="118"/>
        <v>AlpineCompost Application (CPS 808) (C/N &gt; 11) to Grazed, Irrigated Pasture</v>
      </c>
      <c r="D1016" s="111">
        <f t="shared" si="112"/>
        <v>-5.0451950001272228E-2</v>
      </c>
      <c r="E1016" s="111">
        <f t="shared" si="113"/>
        <v>-6.3122329454468256</v>
      </c>
      <c r="F1016" s="111">
        <f t="shared" si="114"/>
        <v>0</v>
      </c>
      <c r="G1016" s="111">
        <f t="shared" si="115"/>
        <v>0</v>
      </c>
      <c r="H1016" s="111">
        <f t="shared" si="116"/>
        <v>0</v>
      </c>
      <c r="I1016" s="111">
        <f t="shared" si="116"/>
        <v>0</v>
      </c>
      <c r="J1016" s="111">
        <f t="shared" si="117"/>
        <v>0</v>
      </c>
      <c r="K1016" s="121">
        <v>-1.6817316667090743E-2</v>
      </c>
      <c r="L1016" s="121">
        <v>-2.1040776484822752</v>
      </c>
      <c r="M1016" s="112"/>
      <c r="N1016" s="112"/>
      <c r="O1016" s="112"/>
      <c r="P1016" s="112"/>
      <c r="Q1016" s="129"/>
    </row>
    <row r="1017" spans="1:17" x14ac:dyDescent="0.25">
      <c r="A1017" s="192" t="s">
        <v>40</v>
      </c>
      <c r="B1017" s="195" t="s">
        <v>150</v>
      </c>
      <c r="C1017" s="110" t="str">
        <f t="shared" si="118"/>
        <v>AmadorCompost Application (CPS 808) (C/N &gt; 11) to Grazed, Irrigated Pasture</v>
      </c>
      <c r="D1017" s="111">
        <f t="shared" ref="D1017:D1080" si="119">K1017*ThreeYears</f>
        <v>-5.0924535112365957E-2</v>
      </c>
      <c r="E1017" s="111">
        <f t="shared" ref="E1017:E1080" si="120">L1017*ThreeYears</f>
        <v>-6.3105843144372651</v>
      </c>
      <c r="F1017" s="111">
        <f t="shared" ref="F1017:F1080" si="121">M1017*ThreeYears</f>
        <v>0</v>
      </c>
      <c r="G1017" s="111">
        <f t="shared" ref="G1017:G1080" si="122">N1017*ThreeYears</f>
        <v>0</v>
      </c>
      <c r="H1017" s="111">
        <f t="shared" ref="H1017:I1080" si="123">O1017*ThreeYears</f>
        <v>0</v>
      </c>
      <c r="I1017" s="111">
        <f t="shared" si="123"/>
        <v>0</v>
      </c>
      <c r="J1017" s="111">
        <f t="shared" ref="J1017:J1080" si="124">Q1017*ThreeYears</f>
        <v>0</v>
      </c>
      <c r="K1017" s="121">
        <v>-1.6974845037455319E-2</v>
      </c>
      <c r="L1017" s="121">
        <v>-2.1035281048124217</v>
      </c>
      <c r="M1017" s="112"/>
      <c r="N1017" s="112"/>
      <c r="O1017" s="112"/>
      <c r="P1017" s="112"/>
      <c r="Q1017" s="129"/>
    </row>
    <row r="1018" spans="1:17" x14ac:dyDescent="0.25">
      <c r="A1018" s="192" t="s">
        <v>41</v>
      </c>
      <c r="B1018" s="195" t="s">
        <v>150</v>
      </c>
      <c r="C1018" s="110" t="str">
        <f t="shared" ref="C1018:C1081" si="125">A1018&amp;B1018</f>
        <v>ButteCompost Application (CPS 808) (C/N &gt; 11) to Grazed, Irrigated Pasture</v>
      </c>
      <c r="D1018" s="111">
        <f t="shared" si="119"/>
        <v>-5.1192794700988781E-2</v>
      </c>
      <c r="E1018" s="111">
        <f t="shared" si="120"/>
        <v>-6.3361109641057283</v>
      </c>
      <c r="F1018" s="111">
        <f t="shared" si="121"/>
        <v>0</v>
      </c>
      <c r="G1018" s="111">
        <f t="shared" si="122"/>
        <v>0</v>
      </c>
      <c r="H1018" s="111">
        <f t="shared" si="123"/>
        <v>0</v>
      </c>
      <c r="I1018" s="111">
        <f t="shared" si="123"/>
        <v>0</v>
      </c>
      <c r="J1018" s="111">
        <f t="shared" si="124"/>
        <v>0</v>
      </c>
      <c r="K1018" s="121">
        <v>-1.7064264900329595E-2</v>
      </c>
      <c r="L1018" s="121">
        <v>-2.1120369880352428</v>
      </c>
      <c r="M1018" s="112"/>
      <c r="N1018" s="112"/>
      <c r="O1018" s="112"/>
      <c r="P1018" s="112"/>
      <c r="Q1018" s="129"/>
    </row>
    <row r="1019" spans="1:17" x14ac:dyDescent="0.25">
      <c r="A1019" s="192" t="s">
        <v>42</v>
      </c>
      <c r="B1019" s="195" t="s">
        <v>150</v>
      </c>
      <c r="C1019" s="110" t="str">
        <f t="shared" si="125"/>
        <v>CalaverasCompost Application (CPS 808) (C/N &gt; 11) to Grazed, Irrigated Pasture</v>
      </c>
      <c r="D1019" s="111">
        <f t="shared" si="119"/>
        <v>-5.1212502176795724E-2</v>
      </c>
      <c r="E1019" s="111">
        <f t="shared" si="120"/>
        <v>-6.3247798504065713</v>
      </c>
      <c r="F1019" s="111">
        <f t="shared" si="121"/>
        <v>0</v>
      </c>
      <c r="G1019" s="111">
        <f t="shared" si="122"/>
        <v>0</v>
      </c>
      <c r="H1019" s="111">
        <f t="shared" si="123"/>
        <v>0</v>
      </c>
      <c r="I1019" s="111">
        <f t="shared" si="123"/>
        <v>0</v>
      </c>
      <c r="J1019" s="111">
        <f t="shared" si="124"/>
        <v>0</v>
      </c>
      <c r="K1019" s="121">
        <v>-1.7070834058931908E-2</v>
      </c>
      <c r="L1019" s="121">
        <v>-2.1082599501355239</v>
      </c>
      <c r="M1019" s="112"/>
      <c r="N1019" s="112"/>
      <c r="O1019" s="112"/>
      <c r="P1019" s="112"/>
      <c r="Q1019" s="129"/>
    </row>
    <row r="1020" spans="1:17" x14ac:dyDescent="0.25">
      <c r="A1020" s="192" t="s">
        <v>43</v>
      </c>
      <c r="B1020" s="195" t="s">
        <v>150</v>
      </c>
      <c r="C1020" s="110" t="str">
        <f t="shared" si="125"/>
        <v>ColusaCompost Application (CPS 808) (C/N &gt; 11) to Grazed, Irrigated Pasture</v>
      </c>
      <c r="D1020" s="111">
        <f t="shared" si="119"/>
        <v>-5.1238962246043546E-2</v>
      </c>
      <c r="E1020" s="111">
        <f t="shared" si="120"/>
        <v>-6.3261535538334162</v>
      </c>
      <c r="F1020" s="111">
        <f t="shared" si="121"/>
        <v>0</v>
      </c>
      <c r="G1020" s="111">
        <f t="shared" si="122"/>
        <v>0</v>
      </c>
      <c r="H1020" s="111">
        <f t="shared" si="123"/>
        <v>0</v>
      </c>
      <c r="I1020" s="111">
        <f t="shared" si="123"/>
        <v>0</v>
      </c>
      <c r="J1020" s="111">
        <f t="shared" si="124"/>
        <v>0</v>
      </c>
      <c r="K1020" s="121">
        <v>-1.7079654082014516E-2</v>
      </c>
      <c r="L1020" s="121">
        <v>-2.1087178512778055</v>
      </c>
      <c r="M1020" s="112"/>
      <c r="N1020" s="112"/>
      <c r="O1020" s="112"/>
      <c r="P1020" s="112"/>
      <c r="Q1020" s="129"/>
    </row>
    <row r="1021" spans="1:17" x14ac:dyDescent="0.25">
      <c r="A1021" s="192" t="s">
        <v>44</v>
      </c>
      <c r="B1021" s="195" t="s">
        <v>150</v>
      </c>
      <c r="C1021" s="110" t="str">
        <f t="shared" si="125"/>
        <v>Contra CostaCompost Application (CPS 808) (C/N &gt; 11) to Grazed, Irrigated Pasture</v>
      </c>
      <c r="D1021" s="111">
        <f t="shared" si="119"/>
        <v>-5.1229235146623475E-2</v>
      </c>
      <c r="E1021" s="111">
        <f t="shared" si="120"/>
        <v>-6.3183266113652135</v>
      </c>
      <c r="F1021" s="111">
        <f t="shared" si="121"/>
        <v>0</v>
      </c>
      <c r="G1021" s="111">
        <f t="shared" si="122"/>
        <v>0</v>
      </c>
      <c r="H1021" s="111">
        <f t="shared" si="123"/>
        <v>0</v>
      </c>
      <c r="I1021" s="111">
        <f t="shared" si="123"/>
        <v>0</v>
      </c>
      <c r="J1021" s="111">
        <f t="shared" si="124"/>
        <v>0</v>
      </c>
      <c r="K1021" s="121">
        <v>-1.7076411715541157E-2</v>
      </c>
      <c r="L1021" s="121">
        <v>-2.106108870455071</v>
      </c>
      <c r="M1021" s="112"/>
      <c r="N1021" s="112"/>
      <c r="O1021" s="112"/>
      <c r="P1021" s="112"/>
      <c r="Q1021" s="129"/>
    </row>
    <row r="1022" spans="1:17" x14ac:dyDescent="0.25">
      <c r="A1022" s="192" t="s">
        <v>45</v>
      </c>
      <c r="B1022" s="195" t="s">
        <v>150</v>
      </c>
      <c r="C1022" s="110" t="str">
        <f t="shared" si="125"/>
        <v>Del NorteCompost Application (CPS 808) (C/N &gt; 11) to Grazed, Irrigated Pasture</v>
      </c>
      <c r="D1022" s="111">
        <f t="shared" si="119"/>
        <v>-5.0900241763334311E-2</v>
      </c>
      <c r="E1022" s="111">
        <f t="shared" si="120"/>
        <v>-6.3105842071692066</v>
      </c>
      <c r="F1022" s="111">
        <f t="shared" si="121"/>
        <v>0</v>
      </c>
      <c r="G1022" s="111">
        <f t="shared" si="122"/>
        <v>0</v>
      </c>
      <c r="H1022" s="111">
        <f t="shared" si="123"/>
        <v>0</v>
      </c>
      <c r="I1022" s="111">
        <f t="shared" si="123"/>
        <v>0</v>
      </c>
      <c r="J1022" s="111">
        <f t="shared" si="124"/>
        <v>0</v>
      </c>
      <c r="K1022" s="121">
        <v>-1.6966747254444772E-2</v>
      </c>
      <c r="L1022" s="121">
        <v>-2.1035280690564022</v>
      </c>
      <c r="M1022" s="112"/>
      <c r="N1022" s="112"/>
      <c r="O1022" s="112"/>
      <c r="P1022" s="112"/>
      <c r="Q1022" s="129"/>
    </row>
    <row r="1023" spans="1:17" x14ac:dyDescent="0.25">
      <c r="A1023" s="192" t="s">
        <v>46</v>
      </c>
      <c r="B1023" s="195" t="s">
        <v>150</v>
      </c>
      <c r="C1023" s="110" t="str">
        <f t="shared" si="125"/>
        <v>El DoradoCompost Application (CPS 808) (C/N &gt; 11) to Grazed, Irrigated Pasture</v>
      </c>
      <c r="D1023" s="111">
        <f t="shared" si="119"/>
        <v>-5.0893878625126426E-2</v>
      </c>
      <c r="E1023" s="111">
        <f t="shared" si="120"/>
        <v>-6.310963315424174</v>
      </c>
      <c r="F1023" s="111">
        <f t="shared" si="121"/>
        <v>0</v>
      </c>
      <c r="G1023" s="111">
        <f t="shared" si="122"/>
        <v>0</v>
      </c>
      <c r="H1023" s="111">
        <f t="shared" si="123"/>
        <v>0</v>
      </c>
      <c r="I1023" s="111">
        <f t="shared" si="123"/>
        <v>0</v>
      </c>
      <c r="J1023" s="111">
        <f t="shared" si="124"/>
        <v>0</v>
      </c>
      <c r="K1023" s="121">
        <v>-1.6964626208375477E-2</v>
      </c>
      <c r="L1023" s="121">
        <v>-2.1036544384747247</v>
      </c>
      <c r="M1023" s="112"/>
      <c r="N1023" s="112"/>
      <c r="O1023" s="112"/>
      <c r="P1023" s="112"/>
      <c r="Q1023" s="129"/>
    </row>
    <row r="1024" spans="1:17" x14ac:dyDescent="0.25">
      <c r="A1024" s="192" t="s">
        <v>47</v>
      </c>
      <c r="B1024" s="195" t="s">
        <v>150</v>
      </c>
      <c r="C1024" s="110" t="str">
        <f t="shared" si="125"/>
        <v>FresnoCompost Application (CPS 808) (C/N &gt; 11) to Grazed, Irrigated Pasture</v>
      </c>
      <c r="D1024" s="111">
        <f t="shared" si="119"/>
        <v>-5.0967876720171584E-2</v>
      </c>
      <c r="E1024" s="111">
        <f t="shared" si="120"/>
        <v>-6.3180276829288502</v>
      </c>
      <c r="F1024" s="111">
        <f t="shared" si="121"/>
        <v>0</v>
      </c>
      <c r="G1024" s="111">
        <f t="shared" si="122"/>
        <v>0</v>
      </c>
      <c r="H1024" s="111">
        <f t="shared" si="123"/>
        <v>0</v>
      </c>
      <c r="I1024" s="111">
        <f t="shared" si="123"/>
        <v>0</v>
      </c>
      <c r="J1024" s="111">
        <f t="shared" si="124"/>
        <v>0</v>
      </c>
      <c r="K1024" s="121">
        <v>-1.6989292240057196E-2</v>
      </c>
      <c r="L1024" s="121">
        <v>-2.1060092276429501</v>
      </c>
      <c r="M1024" s="112"/>
      <c r="N1024" s="112"/>
      <c r="O1024" s="112"/>
      <c r="P1024" s="112"/>
      <c r="Q1024" s="129"/>
    </row>
    <row r="1025" spans="1:17" x14ac:dyDescent="0.25">
      <c r="A1025" s="192" t="s">
        <v>48</v>
      </c>
      <c r="B1025" s="195" t="s">
        <v>150</v>
      </c>
      <c r="C1025" s="110" t="str">
        <f t="shared" si="125"/>
        <v>GlennCompost Application (CPS 808) (C/N &gt; 11) to Grazed, Irrigated Pasture</v>
      </c>
      <c r="D1025" s="111">
        <f t="shared" si="119"/>
        <v>-4.7639762421138987E-2</v>
      </c>
      <c r="E1025" s="111">
        <f t="shared" si="120"/>
        <v>-6.2211868142286519</v>
      </c>
      <c r="F1025" s="111">
        <f t="shared" si="121"/>
        <v>0</v>
      </c>
      <c r="G1025" s="111">
        <f t="shared" si="122"/>
        <v>0</v>
      </c>
      <c r="H1025" s="111">
        <f t="shared" si="123"/>
        <v>0</v>
      </c>
      <c r="I1025" s="111">
        <f t="shared" si="123"/>
        <v>0</v>
      </c>
      <c r="J1025" s="111">
        <f t="shared" si="124"/>
        <v>0</v>
      </c>
      <c r="K1025" s="121">
        <v>-1.5879920807046328E-2</v>
      </c>
      <c r="L1025" s="121">
        <v>-2.0737289380762172</v>
      </c>
      <c r="M1025" s="112"/>
      <c r="N1025" s="112"/>
      <c r="O1025" s="112"/>
      <c r="P1025" s="112"/>
      <c r="Q1025" s="129"/>
    </row>
    <row r="1026" spans="1:17" x14ac:dyDescent="0.25">
      <c r="A1026" s="192" t="s">
        <v>49</v>
      </c>
      <c r="B1026" s="195" t="s">
        <v>150</v>
      </c>
      <c r="C1026" s="110" t="str">
        <f t="shared" si="125"/>
        <v>HumboldtCompost Application (CPS 808) (C/N &gt; 11) to Grazed, Irrigated Pasture</v>
      </c>
      <c r="D1026" s="111">
        <f t="shared" si="119"/>
        <v>-4.8344366671078373E-2</v>
      </c>
      <c r="E1026" s="111">
        <f t="shared" si="120"/>
        <v>-6.18724334543111</v>
      </c>
      <c r="F1026" s="111">
        <f t="shared" si="121"/>
        <v>0</v>
      </c>
      <c r="G1026" s="111">
        <f t="shared" si="122"/>
        <v>0</v>
      </c>
      <c r="H1026" s="111">
        <f t="shared" si="123"/>
        <v>0</v>
      </c>
      <c r="I1026" s="111">
        <f t="shared" si="123"/>
        <v>0</v>
      </c>
      <c r="J1026" s="111">
        <f t="shared" si="124"/>
        <v>0</v>
      </c>
      <c r="K1026" s="121">
        <v>-1.6114788890359458E-2</v>
      </c>
      <c r="L1026" s="121">
        <v>-2.0624144484770368</v>
      </c>
      <c r="M1026" s="112"/>
      <c r="N1026" s="112"/>
      <c r="O1026" s="112"/>
      <c r="P1026" s="112"/>
      <c r="Q1026" s="129"/>
    </row>
    <row r="1027" spans="1:17" x14ac:dyDescent="0.25">
      <c r="A1027" s="192" t="s">
        <v>50</v>
      </c>
      <c r="B1027" s="195" t="s">
        <v>150</v>
      </c>
      <c r="C1027" s="110" t="str">
        <f t="shared" si="125"/>
        <v>ImperialCompost Application (CPS 808) (C/N &gt; 11) to Grazed, Irrigated Pasture</v>
      </c>
      <c r="D1027" s="111">
        <f t="shared" si="119"/>
        <v>-4.8383639229245226E-2</v>
      </c>
      <c r="E1027" s="111">
        <f t="shared" si="120"/>
        <v>-6.2068994141207261</v>
      </c>
      <c r="F1027" s="111">
        <f t="shared" si="121"/>
        <v>0</v>
      </c>
      <c r="G1027" s="111">
        <f t="shared" si="122"/>
        <v>0</v>
      </c>
      <c r="H1027" s="111">
        <f t="shared" si="123"/>
        <v>0</v>
      </c>
      <c r="I1027" s="111">
        <f t="shared" si="123"/>
        <v>0</v>
      </c>
      <c r="J1027" s="111">
        <f t="shared" si="124"/>
        <v>0</v>
      </c>
      <c r="K1027" s="121">
        <v>-1.6127879743081743E-2</v>
      </c>
      <c r="L1027" s="121">
        <v>-2.0689664713735754</v>
      </c>
      <c r="M1027" s="112"/>
      <c r="N1027" s="112"/>
      <c r="O1027" s="112"/>
      <c r="P1027" s="112"/>
      <c r="Q1027" s="129"/>
    </row>
    <row r="1028" spans="1:17" x14ac:dyDescent="0.25">
      <c r="A1028" s="192" t="s">
        <v>51</v>
      </c>
      <c r="B1028" s="195" t="s">
        <v>150</v>
      </c>
      <c r="C1028" s="110" t="str">
        <f t="shared" si="125"/>
        <v>InyoCompost Application (CPS 808) (C/N &gt; 11) to Grazed, Irrigated Pasture</v>
      </c>
      <c r="D1028" s="111">
        <f t="shared" si="119"/>
        <v>-4.7703440356476043E-2</v>
      </c>
      <c r="E1028" s="111">
        <f t="shared" si="120"/>
        <v>-6.0482308531350988</v>
      </c>
      <c r="F1028" s="111">
        <f t="shared" si="121"/>
        <v>0</v>
      </c>
      <c r="G1028" s="111">
        <f t="shared" si="122"/>
        <v>0</v>
      </c>
      <c r="H1028" s="111">
        <f t="shared" si="123"/>
        <v>0</v>
      </c>
      <c r="I1028" s="111">
        <f t="shared" si="123"/>
        <v>0</v>
      </c>
      <c r="J1028" s="111">
        <f t="shared" si="124"/>
        <v>0</v>
      </c>
      <c r="K1028" s="121">
        <v>-1.5901146785492013E-2</v>
      </c>
      <c r="L1028" s="121">
        <v>-2.0160769510450329</v>
      </c>
      <c r="M1028" s="112"/>
      <c r="N1028" s="112"/>
      <c r="O1028" s="112"/>
      <c r="P1028" s="112"/>
      <c r="Q1028" s="129"/>
    </row>
    <row r="1029" spans="1:17" x14ac:dyDescent="0.25">
      <c r="A1029" s="192" t="s">
        <v>52</v>
      </c>
      <c r="B1029" s="195" t="s">
        <v>150</v>
      </c>
      <c r="C1029" s="110" t="str">
        <f t="shared" si="125"/>
        <v>KernCompost Application (CPS 808) (C/N &gt; 11) to Grazed, Irrigated Pasture</v>
      </c>
      <c r="D1029" s="111">
        <f t="shared" si="119"/>
        <v>-4.7702196945206152E-2</v>
      </c>
      <c r="E1029" s="111">
        <f t="shared" si="120"/>
        <v>-6.0482828599231944</v>
      </c>
      <c r="F1029" s="111">
        <f t="shared" si="121"/>
        <v>0</v>
      </c>
      <c r="G1029" s="111">
        <f t="shared" si="122"/>
        <v>0</v>
      </c>
      <c r="H1029" s="111">
        <f t="shared" si="123"/>
        <v>0</v>
      </c>
      <c r="I1029" s="111">
        <f t="shared" si="123"/>
        <v>0</v>
      </c>
      <c r="J1029" s="111">
        <f t="shared" si="124"/>
        <v>0</v>
      </c>
      <c r="K1029" s="121">
        <v>-1.5900732315068718E-2</v>
      </c>
      <c r="L1029" s="121">
        <v>-2.0160942866410649</v>
      </c>
      <c r="M1029" s="112"/>
      <c r="N1029" s="112"/>
      <c r="O1029" s="112"/>
      <c r="P1029" s="112"/>
      <c r="Q1029" s="129"/>
    </row>
    <row r="1030" spans="1:17" x14ac:dyDescent="0.25">
      <c r="A1030" s="192" t="s">
        <v>53</v>
      </c>
      <c r="B1030" s="195" t="s">
        <v>150</v>
      </c>
      <c r="C1030" s="110" t="str">
        <f t="shared" si="125"/>
        <v>KingsCompost Application (CPS 808) (C/N &gt; 11) to Grazed, Irrigated Pasture</v>
      </c>
      <c r="D1030" s="111">
        <f t="shared" si="119"/>
        <v>-4.4031989351182146E-2</v>
      </c>
      <c r="E1030" s="111">
        <f t="shared" si="120"/>
        <v>-5.8542908519634791</v>
      </c>
      <c r="F1030" s="111">
        <f t="shared" si="121"/>
        <v>0</v>
      </c>
      <c r="G1030" s="111">
        <f t="shared" si="122"/>
        <v>0</v>
      </c>
      <c r="H1030" s="111">
        <f t="shared" si="123"/>
        <v>0</v>
      </c>
      <c r="I1030" s="111">
        <f t="shared" si="123"/>
        <v>0</v>
      </c>
      <c r="J1030" s="111">
        <f t="shared" si="124"/>
        <v>0</v>
      </c>
      <c r="K1030" s="121">
        <v>-1.4677329783727381E-2</v>
      </c>
      <c r="L1030" s="121">
        <v>-1.9514302839878264</v>
      </c>
      <c r="M1030" s="112"/>
      <c r="N1030" s="112"/>
      <c r="O1030" s="112"/>
      <c r="P1030" s="112"/>
      <c r="Q1030" s="129"/>
    </row>
    <row r="1031" spans="1:17" x14ac:dyDescent="0.25">
      <c r="A1031" s="192" t="s">
        <v>54</v>
      </c>
      <c r="B1031" s="195" t="s">
        <v>150</v>
      </c>
      <c r="C1031" s="110" t="str">
        <f t="shared" si="125"/>
        <v>LakeCompost Application (CPS 808) (C/N &gt; 11) to Grazed, Irrigated Pasture</v>
      </c>
      <c r="D1031" s="111">
        <f t="shared" si="119"/>
        <v>-4.2206915562971771E-2</v>
      </c>
      <c r="E1031" s="111">
        <f t="shared" si="120"/>
        <v>-5.8297485780506761</v>
      </c>
      <c r="F1031" s="111">
        <f t="shared" si="121"/>
        <v>0</v>
      </c>
      <c r="G1031" s="111">
        <f t="shared" si="122"/>
        <v>0</v>
      </c>
      <c r="H1031" s="111">
        <f t="shared" si="123"/>
        <v>0</v>
      </c>
      <c r="I1031" s="111">
        <f t="shared" si="123"/>
        <v>0</v>
      </c>
      <c r="J1031" s="111">
        <f t="shared" si="124"/>
        <v>0</v>
      </c>
      <c r="K1031" s="121">
        <v>-1.4068971854323924E-2</v>
      </c>
      <c r="L1031" s="121">
        <v>-1.943249526016892</v>
      </c>
      <c r="M1031" s="112"/>
      <c r="N1031" s="112"/>
      <c r="O1031" s="112"/>
      <c r="P1031" s="112"/>
      <c r="Q1031" s="129"/>
    </row>
    <row r="1032" spans="1:17" x14ac:dyDescent="0.25">
      <c r="A1032" s="192" t="s">
        <v>55</v>
      </c>
      <c r="B1032" s="195" t="s">
        <v>150</v>
      </c>
      <c r="C1032" s="110" t="str">
        <f t="shared" si="125"/>
        <v>LassenCompost Application (CPS 808) (C/N &gt; 11) to Grazed, Irrigated Pasture</v>
      </c>
      <c r="D1032" s="111">
        <f t="shared" si="119"/>
        <v>-4.2391599768109897E-2</v>
      </c>
      <c r="E1032" s="111">
        <f t="shared" si="120"/>
        <v>-5.8330168567501328</v>
      </c>
      <c r="F1032" s="111">
        <f t="shared" si="121"/>
        <v>0</v>
      </c>
      <c r="G1032" s="111">
        <f t="shared" si="122"/>
        <v>0</v>
      </c>
      <c r="H1032" s="111">
        <f t="shared" si="123"/>
        <v>0</v>
      </c>
      <c r="I1032" s="111">
        <f t="shared" si="123"/>
        <v>0</v>
      </c>
      <c r="J1032" s="111">
        <f t="shared" si="124"/>
        <v>0</v>
      </c>
      <c r="K1032" s="121">
        <v>-1.4130533256036632E-2</v>
      </c>
      <c r="L1032" s="121">
        <v>-1.9443389522500443</v>
      </c>
      <c r="M1032" s="112"/>
      <c r="N1032" s="112"/>
      <c r="O1032" s="112"/>
      <c r="P1032" s="112"/>
      <c r="Q1032" s="129"/>
    </row>
    <row r="1033" spans="1:17" x14ac:dyDescent="0.25">
      <c r="A1033" s="192" t="s">
        <v>56</v>
      </c>
      <c r="B1033" s="195" t="s">
        <v>150</v>
      </c>
      <c r="C1033" s="110" t="str">
        <f t="shared" si="125"/>
        <v>Los AngelesCompost Application (CPS 808) (C/N &gt; 11) to Grazed, Irrigated Pasture</v>
      </c>
      <c r="D1033" s="111">
        <f t="shared" si="119"/>
        <v>-4.4737208667204542E-2</v>
      </c>
      <c r="E1033" s="111">
        <f t="shared" si="120"/>
        <v>-5.8698646474906333</v>
      </c>
      <c r="F1033" s="111">
        <f t="shared" si="121"/>
        <v>0</v>
      </c>
      <c r="G1033" s="111">
        <f t="shared" si="122"/>
        <v>0</v>
      </c>
      <c r="H1033" s="111">
        <f t="shared" si="123"/>
        <v>0</v>
      </c>
      <c r="I1033" s="111">
        <f t="shared" si="123"/>
        <v>0</v>
      </c>
      <c r="J1033" s="111">
        <f t="shared" si="124"/>
        <v>0</v>
      </c>
      <c r="K1033" s="121">
        <v>-1.491240288906818E-2</v>
      </c>
      <c r="L1033" s="121">
        <v>-1.9566215491635444</v>
      </c>
      <c r="M1033" s="112"/>
      <c r="N1033" s="112"/>
      <c r="O1033" s="112"/>
      <c r="P1033" s="112"/>
      <c r="Q1033" s="129"/>
    </row>
    <row r="1034" spans="1:17" x14ac:dyDescent="0.25">
      <c r="A1034" s="192" t="s">
        <v>57</v>
      </c>
      <c r="B1034" s="195" t="s">
        <v>150</v>
      </c>
      <c r="C1034" s="110" t="str">
        <f t="shared" si="125"/>
        <v>MaderaCompost Application (CPS 808) (C/N &gt; 11) to Grazed, Irrigated Pasture</v>
      </c>
      <c r="D1034" s="111">
        <f t="shared" si="119"/>
        <v>-4.5111507308572302E-2</v>
      </c>
      <c r="E1034" s="111">
        <f t="shared" si="120"/>
        <v>-5.8676544905627832</v>
      </c>
      <c r="F1034" s="111">
        <f t="shared" si="121"/>
        <v>0</v>
      </c>
      <c r="G1034" s="111">
        <f t="shared" si="122"/>
        <v>0</v>
      </c>
      <c r="H1034" s="111">
        <f t="shared" si="123"/>
        <v>0</v>
      </c>
      <c r="I1034" s="111">
        <f t="shared" si="123"/>
        <v>0</v>
      </c>
      <c r="J1034" s="111">
        <f t="shared" si="124"/>
        <v>0</v>
      </c>
      <c r="K1034" s="121">
        <v>-1.5037169102857434E-2</v>
      </c>
      <c r="L1034" s="121">
        <v>-1.9558848301875944</v>
      </c>
      <c r="M1034" s="112"/>
      <c r="N1034" s="112"/>
      <c r="O1034" s="112"/>
      <c r="P1034" s="112"/>
      <c r="Q1034" s="129"/>
    </row>
    <row r="1035" spans="1:17" x14ac:dyDescent="0.25">
      <c r="A1035" s="192" t="s">
        <v>58</v>
      </c>
      <c r="B1035" s="195" t="s">
        <v>150</v>
      </c>
      <c r="C1035" s="110" t="str">
        <f t="shared" si="125"/>
        <v>MarinCompost Application (CPS 808) (C/N &gt; 11) to Grazed, Irrigated Pasture</v>
      </c>
      <c r="D1035" s="111">
        <f t="shared" si="119"/>
        <v>-4.5079005514338855E-2</v>
      </c>
      <c r="E1035" s="111">
        <f t="shared" si="120"/>
        <v>-5.8577417866789583</v>
      </c>
      <c r="F1035" s="111">
        <f t="shared" si="121"/>
        <v>0</v>
      </c>
      <c r="G1035" s="111">
        <f t="shared" si="122"/>
        <v>0</v>
      </c>
      <c r="H1035" s="111">
        <f t="shared" si="123"/>
        <v>0</v>
      </c>
      <c r="I1035" s="111">
        <f t="shared" si="123"/>
        <v>0</v>
      </c>
      <c r="J1035" s="111">
        <f t="shared" si="124"/>
        <v>0</v>
      </c>
      <c r="K1035" s="121">
        <v>-1.5026335171446286E-2</v>
      </c>
      <c r="L1035" s="121">
        <v>-1.9525805955596527</v>
      </c>
      <c r="M1035" s="112"/>
      <c r="N1035" s="112"/>
      <c r="O1035" s="112"/>
      <c r="P1035" s="112"/>
      <c r="Q1035" s="129"/>
    </row>
    <row r="1036" spans="1:17" x14ac:dyDescent="0.25">
      <c r="A1036" s="192" t="s">
        <v>59</v>
      </c>
      <c r="B1036" s="195" t="s">
        <v>150</v>
      </c>
      <c r="C1036" s="110" t="str">
        <f t="shared" si="125"/>
        <v>MariposaCompost Application (CPS 808) (C/N &gt; 11) to Grazed, Irrigated Pasture</v>
      </c>
      <c r="D1036" s="111">
        <f t="shared" si="119"/>
        <v>-4.5192598913967312E-2</v>
      </c>
      <c r="E1036" s="111">
        <f t="shared" si="120"/>
        <v>-5.8665077526778493</v>
      </c>
      <c r="F1036" s="111">
        <f t="shared" si="121"/>
        <v>0</v>
      </c>
      <c r="G1036" s="111">
        <f t="shared" si="122"/>
        <v>0</v>
      </c>
      <c r="H1036" s="111">
        <f t="shared" si="123"/>
        <v>0</v>
      </c>
      <c r="I1036" s="111">
        <f t="shared" si="123"/>
        <v>0</v>
      </c>
      <c r="J1036" s="111">
        <f t="shared" si="124"/>
        <v>0</v>
      </c>
      <c r="K1036" s="121">
        <v>-1.5064199637989105E-2</v>
      </c>
      <c r="L1036" s="121">
        <v>-1.9555025842259497</v>
      </c>
      <c r="M1036" s="112"/>
      <c r="N1036" s="112"/>
      <c r="O1036" s="112"/>
      <c r="P1036" s="112"/>
      <c r="Q1036" s="129"/>
    </row>
    <row r="1037" spans="1:17" x14ac:dyDescent="0.25">
      <c r="A1037" s="192" t="s">
        <v>60</v>
      </c>
      <c r="B1037" s="195" t="s">
        <v>150</v>
      </c>
      <c r="C1037" s="110" t="str">
        <f t="shared" si="125"/>
        <v>MendocinoCompost Application (CPS 808) (C/N &gt; 11) to Grazed, Irrigated Pasture</v>
      </c>
      <c r="D1037" s="111">
        <f t="shared" si="119"/>
        <v>-4.6227708163021047E-2</v>
      </c>
      <c r="E1037" s="111">
        <f t="shared" si="120"/>
        <v>-5.8946113437402907</v>
      </c>
      <c r="F1037" s="111">
        <f t="shared" si="121"/>
        <v>0</v>
      </c>
      <c r="G1037" s="111">
        <f t="shared" si="122"/>
        <v>0</v>
      </c>
      <c r="H1037" s="111">
        <f t="shared" si="123"/>
        <v>0</v>
      </c>
      <c r="I1037" s="111">
        <f t="shared" si="123"/>
        <v>0</v>
      </c>
      <c r="J1037" s="111">
        <f t="shared" si="124"/>
        <v>0</v>
      </c>
      <c r="K1037" s="121">
        <v>-1.5409236054340348E-2</v>
      </c>
      <c r="L1037" s="121">
        <v>-1.9648704479134302</v>
      </c>
      <c r="M1037" s="112"/>
      <c r="N1037" s="112"/>
      <c r="O1037" s="112"/>
      <c r="P1037" s="112"/>
      <c r="Q1037" s="129"/>
    </row>
    <row r="1038" spans="1:17" x14ac:dyDescent="0.25">
      <c r="A1038" s="192" t="s">
        <v>61</v>
      </c>
      <c r="B1038" s="195" t="s">
        <v>150</v>
      </c>
      <c r="C1038" s="110" t="str">
        <f t="shared" si="125"/>
        <v>MercedCompost Application (CPS 808) (C/N &gt; 11) to Grazed, Irrigated Pasture</v>
      </c>
      <c r="D1038" s="111">
        <f t="shared" si="119"/>
        <v>-4.7950018018222434E-2</v>
      </c>
      <c r="E1038" s="111">
        <f t="shared" si="120"/>
        <v>-5.9365686634606956</v>
      </c>
      <c r="F1038" s="111">
        <f t="shared" si="121"/>
        <v>0</v>
      </c>
      <c r="G1038" s="111">
        <f t="shared" si="122"/>
        <v>0</v>
      </c>
      <c r="H1038" s="111">
        <f t="shared" si="123"/>
        <v>0</v>
      </c>
      <c r="I1038" s="111">
        <f t="shared" si="123"/>
        <v>0</v>
      </c>
      <c r="J1038" s="111">
        <f t="shared" si="124"/>
        <v>0</v>
      </c>
      <c r="K1038" s="121">
        <v>-1.5983339339407477E-2</v>
      </c>
      <c r="L1038" s="121">
        <v>-1.9788562211535652</v>
      </c>
      <c r="M1038" s="112"/>
      <c r="N1038" s="112"/>
      <c r="O1038" s="112"/>
      <c r="P1038" s="112"/>
      <c r="Q1038" s="129"/>
    </row>
    <row r="1039" spans="1:17" x14ac:dyDescent="0.25">
      <c r="A1039" s="192" t="s">
        <v>62</v>
      </c>
      <c r="B1039" s="195" t="s">
        <v>150</v>
      </c>
      <c r="C1039" s="110" t="str">
        <f t="shared" si="125"/>
        <v>ModocCompost Application (CPS 808) (C/N &gt; 11) to Grazed, Irrigated Pasture</v>
      </c>
      <c r="D1039" s="111">
        <f t="shared" si="119"/>
        <v>-4.7314499232088622E-2</v>
      </c>
      <c r="E1039" s="111">
        <f t="shared" si="120"/>
        <v>-5.8564776773127036</v>
      </c>
      <c r="F1039" s="111">
        <f t="shared" si="121"/>
        <v>0</v>
      </c>
      <c r="G1039" s="111">
        <f t="shared" si="122"/>
        <v>0</v>
      </c>
      <c r="H1039" s="111">
        <f t="shared" si="123"/>
        <v>0</v>
      </c>
      <c r="I1039" s="111">
        <f t="shared" si="123"/>
        <v>0</v>
      </c>
      <c r="J1039" s="111">
        <f t="shared" si="124"/>
        <v>0</v>
      </c>
      <c r="K1039" s="121">
        <v>-1.5771499744029541E-2</v>
      </c>
      <c r="L1039" s="121">
        <v>-1.9521592257709013</v>
      </c>
      <c r="M1039" s="112"/>
      <c r="N1039" s="112"/>
      <c r="O1039" s="112"/>
      <c r="P1039" s="112"/>
      <c r="Q1039" s="129"/>
    </row>
    <row r="1040" spans="1:17" x14ac:dyDescent="0.25">
      <c r="A1040" s="192" t="s">
        <v>63</v>
      </c>
      <c r="B1040" s="195" t="s">
        <v>150</v>
      </c>
      <c r="C1040" s="110" t="str">
        <f t="shared" si="125"/>
        <v>MonoCompost Application (CPS 808) (C/N &gt; 11) to Grazed, Irrigated Pasture</v>
      </c>
      <c r="D1040" s="111">
        <f t="shared" si="119"/>
        <v>-4.9562309070970353E-2</v>
      </c>
      <c r="E1040" s="111">
        <f t="shared" si="120"/>
        <v>-5.9545658195358202</v>
      </c>
      <c r="F1040" s="111">
        <f t="shared" si="121"/>
        <v>0</v>
      </c>
      <c r="G1040" s="111">
        <f t="shared" si="122"/>
        <v>0</v>
      </c>
      <c r="H1040" s="111">
        <f t="shared" si="123"/>
        <v>0</v>
      </c>
      <c r="I1040" s="111">
        <f t="shared" si="123"/>
        <v>0</v>
      </c>
      <c r="J1040" s="111">
        <f t="shared" si="124"/>
        <v>0</v>
      </c>
      <c r="K1040" s="121">
        <v>-1.6520769690323452E-2</v>
      </c>
      <c r="L1040" s="121">
        <v>-1.9848552731786067</v>
      </c>
      <c r="M1040" s="112"/>
      <c r="N1040" s="112"/>
      <c r="O1040" s="112"/>
      <c r="P1040" s="112"/>
      <c r="Q1040" s="129"/>
    </row>
    <row r="1041" spans="1:17" x14ac:dyDescent="0.25">
      <c r="A1041" s="192" t="s">
        <v>64</v>
      </c>
      <c r="B1041" s="195" t="s">
        <v>150</v>
      </c>
      <c r="C1041" s="110" t="str">
        <f t="shared" si="125"/>
        <v>MontereyCompost Application (CPS 808) (C/N &gt; 11) to Grazed, Irrigated Pasture</v>
      </c>
      <c r="D1041" s="111">
        <f t="shared" si="119"/>
        <v>-4.9627200750508096E-2</v>
      </c>
      <c r="E1041" s="111">
        <f t="shared" si="120"/>
        <v>-5.9564302553950617</v>
      </c>
      <c r="F1041" s="111">
        <f t="shared" si="121"/>
        <v>0</v>
      </c>
      <c r="G1041" s="111">
        <f t="shared" si="122"/>
        <v>0</v>
      </c>
      <c r="H1041" s="111">
        <f t="shared" si="123"/>
        <v>0</v>
      </c>
      <c r="I1041" s="111">
        <f t="shared" si="123"/>
        <v>0</v>
      </c>
      <c r="J1041" s="111">
        <f t="shared" si="124"/>
        <v>0</v>
      </c>
      <c r="K1041" s="121">
        <v>-1.6542400250169367E-2</v>
      </c>
      <c r="L1041" s="121">
        <v>-1.9854767517983538</v>
      </c>
      <c r="M1041" s="112"/>
      <c r="N1041" s="112"/>
      <c r="O1041" s="112"/>
      <c r="P1041" s="112"/>
      <c r="Q1041" s="129"/>
    </row>
    <row r="1042" spans="1:17" x14ac:dyDescent="0.25">
      <c r="A1042" s="192" t="s">
        <v>65</v>
      </c>
      <c r="B1042" s="195" t="s">
        <v>150</v>
      </c>
      <c r="C1042" s="110" t="str">
        <f t="shared" si="125"/>
        <v>NapaCompost Application (CPS 808) (C/N &gt; 11) to Grazed, Irrigated Pasture</v>
      </c>
      <c r="D1042" s="111">
        <f t="shared" si="119"/>
        <v>-4.8113434169376988E-2</v>
      </c>
      <c r="E1042" s="111">
        <f t="shared" si="120"/>
        <v>-5.963261643713146</v>
      </c>
      <c r="F1042" s="111">
        <f t="shared" si="121"/>
        <v>0</v>
      </c>
      <c r="G1042" s="111">
        <f t="shared" si="122"/>
        <v>0</v>
      </c>
      <c r="H1042" s="111">
        <f t="shared" si="123"/>
        <v>0</v>
      </c>
      <c r="I1042" s="111">
        <f t="shared" si="123"/>
        <v>0</v>
      </c>
      <c r="J1042" s="111">
        <f t="shared" si="124"/>
        <v>0</v>
      </c>
      <c r="K1042" s="121">
        <v>-1.6037811389792329E-2</v>
      </c>
      <c r="L1042" s="121">
        <v>-1.9877538812377153</v>
      </c>
      <c r="M1042" s="112"/>
      <c r="N1042" s="112"/>
      <c r="O1042" s="112"/>
      <c r="P1042" s="112"/>
      <c r="Q1042" s="129"/>
    </row>
    <row r="1043" spans="1:17" x14ac:dyDescent="0.25">
      <c r="A1043" s="192" t="s">
        <v>66</v>
      </c>
      <c r="B1043" s="195" t="s">
        <v>150</v>
      </c>
      <c r="C1043" s="110" t="str">
        <f t="shared" si="125"/>
        <v>NevadaCompost Application (CPS 808) (C/N &gt; 11) to Grazed, Irrigated Pasture</v>
      </c>
      <c r="D1043" s="111">
        <f t="shared" si="119"/>
        <v>-4.8443576408422173E-2</v>
      </c>
      <c r="E1043" s="111">
        <f t="shared" si="120"/>
        <v>-5.9653220951876191</v>
      </c>
      <c r="F1043" s="111">
        <f t="shared" si="121"/>
        <v>0</v>
      </c>
      <c r="G1043" s="111">
        <f t="shared" si="122"/>
        <v>0</v>
      </c>
      <c r="H1043" s="111">
        <f t="shared" si="123"/>
        <v>0</v>
      </c>
      <c r="I1043" s="111">
        <f t="shared" si="123"/>
        <v>0</v>
      </c>
      <c r="J1043" s="111">
        <f t="shared" si="124"/>
        <v>0</v>
      </c>
      <c r="K1043" s="121">
        <v>-1.6147858802807391E-2</v>
      </c>
      <c r="L1043" s="121">
        <v>-1.9884406983958731</v>
      </c>
      <c r="M1043" s="112"/>
      <c r="N1043" s="112"/>
      <c r="O1043" s="112"/>
      <c r="P1043" s="112"/>
      <c r="Q1043" s="129"/>
    </row>
    <row r="1044" spans="1:17" x14ac:dyDescent="0.25">
      <c r="A1044" s="192" t="s">
        <v>67</v>
      </c>
      <c r="B1044" s="195" t="s">
        <v>150</v>
      </c>
      <c r="C1044" s="110" t="str">
        <f t="shared" si="125"/>
        <v>OrangeCompost Application (CPS 808) (C/N &gt; 11) to Grazed, Irrigated Pasture</v>
      </c>
      <c r="D1044" s="111">
        <f t="shared" si="119"/>
        <v>-4.8564335274087711E-2</v>
      </c>
      <c r="E1044" s="111">
        <f t="shared" si="120"/>
        <v>-5.9689350086609023</v>
      </c>
      <c r="F1044" s="111">
        <f t="shared" si="121"/>
        <v>0</v>
      </c>
      <c r="G1044" s="111">
        <f t="shared" si="122"/>
        <v>0</v>
      </c>
      <c r="H1044" s="111">
        <f t="shared" si="123"/>
        <v>0</v>
      </c>
      <c r="I1044" s="111">
        <f t="shared" si="123"/>
        <v>0</v>
      </c>
      <c r="J1044" s="111">
        <f t="shared" si="124"/>
        <v>0</v>
      </c>
      <c r="K1044" s="121">
        <v>-1.6188111758029238E-2</v>
      </c>
      <c r="L1044" s="121">
        <v>-1.9896450028869674</v>
      </c>
      <c r="M1044" s="112"/>
      <c r="N1044" s="112"/>
      <c r="O1044" s="112"/>
      <c r="P1044" s="112"/>
      <c r="Q1044" s="129"/>
    </row>
    <row r="1045" spans="1:17" x14ac:dyDescent="0.25">
      <c r="A1045" s="192" t="s">
        <v>68</v>
      </c>
      <c r="B1045" s="195" t="s">
        <v>150</v>
      </c>
      <c r="C1045" s="110" t="str">
        <f t="shared" si="125"/>
        <v>PlacerCompost Application (CPS 808) (C/N &gt; 11) to Grazed, Irrigated Pasture</v>
      </c>
      <c r="D1045" s="111">
        <f t="shared" si="119"/>
        <v>-4.8518944823642392E-2</v>
      </c>
      <c r="E1045" s="111">
        <f t="shared" si="120"/>
        <v>-5.9677362457333807</v>
      </c>
      <c r="F1045" s="111">
        <f t="shared" si="121"/>
        <v>0</v>
      </c>
      <c r="G1045" s="111">
        <f t="shared" si="122"/>
        <v>0</v>
      </c>
      <c r="H1045" s="111">
        <f t="shared" si="123"/>
        <v>0</v>
      </c>
      <c r="I1045" s="111">
        <f t="shared" si="123"/>
        <v>0</v>
      </c>
      <c r="J1045" s="111">
        <f t="shared" si="124"/>
        <v>0</v>
      </c>
      <c r="K1045" s="121">
        <v>-1.6172981607880797E-2</v>
      </c>
      <c r="L1045" s="121">
        <v>-1.9892454152444601</v>
      </c>
      <c r="M1045" s="112"/>
      <c r="N1045" s="112"/>
      <c r="O1045" s="112"/>
      <c r="P1045" s="112"/>
      <c r="Q1045" s="129"/>
    </row>
    <row r="1046" spans="1:17" x14ac:dyDescent="0.25">
      <c r="A1046" s="192" t="s">
        <v>69</v>
      </c>
      <c r="B1046" s="195" t="s">
        <v>150</v>
      </c>
      <c r="C1046" s="110" t="str">
        <f t="shared" si="125"/>
        <v>PlumasCompost Application (CPS 808) (C/N &gt; 11) to Grazed, Irrigated Pasture</v>
      </c>
      <c r="D1046" s="111">
        <f t="shared" si="119"/>
        <v>-4.8881879816691474E-2</v>
      </c>
      <c r="E1046" s="111">
        <f t="shared" si="120"/>
        <v>-5.961592690996329</v>
      </c>
      <c r="F1046" s="111">
        <f t="shared" si="121"/>
        <v>0</v>
      </c>
      <c r="G1046" s="111">
        <f t="shared" si="122"/>
        <v>0</v>
      </c>
      <c r="H1046" s="111">
        <f t="shared" si="123"/>
        <v>0</v>
      </c>
      <c r="I1046" s="111">
        <f t="shared" si="123"/>
        <v>0</v>
      </c>
      <c r="J1046" s="111">
        <f t="shared" si="124"/>
        <v>0</v>
      </c>
      <c r="K1046" s="121">
        <v>-1.6293959938897158E-2</v>
      </c>
      <c r="L1046" s="121">
        <v>-1.9871975636654431</v>
      </c>
      <c r="M1046" s="112"/>
      <c r="N1046" s="112"/>
      <c r="O1046" s="112"/>
      <c r="P1046" s="112"/>
      <c r="Q1046" s="129"/>
    </row>
    <row r="1047" spans="1:17" x14ac:dyDescent="0.25">
      <c r="A1047" s="192" t="s">
        <v>70</v>
      </c>
      <c r="B1047" s="195" t="s">
        <v>150</v>
      </c>
      <c r="C1047" s="110" t="str">
        <f t="shared" si="125"/>
        <v>RiversideCompost Application (CPS 808) (C/N &gt; 11) to Grazed, Irrigated Pasture</v>
      </c>
      <c r="D1047" s="111">
        <f t="shared" si="119"/>
        <v>-5.440775837745384E-2</v>
      </c>
      <c r="E1047" s="111">
        <f t="shared" si="120"/>
        <v>-6.0253933981100944</v>
      </c>
      <c r="F1047" s="111">
        <f t="shared" si="121"/>
        <v>0</v>
      </c>
      <c r="G1047" s="111">
        <f t="shared" si="122"/>
        <v>0</v>
      </c>
      <c r="H1047" s="111">
        <f t="shared" si="123"/>
        <v>0</v>
      </c>
      <c r="I1047" s="111">
        <f t="shared" si="123"/>
        <v>0</v>
      </c>
      <c r="J1047" s="111">
        <f t="shared" si="124"/>
        <v>0</v>
      </c>
      <c r="K1047" s="121">
        <v>-1.813591945915128E-2</v>
      </c>
      <c r="L1047" s="121">
        <v>-2.0084644660366981</v>
      </c>
      <c r="M1047" s="112"/>
      <c r="N1047" s="112"/>
      <c r="O1047" s="112"/>
      <c r="P1047" s="112"/>
      <c r="Q1047" s="129"/>
    </row>
    <row r="1048" spans="1:17" x14ac:dyDescent="0.25">
      <c r="A1048" s="192" t="s">
        <v>71</v>
      </c>
      <c r="B1048" s="195" t="s">
        <v>150</v>
      </c>
      <c r="C1048" s="110" t="str">
        <f t="shared" si="125"/>
        <v>SacramentoCompost Application (CPS 808) (C/N &gt; 11) to Grazed, Irrigated Pasture</v>
      </c>
      <c r="D1048" s="111">
        <f t="shared" si="119"/>
        <v>-5.1859839316047415E-2</v>
      </c>
      <c r="E1048" s="111">
        <f t="shared" si="120"/>
        <v>-5.8644726253570285</v>
      </c>
      <c r="F1048" s="111">
        <f t="shared" si="121"/>
        <v>0</v>
      </c>
      <c r="G1048" s="111">
        <f t="shared" si="122"/>
        <v>0</v>
      </c>
      <c r="H1048" s="111">
        <f t="shared" si="123"/>
        <v>0</v>
      </c>
      <c r="I1048" s="111">
        <f t="shared" si="123"/>
        <v>0</v>
      </c>
      <c r="J1048" s="111">
        <f t="shared" si="124"/>
        <v>0</v>
      </c>
      <c r="K1048" s="121">
        <v>-1.7286613105349138E-2</v>
      </c>
      <c r="L1048" s="121">
        <v>-1.9548242084523428</v>
      </c>
      <c r="M1048" s="112"/>
      <c r="N1048" s="112"/>
      <c r="O1048" s="112"/>
      <c r="P1048" s="112"/>
      <c r="Q1048" s="129"/>
    </row>
    <row r="1049" spans="1:17" x14ac:dyDescent="0.25">
      <c r="A1049" s="192" t="s">
        <v>72</v>
      </c>
      <c r="B1049" s="195" t="s">
        <v>150</v>
      </c>
      <c r="C1049" s="110" t="str">
        <f t="shared" si="125"/>
        <v>San BenitoCompost Application (CPS 808) (C/N &gt; 11) to Grazed, Irrigated Pasture</v>
      </c>
      <c r="D1049" s="111">
        <f t="shared" si="119"/>
        <v>-5.242864223510988E-2</v>
      </c>
      <c r="E1049" s="111">
        <f t="shared" si="120"/>
        <v>-5.8388262281093821</v>
      </c>
      <c r="F1049" s="111">
        <f t="shared" si="121"/>
        <v>0</v>
      </c>
      <c r="G1049" s="111">
        <f t="shared" si="122"/>
        <v>0</v>
      </c>
      <c r="H1049" s="111">
        <f t="shared" si="123"/>
        <v>0</v>
      </c>
      <c r="I1049" s="111">
        <f t="shared" si="123"/>
        <v>0</v>
      </c>
      <c r="J1049" s="111">
        <f t="shared" si="124"/>
        <v>0</v>
      </c>
      <c r="K1049" s="121">
        <v>-1.747621407836996E-2</v>
      </c>
      <c r="L1049" s="121">
        <v>-1.946275409369794</v>
      </c>
      <c r="M1049" s="112"/>
      <c r="N1049" s="112"/>
      <c r="O1049" s="112"/>
      <c r="P1049" s="112"/>
      <c r="Q1049" s="129"/>
    </row>
    <row r="1050" spans="1:17" x14ac:dyDescent="0.25">
      <c r="A1050" s="192" t="s">
        <v>73</v>
      </c>
      <c r="B1050" s="195" t="s">
        <v>150</v>
      </c>
      <c r="C1050" s="110" t="str">
        <f t="shared" si="125"/>
        <v>San BernadinoCompost Application (CPS 808) (C/N &gt; 11) to Grazed, Irrigated Pasture</v>
      </c>
      <c r="D1050" s="111">
        <f t="shared" si="119"/>
        <v>-5.0433062276766125E-2</v>
      </c>
      <c r="E1050" s="111">
        <f t="shared" si="120"/>
        <v>-5.8345496346393029</v>
      </c>
      <c r="F1050" s="111">
        <f t="shared" si="121"/>
        <v>0</v>
      </c>
      <c r="G1050" s="111">
        <f t="shared" si="122"/>
        <v>0</v>
      </c>
      <c r="H1050" s="111">
        <f t="shared" si="123"/>
        <v>0</v>
      </c>
      <c r="I1050" s="111">
        <f t="shared" si="123"/>
        <v>0</v>
      </c>
      <c r="J1050" s="111">
        <f t="shared" si="124"/>
        <v>0</v>
      </c>
      <c r="K1050" s="121">
        <v>-1.6811020758922043E-2</v>
      </c>
      <c r="L1050" s="121">
        <v>-1.944849878213101</v>
      </c>
      <c r="M1050" s="112"/>
      <c r="N1050" s="112"/>
      <c r="O1050" s="112"/>
      <c r="P1050" s="112"/>
      <c r="Q1050" s="129"/>
    </row>
    <row r="1051" spans="1:17" x14ac:dyDescent="0.25">
      <c r="A1051" s="192" t="s">
        <v>74</v>
      </c>
      <c r="B1051" s="195" t="s">
        <v>150</v>
      </c>
      <c r="C1051" s="110" t="str">
        <f t="shared" si="125"/>
        <v>San DiegoCompost Application (CPS 808) (C/N &gt; 11) to Grazed, Irrigated Pasture</v>
      </c>
      <c r="D1051" s="111">
        <f t="shared" si="119"/>
        <v>-5.0061542447313402E-2</v>
      </c>
      <c r="E1051" s="111">
        <f t="shared" si="120"/>
        <v>-5.8136571429462141</v>
      </c>
      <c r="F1051" s="111">
        <f t="shared" si="121"/>
        <v>0</v>
      </c>
      <c r="G1051" s="111">
        <f t="shared" si="122"/>
        <v>0</v>
      </c>
      <c r="H1051" s="111">
        <f t="shared" si="123"/>
        <v>0</v>
      </c>
      <c r="I1051" s="111">
        <f t="shared" si="123"/>
        <v>0</v>
      </c>
      <c r="J1051" s="111">
        <f t="shared" si="124"/>
        <v>0</v>
      </c>
      <c r="K1051" s="121">
        <v>-1.6687180815771134E-2</v>
      </c>
      <c r="L1051" s="121">
        <v>-1.9378857143154047</v>
      </c>
      <c r="M1051" s="112"/>
      <c r="N1051" s="112"/>
      <c r="O1051" s="112"/>
      <c r="P1051" s="112"/>
      <c r="Q1051" s="129"/>
    </row>
    <row r="1052" spans="1:17" x14ac:dyDescent="0.25">
      <c r="A1052" s="192" t="s">
        <v>75</v>
      </c>
      <c r="B1052" s="195" t="s">
        <v>150</v>
      </c>
      <c r="C1052" s="110" t="str">
        <f t="shared" si="125"/>
        <v>San FranciscoCompost Application (CPS 808) (C/N &gt; 11) to Grazed, Irrigated Pasture</v>
      </c>
      <c r="D1052" s="111">
        <f t="shared" si="119"/>
        <v>-5.0747040324218354E-2</v>
      </c>
      <c r="E1052" s="111">
        <f t="shared" si="120"/>
        <v>-5.7902580147762333</v>
      </c>
      <c r="F1052" s="111">
        <f t="shared" si="121"/>
        <v>0</v>
      </c>
      <c r="G1052" s="111">
        <f t="shared" si="122"/>
        <v>0</v>
      </c>
      <c r="H1052" s="111">
        <f t="shared" si="123"/>
        <v>0</v>
      </c>
      <c r="I1052" s="111">
        <f t="shared" si="123"/>
        <v>0</v>
      </c>
      <c r="J1052" s="111">
        <f t="shared" si="124"/>
        <v>0</v>
      </c>
      <c r="K1052" s="121">
        <v>-1.6915680108072786E-2</v>
      </c>
      <c r="L1052" s="121">
        <v>-1.9300860049254109</v>
      </c>
      <c r="M1052" s="112"/>
      <c r="N1052" s="112"/>
      <c r="O1052" s="112"/>
      <c r="P1052" s="112"/>
      <c r="Q1052" s="129"/>
    </row>
    <row r="1053" spans="1:17" x14ac:dyDescent="0.25">
      <c r="A1053" s="192" t="s">
        <v>76</v>
      </c>
      <c r="B1053" s="195" t="s">
        <v>150</v>
      </c>
      <c r="C1053" s="110" t="str">
        <f t="shared" si="125"/>
        <v>San JoaquinCompost Application (CPS 808) (C/N &gt; 11) to Grazed, Irrigated Pasture</v>
      </c>
      <c r="D1053" s="111">
        <f t="shared" si="119"/>
        <v>-5.0747040324218354E-2</v>
      </c>
      <c r="E1053" s="111">
        <f t="shared" si="120"/>
        <v>-5.7902580147762333</v>
      </c>
      <c r="F1053" s="111">
        <f t="shared" si="121"/>
        <v>0</v>
      </c>
      <c r="G1053" s="111">
        <f t="shared" si="122"/>
        <v>0</v>
      </c>
      <c r="H1053" s="111">
        <f t="shared" si="123"/>
        <v>0</v>
      </c>
      <c r="I1053" s="111">
        <f t="shared" si="123"/>
        <v>0</v>
      </c>
      <c r="J1053" s="111">
        <f t="shared" si="124"/>
        <v>0</v>
      </c>
      <c r="K1053" s="121">
        <v>-1.6915680108072786E-2</v>
      </c>
      <c r="L1053" s="121">
        <v>-1.9300860049254109</v>
      </c>
      <c r="M1053" s="112"/>
      <c r="N1053" s="112"/>
      <c r="O1053" s="112"/>
      <c r="P1053" s="112"/>
      <c r="Q1053" s="129"/>
    </row>
    <row r="1054" spans="1:17" x14ac:dyDescent="0.25">
      <c r="A1054" s="192" t="s">
        <v>77</v>
      </c>
      <c r="B1054" s="195" t="s">
        <v>150</v>
      </c>
      <c r="C1054" s="110" t="str">
        <f t="shared" si="125"/>
        <v>San Luis ObispoCompost Application (CPS 808) (C/N &gt; 11) to Grazed, Irrigated Pasture</v>
      </c>
      <c r="D1054" s="111">
        <f t="shared" si="119"/>
        <v>-4.9873510974792305E-2</v>
      </c>
      <c r="E1054" s="111">
        <f t="shared" si="120"/>
        <v>-5.7381421563192099</v>
      </c>
      <c r="F1054" s="111">
        <f t="shared" si="121"/>
        <v>0</v>
      </c>
      <c r="G1054" s="111">
        <f t="shared" si="122"/>
        <v>0</v>
      </c>
      <c r="H1054" s="111">
        <f t="shared" si="123"/>
        <v>0</v>
      </c>
      <c r="I1054" s="111">
        <f t="shared" si="123"/>
        <v>0</v>
      </c>
      <c r="J1054" s="111">
        <f t="shared" si="124"/>
        <v>0</v>
      </c>
      <c r="K1054" s="121">
        <v>-1.6624503658264102E-2</v>
      </c>
      <c r="L1054" s="121">
        <v>-1.9127140521064032</v>
      </c>
      <c r="M1054" s="112"/>
      <c r="N1054" s="112"/>
      <c r="O1054" s="112"/>
      <c r="P1054" s="112"/>
      <c r="Q1054" s="129"/>
    </row>
    <row r="1055" spans="1:17" x14ac:dyDescent="0.25">
      <c r="A1055" s="192" t="s">
        <v>78</v>
      </c>
      <c r="B1055" s="195" t="s">
        <v>150</v>
      </c>
      <c r="C1055" s="110" t="str">
        <f t="shared" si="125"/>
        <v>San MateoCompost Application (CPS 808) (C/N &gt; 11) to Grazed, Irrigated Pasture</v>
      </c>
      <c r="D1055" s="111">
        <f t="shared" si="119"/>
        <v>-4.4210014916811993E-2</v>
      </c>
      <c r="E1055" s="111">
        <f t="shared" si="120"/>
        <v>-5.7569070971031202</v>
      </c>
      <c r="F1055" s="111">
        <f t="shared" si="121"/>
        <v>0</v>
      </c>
      <c r="G1055" s="111">
        <f t="shared" si="122"/>
        <v>0</v>
      </c>
      <c r="H1055" s="111">
        <f t="shared" si="123"/>
        <v>0</v>
      </c>
      <c r="I1055" s="111">
        <f t="shared" si="123"/>
        <v>0</v>
      </c>
      <c r="J1055" s="111">
        <f t="shared" si="124"/>
        <v>0</v>
      </c>
      <c r="K1055" s="121">
        <v>-1.4736671638937332E-2</v>
      </c>
      <c r="L1055" s="121">
        <v>-1.9189690323677067</v>
      </c>
      <c r="M1055" s="112"/>
      <c r="N1055" s="112"/>
      <c r="O1055" s="112"/>
      <c r="P1055" s="112"/>
      <c r="Q1055" s="129"/>
    </row>
    <row r="1056" spans="1:17" x14ac:dyDescent="0.25">
      <c r="A1056" s="192" t="s">
        <v>79</v>
      </c>
      <c r="B1056" s="195" t="s">
        <v>150</v>
      </c>
      <c r="C1056" s="110" t="str">
        <f t="shared" si="125"/>
        <v>Santa BarbaraCompost Application (CPS 808) (C/N &gt; 11) to Grazed, Irrigated Pasture</v>
      </c>
      <c r="D1056" s="111">
        <f t="shared" si="119"/>
        <v>-4.4349928546629558E-2</v>
      </c>
      <c r="E1056" s="111">
        <f t="shared" si="120"/>
        <v>-5.7592779771978586</v>
      </c>
      <c r="F1056" s="111">
        <f t="shared" si="121"/>
        <v>0</v>
      </c>
      <c r="G1056" s="111">
        <f t="shared" si="122"/>
        <v>0</v>
      </c>
      <c r="H1056" s="111">
        <f t="shared" si="123"/>
        <v>0</v>
      </c>
      <c r="I1056" s="111">
        <f t="shared" si="123"/>
        <v>0</v>
      </c>
      <c r="J1056" s="111">
        <f t="shared" si="124"/>
        <v>0</v>
      </c>
      <c r="K1056" s="121">
        <v>-1.4783309515543186E-2</v>
      </c>
      <c r="L1056" s="121">
        <v>-1.9197593257326195</v>
      </c>
      <c r="M1056" s="112"/>
      <c r="N1056" s="112"/>
      <c r="O1056" s="112"/>
      <c r="P1056" s="112"/>
      <c r="Q1056" s="129"/>
    </row>
    <row r="1057" spans="1:17" x14ac:dyDescent="0.25">
      <c r="A1057" s="192" t="s">
        <v>80</v>
      </c>
      <c r="B1057" s="195" t="s">
        <v>150</v>
      </c>
      <c r="C1057" s="110" t="str">
        <f t="shared" si="125"/>
        <v>Santa ClaraCompost Application (CPS 808) (C/N &gt; 11) to Grazed, Irrigated Pasture</v>
      </c>
      <c r="D1057" s="111">
        <f t="shared" si="119"/>
        <v>-4.2798089135515895E-2</v>
      </c>
      <c r="E1057" s="111">
        <f t="shared" si="120"/>
        <v>-5.7441665615984832</v>
      </c>
      <c r="F1057" s="111">
        <f t="shared" si="121"/>
        <v>0</v>
      </c>
      <c r="G1057" s="111">
        <f t="shared" si="122"/>
        <v>0</v>
      </c>
      <c r="H1057" s="111">
        <f t="shared" si="123"/>
        <v>0</v>
      </c>
      <c r="I1057" s="111">
        <f t="shared" si="123"/>
        <v>0</v>
      </c>
      <c r="J1057" s="111">
        <f t="shared" si="124"/>
        <v>0</v>
      </c>
      <c r="K1057" s="121">
        <v>-1.4266029711838631E-2</v>
      </c>
      <c r="L1057" s="121">
        <v>-1.9147221871994944</v>
      </c>
      <c r="M1057" s="112"/>
      <c r="N1057" s="112"/>
      <c r="O1057" s="112"/>
      <c r="P1057" s="112"/>
      <c r="Q1057" s="129"/>
    </row>
    <row r="1058" spans="1:17" x14ac:dyDescent="0.25">
      <c r="A1058" s="192" t="s">
        <v>81</v>
      </c>
      <c r="B1058" s="195" t="s">
        <v>150</v>
      </c>
      <c r="C1058" s="110" t="str">
        <f t="shared" si="125"/>
        <v>Santa CruzCompost Application (CPS 808) (C/N &gt; 11) to Grazed, Irrigated Pasture</v>
      </c>
      <c r="D1058" s="111">
        <f t="shared" si="119"/>
        <v>-3.7782773150927082E-2</v>
      </c>
      <c r="E1058" s="111">
        <f t="shared" si="120"/>
        <v>-5.721494712942258</v>
      </c>
      <c r="F1058" s="111">
        <f t="shared" si="121"/>
        <v>0</v>
      </c>
      <c r="G1058" s="111">
        <f t="shared" si="122"/>
        <v>0</v>
      </c>
      <c r="H1058" s="111">
        <f t="shared" si="123"/>
        <v>0</v>
      </c>
      <c r="I1058" s="111">
        <f t="shared" si="123"/>
        <v>0</v>
      </c>
      <c r="J1058" s="111">
        <f t="shared" si="124"/>
        <v>0</v>
      </c>
      <c r="K1058" s="121">
        <v>-1.2594257716975693E-2</v>
      </c>
      <c r="L1058" s="121">
        <v>-1.9071649043140861</v>
      </c>
      <c r="M1058" s="112"/>
      <c r="N1058" s="112"/>
      <c r="O1058" s="112"/>
      <c r="P1058" s="112"/>
      <c r="Q1058" s="129"/>
    </row>
    <row r="1059" spans="1:17" x14ac:dyDescent="0.25">
      <c r="A1059" s="192" t="s">
        <v>82</v>
      </c>
      <c r="B1059" s="195" t="s">
        <v>150</v>
      </c>
      <c r="C1059" s="110" t="str">
        <f t="shared" si="125"/>
        <v>ShastaCompost Application (CPS 808) (C/N &gt; 11) to Grazed, Irrigated Pasture</v>
      </c>
      <c r="D1059" s="111">
        <f t="shared" si="119"/>
        <v>-3.784195089065822E-2</v>
      </c>
      <c r="E1059" s="111">
        <f t="shared" si="120"/>
        <v>-5.7576560851245526</v>
      </c>
      <c r="F1059" s="111">
        <f t="shared" si="121"/>
        <v>0</v>
      </c>
      <c r="G1059" s="111">
        <f t="shared" si="122"/>
        <v>0</v>
      </c>
      <c r="H1059" s="111">
        <f t="shared" si="123"/>
        <v>0</v>
      </c>
      <c r="I1059" s="111">
        <f t="shared" si="123"/>
        <v>0</v>
      </c>
      <c r="J1059" s="111">
        <f t="shared" si="124"/>
        <v>0</v>
      </c>
      <c r="K1059" s="121">
        <v>-1.2613983630219407E-2</v>
      </c>
      <c r="L1059" s="121">
        <v>-1.9192186950415175</v>
      </c>
      <c r="M1059" s="112"/>
      <c r="N1059" s="112"/>
      <c r="O1059" s="112"/>
      <c r="P1059" s="112"/>
      <c r="Q1059" s="129"/>
    </row>
    <row r="1060" spans="1:17" x14ac:dyDescent="0.25">
      <c r="A1060" s="192" t="s">
        <v>83</v>
      </c>
      <c r="B1060" s="195" t="s">
        <v>150</v>
      </c>
      <c r="C1060" s="110" t="str">
        <f t="shared" si="125"/>
        <v>SierraCompost Application (CPS 808) (C/N &gt; 11) to Grazed, Irrigated Pasture</v>
      </c>
      <c r="D1060" s="111">
        <f t="shared" si="119"/>
        <v>-4.5346850225564943E-2</v>
      </c>
      <c r="E1060" s="111">
        <f t="shared" si="120"/>
        <v>-5.8296184355384453</v>
      </c>
      <c r="F1060" s="111">
        <f t="shared" si="121"/>
        <v>0</v>
      </c>
      <c r="G1060" s="111">
        <f t="shared" si="122"/>
        <v>0</v>
      </c>
      <c r="H1060" s="111">
        <f t="shared" si="123"/>
        <v>0</v>
      </c>
      <c r="I1060" s="111">
        <f t="shared" si="123"/>
        <v>0</v>
      </c>
      <c r="J1060" s="111">
        <f t="shared" si="124"/>
        <v>0</v>
      </c>
      <c r="K1060" s="121">
        <v>-1.511561674185498E-2</v>
      </c>
      <c r="L1060" s="121">
        <v>-1.9432061451794818</v>
      </c>
      <c r="M1060" s="112"/>
      <c r="N1060" s="112"/>
      <c r="O1060" s="112"/>
      <c r="P1060" s="112"/>
      <c r="Q1060" s="129"/>
    </row>
    <row r="1061" spans="1:17" x14ac:dyDescent="0.25">
      <c r="A1061" s="192" t="s">
        <v>84</v>
      </c>
      <c r="B1061" s="195" t="s">
        <v>150</v>
      </c>
      <c r="C1061" s="110" t="str">
        <f t="shared" si="125"/>
        <v>SiskiyouCompost Application (CPS 808) (C/N &gt; 11) to Grazed, Irrigated Pasture</v>
      </c>
      <c r="D1061" s="111">
        <f t="shared" si="119"/>
        <v>-4.5394887442205413E-2</v>
      </c>
      <c r="E1061" s="111">
        <f t="shared" si="120"/>
        <v>-5.8300610201338943</v>
      </c>
      <c r="F1061" s="111">
        <f t="shared" si="121"/>
        <v>0</v>
      </c>
      <c r="G1061" s="111">
        <f t="shared" si="122"/>
        <v>0</v>
      </c>
      <c r="H1061" s="111">
        <f t="shared" si="123"/>
        <v>0</v>
      </c>
      <c r="I1061" s="111">
        <f t="shared" si="123"/>
        <v>0</v>
      </c>
      <c r="J1061" s="111">
        <f t="shared" si="124"/>
        <v>0</v>
      </c>
      <c r="K1061" s="121">
        <v>-1.5131629147401805E-2</v>
      </c>
      <c r="L1061" s="121">
        <v>-1.9433536733779648</v>
      </c>
      <c r="M1061" s="112"/>
      <c r="N1061" s="112"/>
      <c r="O1061" s="112"/>
      <c r="P1061" s="112"/>
      <c r="Q1061" s="129"/>
    </row>
    <row r="1062" spans="1:17" x14ac:dyDescent="0.25">
      <c r="A1062" s="192" t="s">
        <v>85</v>
      </c>
      <c r="B1062" s="195" t="s">
        <v>150</v>
      </c>
      <c r="C1062" s="110" t="str">
        <f t="shared" si="125"/>
        <v>SolanoCompost Application (CPS 808) (C/N &gt; 11) to Grazed, Irrigated Pasture</v>
      </c>
      <c r="D1062" s="111">
        <f t="shared" si="119"/>
        <v>-5.2230135259380722E-2</v>
      </c>
      <c r="E1062" s="111">
        <f t="shared" si="120"/>
        <v>-6.4038678645042832</v>
      </c>
      <c r="F1062" s="111">
        <f t="shared" si="121"/>
        <v>0</v>
      </c>
      <c r="G1062" s="111">
        <f t="shared" si="122"/>
        <v>0</v>
      </c>
      <c r="H1062" s="111">
        <f t="shared" si="123"/>
        <v>0</v>
      </c>
      <c r="I1062" s="111">
        <f t="shared" si="123"/>
        <v>0</v>
      </c>
      <c r="J1062" s="111">
        <f t="shared" si="124"/>
        <v>0</v>
      </c>
      <c r="K1062" s="121">
        <v>-1.7410045086460241E-2</v>
      </c>
      <c r="L1062" s="121">
        <v>-2.1346226215014279</v>
      </c>
      <c r="M1062" s="112"/>
      <c r="N1062" s="112"/>
      <c r="O1062" s="112"/>
      <c r="P1062" s="112"/>
      <c r="Q1062" s="129"/>
    </row>
    <row r="1063" spans="1:17" x14ac:dyDescent="0.25">
      <c r="A1063" s="192" t="s">
        <v>86</v>
      </c>
      <c r="B1063" s="195" t="s">
        <v>150</v>
      </c>
      <c r="C1063" s="110" t="str">
        <f t="shared" si="125"/>
        <v>SonomaCompost Application (CPS 808) (C/N &gt; 11) to Grazed, Irrigated Pasture</v>
      </c>
      <c r="D1063" s="111">
        <f t="shared" si="119"/>
        <v>-5.6882727962342339E-2</v>
      </c>
      <c r="E1063" s="111">
        <f t="shared" si="120"/>
        <v>-6.2185327022420829</v>
      </c>
      <c r="F1063" s="111">
        <f t="shared" si="121"/>
        <v>0</v>
      </c>
      <c r="G1063" s="111">
        <f t="shared" si="122"/>
        <v>0</v>
      </c>
      <c r="H1063" s="111">
        <f t="shared" si="123"/>
        <v>0</v>
      </c>
      <c r="I1063" s="111">
        <f t="shared" si="123"/>
        <v>0</v>
      </c>
      <c r="J1063" s="111">
        <f t="shared" si="124"/>
        <v>0</v>
      </c>
      <c r="K1063" s="121">
        <v>-1.8960909320780778E-2</v>
      </c>
      <c r="L1063" s="121">
        <v>-2.0728442340806943</v>
      </c>
      <c r="M1063" s="112"/>
      <c r="N1063" s="112"/>
      <c r="O1063" s="112"/>
      <c r="P1063" s="112"/>
      <c r="Q1063" s="129"/>
    </row>
    <row r="1064" spans="1:17" x14ac:dyDescent="0.25">
      <c r="A1064" s="192" t="s">
        <v>87</v>
      </c>
      <c r="B1064" s="195" t="s">
        <v>150</v>
      </c>
      <c r="C1064" s="110" t="str">
        <f t="shared" si="125"/>
        <v>StanislausCompost Application (CPS 808) (C/N &gt; 11) to Grazed, Irrigated Pasture</v>
      </c>
      <c r="D1064" s="111">
        <f t="shared" si="119"/>
        <v>-6.6254772667168213E-2</v>
      </c>
      <c r="E1064" s="111">
        <f t="shared" si="120"/>
        <v>-6.420498007523582</v>
      </c>
      <c r="F1064" s="111">
        <f t="shared" si="121"/>
        <v>0</v>
      </c>
      <c r="G1064" s="111">
        <f t="shared" si="122"/>
        <v>0</v>
      </c>
      <c r="H1064" s="111">
        <f t="shared" si="123"/>
        <v>0</v>
      </c>
      <c r="I1064" s="111">
        <f t="shared" si="123"/>
        <v>0</v>
      </c>
      <c r="J1064" s="111">
        <f t="shared" si="124"/>
        <v>0</v>
      </c>
      <c r="K1064" s="121">
        <v>-2.2084924222389404E-2</v>
      </c>
      <c r="L1064" s="121">
        <v>-2.1401660025078608</v>
      </c>
      <c r="M1064" s="112"/>
      <c r="N1064" s="112"/>
      <c r="O1064" s="112"/>
      <c r="P1064" s="112"/>
      <c r="Q1064" s="129"/>
    </row>
    <row r="1065" spans="1:17" x14ac:dyDescent="0.25">
      <c r="A1065" s="192" t="s">
        <v>88</v>
      </c>
      <c r="B1065" s="195" t="s">
        <v>150</v>
      </c>
      <c r="C1065" s="110" t="str">
        <f t="shared" si="125"/>
        <v>SutterCompost Application (CPS 808) (C/N &gt; 11) to Grazed, Irrigated Pasture</v>
      </c>
      <c r="D1065" s="111">
        <f t="shared" si="119"/>
        <v>-7.1472706585313184E-2</v>
      </c>
      <c r="E1065" s="111">
        <f t="shared" si="120"/>
        <v>-6.3714858150272615</v>
      </c>
      <c r="F1065" s="111">
        <f t="shared" si="121"/>
        <v>0</v>
      </c>
      <c r="G1065" s="111">
        <f t="shared" si="122"/>
        <v>0</v>
      </c>
      <c r="H1065" s="111">
        <f t="shared" si="123"/>
        <v>0</v>
      </c>
      <c r="I1065" s="111">
        <f t="shared" si="123"/>
        <v>0</v>
      </c>
      <c r="J1065" s="111">
        <f t="shared" si="124"/>
        <v>0</v>
      </c>
      <c r="K1065" s="121">
        <v>-2.3824235528437727E-2</v>
      </c>
      <c r="L1065" s="121">
        <v>-2.1238286050090873</v>
      </c>
      <c r="M1065" s="112"/>
      <c r="N1065" s="112"/>
      <c r="O1065" s="112"/>
      <c r="P1065" s="112"/>
      <c r="Q1065" s="129"/>
    </row>
    <row r="1066" spans="1:17" x14ac:dyDescent="0.25">
      <c r="A1066" s="192" t="s">
        <v>89</v>
      </c>
      <c r="B1066" s="195" t="s">
        <v>150</v>
      </c>
      <c r="C1066" s="110" t="str">
        <f t="shared" si="125"/>
        <v>TehamaCompost Application (CPS 808) (C/N &gt; 11) to Grazed, Irrigated Pasture</v>
      </c>
      <c r="D1066" s="111">
        <f t="shared" si="119"/>
        <v>-7.1437013415064393E-2</v>
      </c>
      <c r="E1066" s="111">
        <f t="shared" si="120"/>
        <v>-6.3479749013846281</v>
      </c>
      <c r="F1066" s="111">
        <f t="shared" si="121"/>
        <v>0</v>
      </c>
      <c r="G1066" s="111">
        <f t="shared" si="122"/>
        <v>0</v>
      </c>
      <c r="H1066" s="111">
        <f t="shared" si="123"/>
        <v>0</v>
      </c>
      <c r="I1066" s="111">
        <f t="shared" si="123"/>
        <v>0</v>
      </c>
      <c r="J1066" s="111">
        <f t="shared" si="124"/>
        <v>0</v>
      </c>
      <c r="K1066" s="121">
        <v>-2.3812337805021462E-2</v>
      </c>
      <c r="L1066" s="121">
        <v>-2.1159916337948759</v>
      </c>
      <c r="M1066" s="112"/>
      <c r="N1066" s="112"/>
      <c r="O1066" s="112"/>
      <c r="P1066" s="112"/>
      <c r="Q1066" s="129"/>
    </row>
    <row r="1067" spans="1:17" x14ac:dyDescent="0.25">
      <c r="A1067" s="192" t="s">
        <v>90</v>
      </c>
      <c r="B1067" s="195" t="s">
        <v>150</v>
      </c>
      <c r="C1067" s="110" t="str">
        <f t="shared" si="125"/>
        <v>TrinityCompost Application (CPS 808) (C/N &gt; 11) to Grazed, Irrigated Pasture</v>
      </c>
      <c r="D1067" s="111">
        <f t="shared" si="119"/>
        <v>-9.1770049196281026E-2</v>
      </c>
      <c r="E1067" s="111">
        <f t="shared" si="120"/>
        <v>-6.5846397977354592</v>
      </c>
      <c r="F1067" s="111">
        <f t="shared" si="121"/>
        <v>0</v>
      </c>
      <c r="G1067" s="111">
        <f t="shared" si="122"/>
        <v>0</v>
      </c>
      <c r="H1067" s="111">
        <f t="shared" si="123"/>
        <v>0</v>
      </c>
      <c r="I1067" s="111">
        <f t="shared" si="123"/>
        <v>0</v>
      </c>
      <c r="J1067" s="111">
        <f t="shared" si="124"/>
        <v>0</v>
      </c>
      <c r="K1067" s="121">
        <v>-3.0590016398760342E-2</v>
      </c>
      <c r="L1067" s="121">
        <v>-2.1948799325784862</v>
      </c>
      <c r="M1067" s="112"/>
      <c r="N1067" s="112"/>
      <c r="O1067" s="112"/>
      <c r="P1067" s="112"/>
      <c r="Q1067" s="129"/>
    </row>
    <row r="1068" spans="1:17" x14ac:dyDescent="0.25">
      <c r="A1068" s="192" t="s">
        <v>91</v>
      </c>
      <c r="B1068" s="195" t="s">
        <v>150</v>
      </c>
      <c r="C1068" s="110" t="str">
        <f t="shared" si="125"/>
        <v>TulareCompost Application (CPS 808) (C/N &gt; 11) to Grazed, Irrigated Pasture</v>
      </c>
      <c r="D1068" s="111">
        <f t="shared" si="119"/>
        <v>-9.2467920607692211E-2</v>
      </c>
      <c r="E1068" s="111">
        <f t="shared" si="120"/>
        <v>-6.5959767512095535</v>
      </c>
      <c r="F1068" s="111">
        <f t="shared" si="121"/>
        <v>0</v>
      </c>
      <c r="G1068" s="111">
        <f t="shared" si="122"/>
        <v>0</v>
      </c>
      <c r="H1068" s="111">
        <f t="shared" si="123"/>
        <v>0</v>
      </c>
      <c r="I1068" s="111">
        <f t="shared" si="123"/>
        <v>0</v>
      </c>
      <c r="J1068" s="111">
        <f t="shared" si="124"/>
        <v>0</v>
      </c>
      <c r="K1068" s="121">
        <v>-3.0822640202564068E-2</v>
      </c>
      <c r="L1068" s="121">
        <v>-2.1986589170698512</v>
      </c>
      <c r="M1068" s="112"/>
      <c r="N1068" s="112"/>
      <c r="O1068" s="112"/>
      <c r="P1068" s="112"/>
      <c r="Q1068" s="129"/>
    </row>
    <row r="1069" spans="1:17" x14ac:dyDescent="0.25">
      <c r="A1069" s="192" t="s">
        <v>92</v>
      </c>
      <c r="B1069" s="195" t="s">
        <v>150</v>
      </c>
      <c r="C1069" s="110" t="str">
        <f t="shared" si="125"/>
        <v>TuolumneCompost Application (CPS 808) (C/N &gt; 11) to Grazed, Irrigated Pasture</v>
      </c>
      <c r="D1069" s="111">
        <f t="shared" si="119"/>
        <v>-7.0549370695009356E-2</v>
      </c>
      <c r="E1069" s="111">
        <f t="shared" si="120"/>
        <v>-6.7249028176207304</v>
      </c>
      <c r="F1069" s="111">
        <f t="shared" si="121"/>
        <v>0</v>
      </c>
      <c r="G1069" s="111">
        <f t="shared" si="122"/>
        <v>0</v>
      </c>
      <c r="H1069" s="111">
        <f t="shared" si="123"/>
        <v>0</v>
      </c>
      <c r="I1069" s="111">
        <f t="shared" si="123"/>
        <v>0</v>
      </c>
      <c r="J1069" s="111">
        <f t="shared" si="124"/>
        <v>0</v>
      </c>
      <c r="K1069" s="121">
        <v>-2.3516456898336452E-2</v>
      </c>
      <c r="L1069" s="121">
        <v>-2.2416342725402436</v>
      </c>
      <c r="M1069" s="112"/>
      <c r="N1069" s="112"/>
      <c r="O1069" s="112"/>
      <c r="P1069" s="112"/>
      <c r="Q1069" s="129"/>
    </row>
    <row r="1070" spans="1:17" x14ac:dyDescent="0.25">
      <c r="A1070" s="192" t="s">
        <v>93</v>
      </c>
      <c r="B1070" s="195" t="s">
        <v>150</v>
      </c>
      <c r="C1070" s="110" t="str">
        <f t="shared" si="125"/>
        <v>VentureCompost Application (CPS 808) (C/N &gt; 11) to Grazed, Irrigated Pasture</v>
      </c>
      <c r="D1070" s="111">
        <f t="shared" si="119"/>
        <v>-7.3280851584128948E-2</v>
      </c>
      <c r="E1070" s="111">
        <f t="shared" si="120"/>
        <v>-6.8416112445844224</v>
      </c>
      <c r="F1070" s="111">
        <f t="shared" si="121"/>
        <v>0</v>
      </c>
      <c r="G1070" s="111">
        <f t="shared" si="122"/>
        <v>0</v>
      </c>
      <c r="H1070" s="111">
        <f t="shared" si="123"/>
        <v>0</v>
      </c>
      <c r="I1070" s="111">
        <f t="shared" si="123"/>
        <v>0</v>
      </c>
      <c r="J1070" s="111">
        <f t="shared" si="124"/>
        <v>0</v>
      </c>
      <c r="K1070" s="121">
        <v>-2.442695052804298E-2</v>
      </c>
      <c r="L1070" s="121">
        <v>-2.2805370815281409</v>
      </c>
      <c r="M1070" s="112"/>
      <c r="N1070" s="112"/>
      <c r="O1070" s="112"/>
      <c r="P1070" s="112"/>
      <c r="Q1070" s="129"/>
    </row>
    <row r="1071" spans="1:17" x14ac:dyDescent="0.25">
      <c r="A1071" s="192" t="s">
        <v>94</v>
      </c>
      <c r="B1071" s="195" t="s">
        <v>150</v>
      </c>
      <c r="C1071" s="110" t="str">
        <f t="shared" si="125"/>
        <v>YoloCompost Application (CPS 808) (C/N &gt; 11) to Grazed, Irrigated Pasture</v>
      </c>
      <c r="D1071" s="111">
        <f t="shared" si="119"/>
        <v>-5.7370801884816455E-2</v>
      </c>
      <c r="E1071" s="111">
        <f t="shared" si="120"/>
        <v>-7.3202184873657998</v>
      </c>
      <c r="F1071" s="111">
        <f t="shared" si="121"/>
        <v>0</v>
      </c>
      <c r="G1071" s="111">
        <f t="shared" si="122"/>
        <v>0</v>
      </c>
      <c r="H1071" s="111">
        <f t="shared" si="123"/>
        <v>0</v>
      </c>
      <c r="I1071" s="111">
        <f t="shared" si="123"/>
        <v>0</v>
      </c>
      <c r="J1071" s="111">
        <f t="shared" si="124"/>
        <v>0</v>
      </c>
      <c r="K1071" s="121">
        <v>-1.9123600628272151E-2</v>
      </c>
      <c r="L1071" s="121">
        <v>-2.4400728291219331</v>
      </c>
      <c r="M1071" s="112"/>
      <c r="N1071" s="112"/>
      <c r="O1071" s="112"/>
      <c r="P1071" s="112"/>
      <c r="Q1071" s="129"/>
    </row>
    <row r="1072" spans="1:17" x14ac:dyDescent="0.25">
      <c r="A1072" s="192" t="s">
        <v>95</v>
      </c>
      <c r="B1072" s="195" t="s">
        <v>150</v>
      </c>
      <c r="C1072" s="110" t="str">
        <f t="shared" si="125"/>
        <v>YubaCompost Application (CPS 808) (C/N &gt; 11) to Grazed, Irrigated Pasture</v>
      </c>
      <c r="D1072" s="111">
        <f t="shared" si="119"/>
        <v>-3.1441353715495793E-2</v>
      </c>
      <c r="E1072" s="111">
        <f t="shared" si="120"/>
        <v>-6.9459030922883915</v>
      </c>
      <c r="F1072" s="111">
        <f t="shared" si="121"/>
        <v>0</v>
      </c>
      <c r="G1072" s="111">
        <f t="shared" si="122"/>
        <v>0</v>
      </c>
      <c r="H1072" s="111">
        <f t="shared" si="123"/>
        <v>0</v>
      </c>
      <c r="I1072" s="111">
        <f t="shared" si="123"/>
        <v>0</v>
      </c>
      <c r="J1072" s="111">
        <f t="shared" si="124"/>
        <v>0</v>
      </c>
      <c r="K1072" s="121">
        <v>-1.0480451238498598E-2</v>
      </c>
      <c r="L1072" s="121">
        <v>-2.315301030762797</v>
      </c>
      <c r="M1072" s="112"/>
      <c r="N1072" s="112"/>
      <c r="O1072" s="112"/>
      <c r="P1072" s="112"/>
      <c r="Q1072" s="129"/>
    </row>
    <row r="1073" spans="1:17" x14ac:dyDescent="0.25">
      <c r="A1073" s="192" t="s">
        <v>38</v>
      </c>
      <c r="B1073" s="195" t="s">
        <v>149</v>
      </c>
      <c r="C1073" s="110" t="str">
        <f t="shared" si="125"/>
        <v>AlamedaCompost Application (CPS 808) (C/N &gt; 11) to Grazed Grassland</v>
      </c>
      <c r="D1073" s="111">
        <f t="shared" si="119"/>
        <v>-7.4540198035260408E-2</v>
      </c>
      <c r="E1073" s="111">
        <f t="shared" si="120"/>
        <v>-5.3637827805993386</v>
      </c>
      <c r="F1073" s="111">
        <f t="shared" si="121"/>
        <v>0</v>
      </c>
      <c r="G1073" s="111">
        <f t="shared" si="122"/>
        <v>0</v>
      </c>
      <c r="H1073" s="111">
        <f t="shared" si="123"/>
        <v>0</v>
      </c>
      <c r="I1073" s="111">
        <f t="shared" si="123"/>
        <v>0</v>
      </c>
      <c r="J1073" s="111">
        <f t="shared" si="124"/>
        <v>0</v>
      </c>
      <c r="K1073" s="121">
        <v>-2.4846732678420136E-2</v>
      </c>
      <c r="L1073" s="121">
        <v>-1.7879275935331127</v>
      </c>
      <c r="M1073" s="112"/>
      <c r="N1073" s="112"/>
      <c r="O1073" s="112"/>
      <c r="P1073" s="112"/>
      <c r="Q1073" s="129"/>
    </row>
    <row r="1074" spans="1:17" x14ac:dyDescent="0.25">
      <c r="A1074" s="192" t="s">
        <v>39</v>
      </c>
      <c r="B1074" s="195" t="s">
        <v>149</v>
      </c>
      <c r="C1074" s="110" t="str">
        <f t="shared" si="125"/>
        <v>AlpineCompost Application (CPS 808) (C/N &gt; 11) to Grazed Grassland</v>
      </c>
      <c r="D1074" s="111">
        <f t="shared" si="119"/>
        <v>-5.1604752485949507E-2</v>
      </c>
      <c r="E1074" s="111">
        <f t="shared" si="120"/>
        <v>-1.8521645130612496</v>
      </c>
      <c r="F1074" s="111">
        <f t="shared" si="121"/>
        <v>0</v>
      </c>
      <c r="G1074" s="111">
        <f t="shared" si="122"/>
        <v>0</v>
      </c>
      <c r="H1074" s="111">
        <f t="shared" si="123"/>
        <v>0</v>
      </c>
      <c r="I1074" s="111">
        <f t="shared" si="123"/>
        <v>0</v>
      </c>
      <c r="J1074" s="111">
        <f t="shared" si="124"/>
        <v>0</v>
      </c>
      <c r="K1074" s="121">
        <v>-1.7201584161983169E-2</v>
      </c>
      <c r="L1074" s="121">
        <v>-0.61738817102041654</v>
      </c>
      <c r="M1074" s="112"/>
      <c r="N1074" s="112"/>
      <c r="O1074" s="112"/>
      <c r="P1074" s="112"/>
      <c r="Q1074" s="129"/>
    </row>
    <row r="1075" spans="1:17" x14ac:dyDescent="0.25">
      <c r="A1075" s="192" t="s">
        <v>40</v>
      </c>
      <c r="B1075" s="195" t="s">
        <v>149</v>
      </c>
      <c r="C1075" s="110" t="str">
        <f t="shared" si="125"/>
        <v>AmadorCompost Application (CPS 808) (C/N &gt; 11) to Grazed Grassland</v>
      </c>
      <c r="D1075" s="111">
        <f t="shared" si="119"/>
        <v>-9.174178219724341E-2</v>
      </c>
      <c r="E1075" s="111">
        <f t="shared" si="120"/>
        <v>-3.562472495497869</v>
      </c>
      <c r="F1075" s="111">
        <f t="shared" si="121"/>
        <v>0</v>
      </c>
      <c r="G1075" s="111">
        <f t="shared" si="122"/>
        <v>0</v>
      </c>
      <c r="H1075" s="111">
        <f t="shared" si="123"/>
        <v>0</v>
      </c>
      <c r="I1075" s="111">
        <f t="shared" si="123"/>
        <v>0</v>
      </c>
      <c r="J1075" s="111">
        <f t="shared" si="124"/>
        <v>0</v>
      </c>
      <c r="K1075" s="121">
        <v>-3.0580594065747806E-2</v>
      </c>
      <c r="L1075" s="121">
        <v>-1.1874908318326229</v>
      </c>
      <c r="M1075" s="112"/>
      <c r="N1075" s="112"/>
      <c r="O1075" s="112"/>
      <c r="P1075" s="112"/>
      <c r="Q1075" s="129"/>
    </row>
    <row r="1076" spans="1:17" x14ac:dyDescent="0.25">
      <c r="A1076" s="192" t="s">
        <v>41</v>
      </c>
      <c r="B1076" s="195" t="s">
        <v>149</v>
      </c>
      <c r="C1076" s="110" t="str">
        <f t="shared" si="125"/>
        <v>ButteCompost Application (CPS 808) (C/N &gt; 11) to Grazed Grassland</v>
      </c>
      <c r="D1076" s="111">
        <f t="shared" si="119"/>
        <v>-0.10894336635922676</v>
      </c>
      <c r="E1076" s="111">
        <f t="shared" si="120"/>
        <v>-5.3209581675805815</v>
      </c>
      <c r="F1076" s="111">
        <f t="shared" si="121"/>
        <v>0</v>
      </c>
      <c r="G1076" s="111">
        <f t="shared" si="122"/>
        <v>0</v>
      </c>
      <c r="H1076" s="111">
        <f t="shared" si="123"/>
        <v>0</v>
      </c>
      <c r="I1076" s="111">
        <f t="shared" si="123"/>
        <v>0</v>
      </c>
      <c r="J1076" s="111">
        <f t="shared" si="124"/>
        <v>0</v>
      </c>
      <c r="K1076" s="121">
        <v>-3.6314455453075586E-2</v>
      </c>
      <c r="L1076" s="121">
        <v>-1.7736527225268603</v>
      </c>
      <c r="M1076" s="112"/>
      <c r="N1076" s="112"/>
      <c r="O1076" s="112"/>
      <c r="P1076" s="112"/>
      <c r="Q1076" s="129"/>
    </row>
    <row r="1077" spans="1:17" x14ac:dyDescent="0.25">
      <c r="A1077" s="192" t="s">
        <v>42</v>
      </c>
      <c r="B1077" s="195" t="s">
        <v>149</v>
      </c>
      <c r="C1077" s="110" t="str">
        <f t="shared" si="125"/>
        <v>CalaverasCompost Application (CPS 808) (C/N &gt; 11) to Grazed Grassland</v>
      </c>
      <c r="D1077" s="111">
        <f t="shared" si="119"/>
        <v>-8.027405942258814E-2</v>
      </c>
      <c r="E1077" s="111">
        <f t="shared" si="120"/>
        <v>-3.7043290261224993</v>
      </c>
      <c r="F1077" s="111">
        <f t="shared" si="121"/>
        <v>0</v>
      </c>
      <c r="G1077" s="111">
        <f t="shared" si="122"/>
        <v>0</v>
      </c>
      <c r="H1077" s="111">
        <f t="shared" si="123"/>
        <v>0</v>
      </c>
      <c r="I1077" s="111">
        <f t="shared" si="123"/>
        <v>0</v>
      </c>
      <c r="J1077" s="111">
        <f t="shared" si="124"/>
        <v>0</v>
      </c>
      <c r="K1077" s="121">
        <v>-2.6758019807529381E-2</v>
      </c>
      <c r="L1077" s="121">
        <v>-1.2347763420408331</v>
      </c>
      <c r="M1077" s="112"/>
      <c r="N1077" s="112"/>
      <c r="O1077" s="112"/>
      <c r="P1077" s="112"/>
      <c r="Q1077" s="129"/>
    </row>
    <row r="1078" spans="1:17" x14ac:dyDescent="0.25">
      <c r="A1078" s="192" t="s">
        <v>43</v>
      </c>
      <c r="B1078" s="195" t="s">
        <v>149</v>
      </c>
      <c r="C1078" s="110" t="str">
        <f t="shared" si="125"/>
        <v>ColusaCompost Application (CPS 808) (C/N &gt; 11) to Grazed Grassland</v>
      </c>
      <c r="D1078" s="111">
        <f t="shared" si="119"/>
        <v>-7.4540198035260408E-2</v>
      </c>
      <c r="E1078" s="111">
        <f t="shared" si="120"/>
        <v>-4.9810378017441987</v>
      </c>
      <c r="F1078" s="111">
        <f t="shared" si="121"/>
        <v>0</v>
      </c>
      <c r="G1078" s="111">
        <f t="shared" si="122"/>
        <v>0</v>
      </c>
      <c r="H1078" s="111">
        <f t="shared" si="123"/>
        <v>0</v>
      </c>
      <c r="I1078" s="111">
        <f t="shared" si="123"/>
        <v>0</v>
      </c>
      <c r="J1078" s="111">
        <f t="shared" si="124"/>
        <v>0</v>
      </c>
      <c r="K1078" s="121">
        <v>-2.4846732678420136E-2</v>
      </c>
      <c r="L1078" s="121">
        <v>-1.6603459339147331</v>
      </c>
      <c r="M1078" s="112"/>
      <c r="N1078" s="112"/>
      <c r="O1078" s="112"/>
      <c r="P1078" s="112"/>
      <c r="Q1078" s="129"/>
    </row>
    <row r="1079" spans="1:17" x14ac:dyDescent="0.25">
      <c r="A1079" s="192" t="s">
        <v>44</v>
      </c>
      <c r="B1079" s="195" t="s">
        <v>149</v>
      </c>
      <c r="C1079" s="110" t="str">
        <f t="shared" si="125"/>
        <v>Contra CostaCompost Application (CPS 808) (C/N &gt; 11) to Grazed Grassland</v>
      </c>
      <c r="D1079" s="111">
        <f t="shared" si="119"/>
        <v>-8.027405942258814E-2</v>
      </c>
      <c r="E1079" s="111">
        <f t="shared" si="120"/>
        <v>-5.5886119989478171</v>
      </c>
      <c r="F1079" s="111">
        <f t="shared" si="121"/>
        <v>0</v>
      </c>
      <c r="G1079" s="111">
        <f t="shared" si="122"/>
        <v>0</v>
      </c>
      <c r="H1079" s="111">
        <f t="shared" si="123"/>
        <v>0</v>
      </c>
      <c r="I1079" s="111">
        <f t="shared" si="123"/>
        <v>0</v>
      </c>
      <c r="J1079" s="111">
        <f t="shared" si="124"/>
        <v>0</v>
      </c>
      <c r="K1079" s="121">
        <v>-2.6758019807529381E-2</v>
      </c>
      <c r="L1079" s="121">
        <v>-1.8628706663159391</v>
      </c>
      <c r="M1079" s="112"/>
      <c r="N1079" s="112"/>
      <c r="O1079" s="112"/>
      <c r="P1079" s="112"/>
      <c r="Q1079" s="129"/>
    </row>
    <row r="1080" spans="1:17" x14ac:dyDescent="0.25">
      <c r="A1080" s="192" t="s">
        <v>45</v>
      </c>
      <c r="B1080" s="195" t="s">
        <v>149</v>
      </c>
      <c r="C1080" s="110" t="str">
        <f t="shared" si="125"/>
        <v>Del NorteCompost Application (CPS 808) (C/N &gt; 11) to Grazed Grassland</v>
      </c>
      <c r="D1080" s="111">
        <f t="shared" si="119"/>
        <v>-4.5870891098621788E-2</v>
      </c>
      <c r="E1080" s="111">
        <f t="shared" si="120"/>
        <v>-3.1315498269966211</v>
      </c>
      <c r="F1080" s="111">
        <f t="shared" si="121"/>
        <v>0</v>
      </c>
      <c r="G1080" s="111">
        <f t="shared" si="122"/>
        <v>0</v>
      </c>
      <c r="H1080" s="111">
        <f t="shared" si="123"/>
        <v>0</v>
      </c>
      <c r="I1080" s="111">
        <f t="shared" si="123"/>
        <v>0</v>
      </c>
      <c r="J1080" s="111">
        <f t="shared" si="124"/>
        <v>0</v>
      </c>
      <c r="K1080" s="121">
        <v>-1.5290297032873931E-2</v>
      </c>
      <c r="L1080" s="121">
        <v>-1.043849942332207</v>
      </c>
      <c r="M1080" s="112"/>
      <c r="N1080" s="112"/>
      <c r="O1080" s="112"/>
      <c r="P1080" s="112"/>
      <c r="Q1080" s="129"/>
    </row>
    <row r="1081" spans="1:17" x14ac:dyDescent="0.25">
      <c r="A1081" s="192" t="s">
        <v>46</v>
      </c>
      <c r="B1081" s="195" t="s">
        <v>149</v>
      </c>
      <c r="C1081" s="110" t="str">
        <f t="shared" si="125"/>
        <v>El DoradoCompost Application (CPS 808) (C/N &gt; 11) to Grazed Grassland</v>
      </c>
      <c r="D1081" s="111">
        <f t="shared" ref="D1081:D1130" si="126">K1081*ThreeYears</f>
        <v>-8.6007920809915844E-2</v>
      </c>
      <c r="E1081" s="111">
        <f t="shared" ref="E1081:E1130" si="127">L1081*ThreeYears</f>
        <v>-3.3804678901681466</v>
      </c>
      <c r="F1081" s="111">
        <f t="shared" ref="F1081:F1130" si="128">M1081*ThreeYears</f>
        <v>0</v>
      </c>
      <c r="G1081" s="111">
        <f t="shared" ref="G1081:G1130" si="129">N1081*ThreeYears</f>
        <v>0</v>
      </c>
      <c r="H1081" s="111">
        <f t="shared" ref="H1081:I1130" si="130">O1081*ThreeYears</f>
        <v>0</v>
      </c>
      <c r="I1081" s="111">
        <f t="shared" si="130"/>
        <v>0</v>
      </c>
      <c r="J1081" s="111">
        <f t="shared" ref="J1081:J1130" si="131">Q1081*ThreeYears</f>
        <v>0</v>
      </c>
      <c r="K1081" s="121">
        <v>-2.8669306936638616E-2</v>
      </c>
      <c r="L1081" s="121">
        <v>-1.1268226300560489</v>
      </c>
      <c r="M1081" s="112"/>
      <c r="N1081" s="112"/>
      <c r="O1081" s="112"/>
      <c r="P1081" s="112"/>
      <c r="Q1081" s="129"/>
    </row>
    <row r="1082" spans="1:17" x14ac:dyDescent="0.25">
      <c r="A1082" s="192" t="s">
        <v>47</v>
      </c>
      <c r="B1082" s="195" t="s">
        <v>149</v>
      </c>
      <c r="C1082" s="110" t="str">
        <f t="shared" ref="C1082:C1145" si="132">A1082&amp;B1082</f>
        <v>FresnoCompost Application (CPS 808) (C/N &gt; 11) to Grazed Grassland</v>
      </c>
      <c r="D1082" s="111">
        <f t="shared" si="126"/>
        <v>-7.4540198035260408E-2</v>
      </c>
      <c r="E1082" s="111">
        <f t="shared" si="127"/>
        <v>-3.640092106594361</v>
      </c>
      <c r="F1082" s="111">
        <f t="shared" si="128"/>
        <v>0</v>
      </c>
      <c r="G1082" s="111">
        <f t="shared" si="129"/>
        <v>0</v>
      </c>
      <c r="H1082" s="111">
        <f t="shared" si="130"/>
        <v>0</v>
      </c>
      <c r="I1082" s="111">
        <f t="shared" si="130"/>
        <v>0</v>
      </c>
      <c r="J1082" s="111">
        <f t="shared" si="131"/>
        <v>0</v>
      </c>
      <c r="K1082" s="121">
        <v>-2.4846732678420136E-2</v>
      </c>
      <c r="L1082" s="121">
        <v>-1.2133640355314537</v>
      </c>
      <c r="M1082" s="112"/>
      <c r="N1082" s="112"/>
      <c r="O1082" s="112"/>
      <c r="P1082" s="112"/>
      <c r="Q1082" s="129"/>
    </row>
    <row r="1083" spans="1:17" x14ac:dyDescent="0.25">
      <c r="A1083" s="192" t="s">
        <v>48</v>
      </c>
      <c r="B1083" s="195" t="s">
        <v>149</v>
      </c>
      <c r="C1083" s="110" t="str">
        <f t="shared" si="132"/>
        <v>GlennCompost Application (CPS 808) (C/N &gt; 11) to Grazed Grassland</v>
      </c>
      <c r="D1083" s="111">
        <f t="shared" si="126"/>
        <v>-7.4540198035260255E-2</v>
      </c>
      <c r="E1083" s="111">
        <f t="shared" si="127"/>
        <v>-4.7856505048461182</v>
      </c>
      <c r="F1083" s="111">
        <f t="shared" si="128"/>
        <v>0</v>
      </c>
      <c r="G1083" s="111">
        <f t="shared" si="129"/>
        <v>0</v>
      </c>
      <c r="H1083" s="111">
        <f t="shared" si="130"/>
        <v>0</v>
      </c>
      <c r="I1083" s="111">
        <f t="shared" si="130"/>
        <v>0</v>
      </c>
      <c r="J1083" s="111">
        <f t="shared" si="131"/>
        <v>0</v>
      </c>
      <c r="K1083" s="121">
        <v>-2.4846732678420084E-2</v>
      </c>
      <c r="L1083" s="121">
        <v>-1.5952168349487061</v>
      </c>
      <c r="M1083" s="112"/>
      <c r="N1083" s="112"/>
      <c r="O1083" s="112"/>
      <c r="P1083" s="112"/>
      <c r="Q1083" s="129"/>
    </row>
    <row r="1084" spans="1:17" x14ac:dyDescent="0.25">
      <c r="A1084" s="192" t="s">
        <v>49</v>
      </c>
      <c r="B1084" s="195" t="s">
        <v>149</v>
      </c>
      <c r="C1084" s="110" t="str">
        <f t="shared" si="132"/>
        <v>HumboldtCompost Application (CPS 808) (C/N &gt; 11) to Grazed Grassland</v>
      </c>
      <c r="D1084" s="111">
        <f t="shared" si="126"/>
        <v>-7.4540198035260408E-2</v>
      </c>
      <c r="E1084" s="111">
        <f t="shared" si="127"/>
        <v>-3.3644086602861121</v>
      </c>
      <c r="F1084" s="111">
        <f t="shared" si="128"/>
        <v>0</v>
      </c>
      <c r="G1084" s="111">
        <f t="shared" si="129"/>
        <v>0</v>
      </c>
      <c r="H1084" s="111">
        <f t="shared" si="130"/>
        <v>0</v>
      </c>
      <c r="I1084" s="111">
        <f t="shared" si="130"/>
        <v>0</v>
      </c>
      <c r="J1084" s="111">
        <f t="shared" si="131"/>
        <v>0</v>
      </c>
      <c r="K1084" s="121">
        <v>-2.4846732678420136E-2</v>
      </c>
      <c r="L1084" s="121">
        <v>-1.121469553428704</v>
      </c>
      <c r="M1084" s="112"/>
      <c r="N1084" s="112"/>
      <c r="O1084" s="112"/>
      <c r="P1084" s="112"/>
      <c r="Q1084" s="129"/>
    </row>
    <row r="1085" spans="1:17" x14ac:dyDescent="0.25">
      <c r="A1085" s="192" t="s">
        <v>50</v>
      </c>
      <c r="B1085" s="195" t="s">
        <v>149</v>
      </c>
      <c r="C1085" s="110" t="str">
        <f t="shared" si="132"/>
        <v>ImperialCompost Application (CPS 808) (C/N &gt; 11) to Grazed Grassland</v>
      </c>
      <c r="D1085" s="111">
        <f t="shared" si="126"/>
        <v>-6.8806336647932606E-2</v>
      </c>
      <c r="E1085" s="111">
        <f t="shared" si="127"/>
        <v>-9.4428271706359688</v>
      </c>
      <c r="F1085" s="111">
        <f t="shared" si="128"/>
        <v>0</v>
      </c>
      <c r="G1085" s="111">
        <f t="shared" si="129"/>
        <v>0</v>
      </c>
      <c r="H1085" s="111">
        <f t="shared" si="130"/>
        <v>0</v>
      </c>
      <c r="I1085" s="111">
        <f t="shared" si="130"/>
        <v>0</v>
      </c>
      <c r="J1085" s="111">
        <f t="shared" si="131"/>
        <v>0</v>
      </c>
      <c r="K1085" s="121">
        <v>-2.293544554931087E-2</v>
      </c>
      <c r="L1085" s="121">
        <v>-3.1476090568786566</v>
      </c>
      <c r="M1085" s="112"/>
      <c r="N1085" s="112"/>
      <c r="O1085" s="112"/>
      <c r="P1085" s="112"/>
      <c r="Q1085" s="129"/>
    </row>
    <row r="1086" spans="1:17" x14ac:dyDescent="0.25">
      <c r="A1086" s="192" t="s">
        <v>51</v>
      </c>
      <c r="B1086" s="195" t="s">
        <v>149</v>
      </c>
      <c r="C1086" s="110" t="str">
        <f t="shared" si="132"/>
        <v>InyoCompost Application (CPS 808) (C/N &gt; 11) to Grazed Grassland</v>
      </c>
      <c r="D1086" s="111">
        <f t="shared" si="126"/>
        <v>-5.1604752485949507E-2</v>
      </c>
      <c r="E1086" s="111">
        <f t="shared" si="127"/>
        <v>-3.2386113595435155</v>
      </c>
      <c r="F1086" s="111">
        <f t="shared" si="128"/>
        <v>0</v>
      </c>
      <c r="G1086" s="111">
        <f t="shared" si="129"/>
        <v>0</v>
      </c>
      <c r="H1086" s="111">
        <f t="shared" si="130"/>
        <v>0</v>
      </c>
      <c r="I1086" s="111">
        <f t="shared" si="130"/>
        <v>0</v>
      </c>
      <c r="J1086" s="111">
        <f t="shared" si="131"/>
        <v>0</v>
      </c>
      <c r="K1086" s="121">
        <v>-1.7201584161983169E-2</v>
      </c>
      <c r="L1086" s="121">
        <v>-1.0795371198478385</v>
      </c>
      <c r="M1086" s="112"/>
      <c r="N1086" s="112"/>
      <c r="O1086" s="112"/>
      <c r="P1086" s="112"/>
      <c r="Q1086" s="129"/>
    </row>
    <row r="1087" spans="1:17" x14ac:dyDescent="0.25">
      <c r="A1087" s="192" t="s">
        <v>52</v>
      </c>
      <c r="B1087" s="195" t="s">
        <v>149</v>
      </c>
      <c r="C1087" s="110" t="str">
        <f t="shared" si="132"/>
        <v>KernCompost Application (CPS 808) (C/N &gt; 11) to Grazed Grassland</v>
      </c>
      <c r="D1087" s="111">
        <f t="shared" si="126"/>
        <v>-6.3072475260604888E-2</v>
      </c>
      <c r="E1087" s="111">
        <f t="shared" si="127"/>
        <v>-5.3102520143258936</v>
      </c>
      <c r="F1087" s="111">
        <f t="shared" si="128"/>
        <v>0</v>
      </c>
      <c r="G1087" s="111">
        <f t="shared" si="129"/>
        <v>0</v>
      </c>
      <c r="H1087" s="111">
        <f t="shared" si="130"/>
        <v>0</v>
      </c>
      <c r="I1087" s="111">
        <f t="shared" si="130"/>
        <v>0</v>
      </c>
      <c r="J1087" s="111">
        <f t="shared" si="131"/>
        <v>0</v>
      </c>
      <c r="K1087" s="121">
        <v>-2.1024158420201628E-2</v>
      </c>
      <c r="L1087" s="121">
        <v>-1.7700840047752979</v>
      </c>
      <c r="M1087" s="112"/>
      <c r="N1087" s="112"/>
      <c r="O1087" s="112"/>
      <c r="P1087" s="112"/>
      <c r="Q1087" s="129"/>
    </row>
    <row r="1088" spans="1:17" x14ac:dyDescent="0.25">
      <c r="A1088" s="192" t="s">
        <v>53</v>
      </c>
      <c r="B1088" s="195" t="s">
        <v>149</v>
      </c>
      <c r="C1088" s="110" t="str">
        <f t="shared" si="132"/>
        <v>KingsCompost Application (CPS 808) (C/N &gt; 11) to Grazed Grassland</v>
      </c>
      <c r="D1088" s="111">
        <f t="shared" si="126"/>
        <v>-6.8806336647932606E-2</v>
      </c>
      <c r="E1088" s="111">
        <f t="shared" si="127"/>
        <v>-4.6919716638675864</v>
      </c>
      <c r="F1088" s="111">
        <f t="shared" si="128"/>
        <v>0</v>
      </c>
      <c r="G1088" s="111">
        <f t="shared" si="129"/>
        <v>0</v>
      </c>
      <c r="H1088" s="111">
        <f t="shared" si="130"/>
        <v>0</v>
      </c>
      <c r="I1088" s="111">
        <f t="shared" si="130"/>
        <v>0</v>
      </c>
      <c r="J1088" s="111">
        <f t="shared" si="131"/>
        <v>0</v>
      </c>
      <c r="K1088" s="121">
        <v>-2.293544554931087E-2</v>
      </c>
      <c r="L1088" s="121">
        <v>-1.5639905546225288</v>
      </c>
      <c r="M1088" s="112"/>
      <c r="N1088" s="112"/>
      <c r="O1088" s="112"/>
      <c r="P1088" s="112"/>
      <c r="Q1088" s="129"/>
    </row>
    <row r="1089" spans="1:17" x14ac:dyDescent="0.25">
      <c r="A1089" s="192" t="s">
        <v>54</v>
      </c>
      <c r="B1089" s="195" t="s">
        <v>149</v>
      </c>
      <c r="C1089" s="110" t="str">
        <f t="shared" si="132"/>
        <v>LakeCompost Application (CPS 808) (C/N &gt; 11) to Grazed Grassland</v>
      </c>
      <c r="D1089" s="111">
        <f t="shared" si="126"/>
        <v>-7.4540198035260255E-2</v>
      </c>
      <c r="E1089" s="111">
        <f t="shared" si="127"/>
        <v>-2.7300690799457703</v>
      </c>
      <c r="F1089" s="111">
        <f t="shared" si="128"/>
        <v>0</v>
      </c>
      <c r="G1089" s="111">
        <f t="shared" si="129"/>
        <v>0</v>
      </c>
      <c r="H1089" s="111">
        <f t="shared" si="130"/>
        <v>0</v>
      </c>
      <c r="I1089" s="111">
        <f t="shared" si="130"/>
        <v>0</v>
      </c>
      <c r="J1089" s="111">
        <f t="shared" si="131"/>
        <v>0</v>
      </c>
      <c r="K1089" s="121">
        <v>-2.4846732678420084E-2</v>
      </c>
      <c r="L1089" s="121">
        <v>-0.91002302664859014</v>
      </c>
      <c r="M1089" s="112"/>
      <c r="N1089" s="112"/>
      <c r="O1089" s="112"/>
      <c r="P1089" s="112"/>
      <c r="Q1089" s="129"/>
    </row>
    <row r="1090" spans="1:17" x14ac:dyDescent="0.25">
      <c r="A1090" s="192" t="s">
        <v>55</v>
      </c>
      <c r="B1090" s="195" t="s">
        <v>149</v>
      </c>
      <c r="C1090" s="110" t="str">
        <f t="shared" si="132"/>
        <v>LassenCompost Application (CPS 808) (C/N &gt; 11) to Grazed Grassland</v>
      </c>
      <c r="D1090" s="111">
        <f t="shared" si="126"/>
        <v>-4.013702971129407E-2</v>
      </c>
      <c r="E1090" s="111">
        <f t="shared" si="127"/>
        <v>-1.3275630035814745</v>
      </c>
      <c r="F1090" s="111">
        <f t="shared" si="128"/>
        <v>0</v>
      </c>
      <c r="G1090" s="111">
        <f t="shared" si="129"/>
        <v>0</v>
      </c>
      <c r="H1090" s="111">
        <f t="shared" si="130"/>
        <v>0</v>
      </c>
      <c r="I1090" s="111">
        <f t="shared" si="130"/>
        <v>0</v>
      </c>
      <c r="J1090" s="111">
        <f t="shared" si="131"/>
        <v>0</v>
      </c>
      <c r="K1090" s="121">
        <v>-1.3379009903764691E-2</v>
      </c>
      <c r="L1090" s="121">
        <v>-0.44252100119382481</v>
      </c>
      <c r="M1090" s="112"/>
      <c r="N1090" s="112"/>
      <c r="O1090" s="112"/>
      <c r="P1090" s="112"/>
      <c r="Q1090" s="129"/>
    </row>
    <row r="1091" spans="1:17" x14ac:dyDescent="0.25">
      <c r="A1091" s="192" t="s">
        <v>56</v>
      </c>
      <c r="B1091" s="195" t="s">
        <v>149</v>
      </c>
      <c r="C1091" s="110" t="str">
        <f t="shared" si="132"/>
        <v>Los AngelesCompost Application (CPS 808) (C/N &gt; 11) to Grazed Grassland</v>
      </c>
      <c r="D1091" s="111">
        <f t="shared" si="126"/>
        <v>-6.8806336647932675E-2</v>
      </c>
      <c r="E1091" s="111">
        <f t="shared" si="127"/>
        <v>-3.9773359341170775</v>
      </c>
      <c r="F1091" s="111">
        <f t="shared" si="128"/>
        <v>0</v>
      </c>
      <c r="G1091" s="111">
        <f t="shared" si="129"/>
        <v>0</v>
      </c>
      <c r="H1091" s="111">
        <f t="shared" si="130"/>
        <v>0</v>
      </c>
      <c r="I1091" s="111">
        <f t="shared" si="130"/>
        <v>0</v>
      </c>
      <c r="J1091" s="111">
        <f t="shared" si="131"/>
        <v>0</v>
      </c>
      <c r="K1091" s="121">
        <v>-2.2935445549310894E-2</v>
      </c>
      <c r="L1091" s="121">
        <v>-1.3257786447056925</v>
      </c>
      <c r="M1091" s="112"/>
      <c r="N1091" s="112"/>
      <c r="O1091" s="112"/>
      <c r="P1091" s="112"/>
      <c r="Q1091" s="129"/>
    </row>
    <row r="1092" spans="1:17" x14ac:dyDescent="0.25">
      <c r="A1092" s="192" t="s">
        <v>57</v>
      </c>
      <c r="B1092" s="195" t="s">
        <v>149</v>
      </c>
      <c r="C1092" s="110" t="str">
        <f t="shared" si="132"/>
        <v>MaderaCompost Application (CPS 808) (C/N &gt; 11) to Grazed Grassland</v>
      </c>
      <c r="D1092" s="111">
        <f t="shared" si="126"/>
        <v>-6.8806336647932509E-2</v>
      </c>
      <c r="E1092" s="111">
        <f t="shared" si="127"/>
        <v>-3.7150351793771872</v>
      </c>
      <c r="F1092" s="111">
        <f t="shared" si="128"/>
        <v>0</v>
      </c>
      <c r="G1092" s="111">
        <f t="shared" si="129"/>
        <v>0</v>
      </c>
      <c r="H1092" s="111">
        <f t="shared" si="130"/>
        <v>0</v>
      </c>
      <c r="I1092" s="111">
        <f t="shared" si="130"/>
        <v>0</v>
      </c>
      <c r="J1092" s="111">
        <f t="shared" si="131"/>
        <v>0</v>
      </c>
      <c r="K1092" s="121">
        <v>-2.2935445549310839E-2</v>
      </c>
      <c r="L1092" s="121">
        <v>-1.2383450597923957</v>
      </c>
      <c r="M1092" s="112"/>
      <c r="N1092" s="112"/>
      <c r="O1092" s="112"/>
      <c r="P1092" s="112"/>
      <c r="Q1092" s="129"/>
    </row>
    <row r="1093" spans="1:17" x14ac:dyDescent="0.25">
      <c r="A1093" s="192" t="s">
        <v>58</v>
      </c>
      <c r="B1093" s="195" t="s">
        <v>149</v>
      </c>
      <c r="C1093" s="110" t="str">
        <f t="shared" si="132"/>
        <v>MarinCompost Application (CPS 808) (C/N &gt; 11) to Grazed Grassland</v>
      </c>
      <c r="D1093" s="111">
        <f t="shared" si="126"/>
        <v>-7.4540198035260255E-2</v>
      </c>
      <c r="E1093" s="111">
        <f t="shared" si="127"/>
        <v>-3.7284178709455462</v>
      </c>
      <c r="F1093" s="111">
        <f t="shared" si="128"/>
        <v>0</v>
      </c>
      <c r="G1093" s="111">
        <f t="shared" si="129"/>
        <v>0</v>
      </c>
      <c r="H1093" s="111">
        <f t="shared" si="130"/>
        <v>0</v>
      </c>
      <c r="I1093" s="111">
        <f t="shared" si="130"/>
        <v>0</v>
      </c>
      <c r="J1093" s="111">
        <f t="shared" si="131"/>
        <v>0</v>
      </c>
      <c r="K1093" s="121">
        <v>-2.4846732678420084E-2</v>
      </c>
      <c r="L1093" s="121">
        <v>-1.2428059569818488</v>
      </c>
      <c r="M1093" s="112"/>
      <c r="N1093" s="112"/>
      <c r="O1093" s="112"/>
      <c r="P1093" s="112"/>
      <c r="Q1093" s="129"/>
    </row>
    <row r="1094" spans="1:17" x14ac:dyDescent="0.25">
      <c r="A1094" s="192" t="s">
        <v>59</v>
      </c>
      <c r="B1094" s="195" t="s">
        <v>149</v>
      </c>
      <c r="C1094" s="110" t="str">
        <f t="shared" si="132"/>
        <v>MariposaCompost Application (CPS 808) (C/N &gt; 11) to Grazed Grassland</v>
      </c>
      <c r="D1094" s="111">
        <f t="shared" si="126"/>
        <v>-5.7338613873277072E-2</v>
      </c>
      <c r="E1094" s="111">
        <f t="shared" si="127"/>
        <v>-2.7434517715141342</v>
      </c>
      <c r="F1094" s="111">
        <f t="shared" si="128"/>
        <v>0</v>
      </c>
      <c r="G1094" s="111">
        <f t="shared" si="129"/>
        <v>0</v>
      </c>
      <c r="H1094" s="111">
        <f t="shared" si="130"/>
        <v>0</v>
      </c>
      <c r="I1094" s="111">
        <f t="shared" si="130"/>
        <v>0</v>
      </c>
      <c r="J1094" s="111">
        <f t="shared" si="131"/>
        <v>0</v>
      </c>
      <c r="K1094" s="121">
        <v>-1.9112871291092359E-2</v>
      </c>
      <c r="L1094" s="121">
        <v>-0.91448392383804478</v>
      </c>
      <c r="M1094" s="112"/>
      <c r="N1094" s="112"/>
      <c r="O1094" s="112"/>
      <c r="P1094" s="112"/>
      <c r="Q1094" s="129"/>
    </row>
    <row r="1095" spans="1:17" x14ac:dyDescent="0.25">
      <c r="A1095" s="192" t="s">
        <v>60</v>
      </c>
      <c r="B1095" s="195" t="s">
        <v>149</v>
      </c>
      <c r="C1095" s="110" t="str">
        <f t="shared" si="132"/>
        <v>MendocinoCompost Application (CPS 808) (C/N &gt; 11) to Grazed Grassland</v>
      </c>
      <c r="D1095" s="111">
        <f t="shared" si="126"/>
        <v>-6.3072475260604957E-2</v>
      </c>
      <c r="E1095" s="111">
        <f t="shared" si="127"/>
        <v>-2.5346817830476898</v>
      </c>
      <c r="F1095" s="111">
        <f t="shared" si="128"/>
        <v>0</v>
      </c>
      <c r="G1095" s="111">
        <f t="shared" si="129"/>
        <v>0</v>
      </c>
      <c r="H1095" s="111">
        <f t="shared" si="130"/>
        <v>0</v>
      </c>
      <c r="I1095" s="111">
        <f t="shared" si="130"/>
        <v>0</v>
      </c>
      <c r="J1095" s="111">
        <f t="shared" si="131"/>
        <v>0</v>
      </c>
      <c r="K1095" s="121">
        <v>-2.1024158420201652E-2</v>
      </c>
      <c r="L1095" s="121">
        <v>-0.84489392768256333</v>
      </c>
      <c r="M1095" s="112"/>
      <c r="N1095" s="112"/>
      <c r="O1095" s="112"/>
      <c r="P1095" s="112"/>
      <c r="Q1095" s="129"/>
    </row>
    <row r="1096" spans="1:17" x14ac:dyDescent="0.25">
      <c r="A1096" s="192" t="s">
        <v>61</v>
      </c>
      <c r="B1096" s="195" t="s">
        <v>149</v>
      </c>
      <c r="C1096" s="110" t="str">
        <f t="shared" si="132"/>
        <v>MercedCompost Application (CPS 808) (C/N &gt; 11) to Grazed Grassland</v>
      </c>
      <c r="D1096" s="111">
        <f t="shared" si="126"/>
        <v>-8.027405942258814E-2</v>
      </c>
      <c r="E1096" s="111">
        <f t="shared" si="127"/>
        <v>-4.4350239857550431</v>
      </c>
      <c r="F1096" s="111">
        <f t="shared" si="128"/>
        <v>0</v>
      </c>
      <c r="G1096" s="111">
        <f t="shared" si="129"/>
        <v>0</v>
      </c>
      <c r="H1096" s="111">
        <f t="shared" si="130"/>
        <v>0</v>
      </c>
      <c r="I1096" s="111">
        <f t="shared" si="130"/>
        <v>0</v>
      </c>
      <c r="J1096" s="111">
        <f t="shared" si="131"/>
        <v>0</v>
      </c>
      <c r="K1096" s="121">
        <v>-2.6758019807529381E-2</v>
      </c>
      <c r="L1096" s="121">
        <v>-1.4783413285850144</v>
      </c>
      <c r="M1096" s="112"/>
      <c r="N1096" s="112"/>
      <c r="O1096" s="112"/>
      <c r="P1096" s="112"/>
      <c r="Q1096" s="129"/>
    </row>
    <row r="1097" spans="1:17" x14ac:dyDescent="0.25">
      <c r="A1097" s="192" t="s">
        <v>62</v>
      </c>
      <c r="B1097" s="195" t="s">
        <v>149</v>
      </c>
      <c r="C1097" s="110" t="str">
        <f t="shared" si="132"/>
        <v>ModocCompost Application (CPS 808) (C/N &gt; 11) to Grazed Grassland</v>
      </c>
      <c r="D1097" s="111">
        <f t="shared" si="126"/>
        <v>-4.5870891098621788E-2</v>
      </c>
      <c r="E1097" s="111">
        <f t="shared" si="127"/>
        <v>-1.7424264422006832</v>
      </c>
      <c r="F1097" s="111">
        <f t="shared" si="128"/>
        <v>0</v>
      </c>
      <c r="G1097" s="111">
        <f t="shared" si="129"/>
        <v>0</v>
      </c>
      <c r="H1097" s="111">
        <f t="shared" si="130"/>
        <v>0</v>
      </c>
      <c r="I1097" s="111">
        <f t="shared" si="130"/>
        <v>0</v>
      </c>
      <c r="J1097" s="111">
        <f t="shared" si="131"/>
        <v>0</v>
      </c>
      <c r="K1097" s="121">
        <v>-1.5290297032873931E-2</v>
      </c>
      <c r="L1097" s="121">
        <v>-0.58080881406689444</v>
      </c>
      <c r="M1097" s="112"/>
      <c r="N1097" s="112"/>
      <c r="O1097" s="112"/>
      <c r="P1097" s="112"/>
      <c r="Q1097" s="129"/>
    </row>
    <row r="1098" spans="1:17" x14ac:dyDescent="0.25">
      <c r="A1098" s="192" t="s">
        <v>63</v>
      </c>
      <c r="B1098" s="195" t="s">
        <v>149</v>
      </c>
      <c r="C1098" s="110" t="str">
        <f t="shared" si="132"/>
        <v>MonoCompost Application (CPS 808) (C/N &gt; 11) to Grazed Grassland</v>
      </c>
      <c r="D1098" s="111">
        <f t="shared" si="126"/>
        <v>-3.4403168323966338E-2</v>
      </c>
      <c r="E1098" s="111">
        <f t="shared" si="127"/>
        <v>-1.4078591529916427</v>
      </c>
      <c r="F1098" s="111">
        <f t="shared" si="128"/>
        <v>0</v>
      </c>
      <c r="G1098" s="111">
        <f t="shared" si="129"/>
        <v>0</v>
      </c>
      <c r="H1098" s="111">
        <f t="shared" si="130"/>
        <v>0</v>
      </c>
      <c r="I1098" s="111">
        <f t="shared" si="130"/>
        <v>0</v>
      </c>
      <c r="J1098" s="111">
        <f t="shared" si="131"/>
        <v>0</v>
      </c>
      <c r="K1098" s="121">
        <v>-1.1467722774655447E-2</v>
      </c>
      <c r="L1098" s="121">
        <v>-0.46928638433054753</v>
      </c>
      <c r="M1098" s="112"/>
      <c r="N1098" s="112"/>
      <c r="O1098" s="112"/>
      <c r="P1098" s="112"/>
      <c r="Q1098" s="129"/>
    </row>
    <row r="1099" spans="1:17" x14ac:dyDescent="0.25">
      <c r="A1099" s="192" t="s">
        <v>64</v>
      </c>
      <c r="B1099" s="195" t="s">
        <v>149</v>
      </c>
      <c r="C1099" s="110" t="str">
        <f t="shared" si="132"/>
        <v>MontereyCompost Application (CPS 808) (C/N &gt; 11) to Grazed Grassland</v>
      </c>
      <c r="D1099" s="111">
        <f t="shared" si="126"/>
        <v>-8.6007920809915844E-2</v>
      </c>
      <c r="E1099" s="111">
        <f t="shared" si="127"/>
        <v>-3.9907186256854361</v>
      </c>
      <c r="F1099" s="111">
        <f t="shared" si="128"/>
        <v>0</v>
      </c>
      <c r="G1099" s="111">
        <f t="shared" si="129"/>
        <v>0</v>
      </c>
      <c r="H1099" s="111">
        <f t="shared" si="130"/>
        <v>0</v>
      </c>
      <c r="I1099" s="111">
        <f t="shared" si="130"/>
        <v>0</v>
      </c>
      <c r="J1099" s="111">
        <f t="shared" si="131"/>
        <v>0</v>
      </c>
      <c r="K1099" s="121">
        <v>-2.8669306936638616E-2</v>
      </c>
      <c r="L1099" s="121">
        <v>-1.3302395418951454</v>
      </c>
      <c r="M1099" s="112"/>
      <c r="N1099" s="112"/>
      <c r="O1099" s="112"/>
      <c r="P1099" s="112"/>
      <c r="Q1099" s="129"/>
    </row>
    <row r="1100" spans="1:17" x14ac:dyDescent="0.25">
      <c r="A1100" s="192" t="s">
        <v>65</v>
      </c>
      <c r="B1100" s="195" t="s">
        <v>149</v>
      </c>
      <c r="C1100" s="110" t="str">
        <f t="shared" si="132"/>
        <v>NapaCompost Application (CPS 808) (C/N &gt; 11) to Grazed Grassland</v>
      </c>
      <c r="D1100" s="111">
        <f t="shared" si="126"/>
        <v>-8.6007920809915706E-2</v>
      </c>
      <c r="E1100" s="111">
        <f t="shared" si="127"/>
        <v>-3.3537025070314241</v>
      </c>
      <c r="F1100" s="111">
        <f t="shared" si="128"/>
        <v>0</v>
      </c>
      <c r="G1100" s="111">
        <f t="shared" si="129"/>
        <v>0</v>
      </c>
      <c r="H1100" s="111">
        <f t="shared" si="130"/>
        <v>0</v>
      </c>
      <c r="I1100" s="111">
        <f t="shared" si="130"/>
        <v>0</v>
      </c>
      <c r="J1100" s="111">
        <f t="shared" si="131"/>
        <v>0</v>
      </c>
      <c r="K1100" s="121">
        <v>-2.8669306936638567E-2</v>
      </c>
      <c r="L1100" s="121">
        <v>-1.1179008356771414</v>
      </c>
      <c r="M1100" s="112"/>
      <c r="N1100" s="112"/>
      <c r="O1100" s="112"/>
      <c r="P1100" s="112"/>
      <c r="Q1100" s="129"/>
    </row>
    <row r="1101" spans="1:17" x14ac:dyDescent="0.25">
      <c r="A1101" s="192" t="s">
        <v>66</v>
      </c>
      <c r="B1101" s="195" t="s">
        <v>149</v>
      </c>
      <c r="C1101" s="110" t="str">
        <f t="shared" si="132"/>
        <v>NevadaCompost Application (CPS 808) (C/N &gt; 11) to Grazed Grassland</v>
      </c>
      <c r="D1101" s="111">
        <f t="shared" si="126"/>
        <v>-5.1604752485949507E-2</v>
      </c>
      <c r="E1101" s="111">
        <f t="shared" si="127"/>
        <v>-2.3366179478359381</v>
      </c>
      <c r="F1101" s="111">
        <f t="shared" si="128"/>
        <v>0</v>
      </c>
      <c r="G1101" s="111">
        <f t="shared" si="129"/>
        <v>0</v>
      </c>
      <c r="H1101" s="111">
        <f t="shared" si="130"/>
        <v>0</v>
      </c>
      <c r="I1101" s="111">
        <f t="shared" si="130"/>
        <v>0</v>
      </c>
      <c r="J1101" s="111">
        <f t="shared" si="131"/>
        <v>0</v>
      </c>
      <c r="K1101" s="121">
        <v>-1.7201584161983169E-2</v>
      </c>
      <c r="L1101" s="121">
        <v>-0.77887264927864608</v>
      </c>
      <c r="M1101" s="112"/>
      <c r="N1101" s="112"/>
      <c r="O1101" s="112"/>
      <c r="P1101" s="112"/>
      <c r="Q1101" s="129"/>
    </row>
    <row r="1102" spans="1:17" x14ac:dyDescent="0.25">
      <c r="A1102" s="192" t="s">
        <v>67</v>
      </c>
      <c r="B1102" s="195" t="s">
        <v>149</v>
      </c>
      <c r="C1102" s="110" t="str">
        <f t="shared" si="132"/>
        <v>OrangeCompost Application (CPS 808) (C/N &gt; 11) to Grazed Grassland</v>
      </c>
      <c r="D1102" s="111">
        <f t="shared" si="126"/>
        <v>-9.174178219724341E-2</v>
      </c>
      <c r="E1102" s="111">
        <f t="shared" si="127"/>
        <v>-5.2379854798567385</v>
      </c>
      <c r="F1102" s="111">
        <f t="shared" si="128"/>
        <v>0</v>
      </c>
      <c r="G1102" s="111">
        <f t="shared" si="129"/>
        <v>0</v>
      </c>
      <c r="H1102" s="111">
        <f t="shared" si="130"/>
        <v>0</v>
      </c>
      <c r="I1102" s="111">
        <f t="shared" si="130"/>
        <v>0</v>
      </c>
      <c r="J1102" s="111">
        <f t="shared" si="131"/>
        <v>0</v>
      </c>
      <c r="K1102" s="121">
        <v>-3.0580594065747806E-2</v>
      </c>
      <c r="L1102" s="121">
        <v>-1.7459951599522461</v>
      </c>
      <c r="M1102" s="112"/>
      <c r="N1102" s="112"/>
      <c r="O1102" s="112"/>
      <c r="P1102" s="112"/>
      <c r="Q1102" s="129"/>
    </row>
    <row r="1103" spans="1:17" x14ac:dyDescent="0.25">
      <c r="A1103" s="192" t="s">
        <v>68</v>
      </c>
      <c r="B1103" s="195" t="s">
        <v>149</v>
      </c>
      <c r="C1103" s="110" t="str">
        <f t="shared" si="132"/>
        <v>PlacerCompost Application (CPS 808) (C/N &gt; 11) to Grazed Grassland</v>
      </c>
      <c r="D1103" s="111">
        <f t="shared" si="126"/>
        <v>-8.6007920809915844E-2</v>
      </c>
      <c r="E1103" s="111">
        <f t="shared" si="127"/>
        <v>-3.8220967119240781</v>
      </c>
      <c r="F1103" s="111">
        <f t="shared" si="128"/>
        <v>0</v>
      </c>
      <c r="G1103" s="111">
        <f t="shared" si="129"/>
        <v>0</v>
      </c>
      <c r="H1103" s="111">
        <f t="shared" si="130"/>
        <v>0</v>
      </c>
      <c r="I1103" s="111">
        <f t="shared" si="130"/>
        <v>0</v>
      </c>
      <c r="J1103" s="111">
        <f t="shared" si="131"/>
        <v>0</v>
      </c>
      <c r="K1103" s="121">
        <v>-2.8669306936638616E-2</v>
      </c>
      <c r="L1103" s="121">
        <v>-1.2740322373080259</v>
      </c>
      <c r="M1103" s="112"/>
      <c r="N1103" s="112"/>
      <c r="O1103" s="112"/>
      <c r="P1103" s="112"/>
      <c r="Q1103" s="129"/>
    </row>
    <row r="1104" spans="1:17" x14ac:dyDescent="0.25">
      <c r="A1104" s="192" t="s">
        <v>69</v>
      </c>
      <c r="B1104" s="195" t="s">
        <v>149</v>
      </c>
      <c r="C1104" s="110" t="str">
        <f t="shared" si="132"/>
        <v>PlumasCompost Application (CPS 808) (C/N &gt; 11) to Grazed Grassland</v>
      </c>
      <c r="D1104" s="111">
        <f t="shared" si="126"/>
        <v>-4.013702971129407E-2</v>
      </c>
      <c r="E1104" s="111">
        <f t="shared" si="127"/>
        <v>-1.2231780093482523</v>
      </c>
      <c r="F1104" s="111">
        <f t="shared" si="128"/>
        <v>0</v>
      </c>
      <c r="G1104" s="111">
        <f t="shared" si="129"/>
        <v>0</v>
      </c>
      <c r="H1104" s="111">
        <f t="shared" si="130"/>
        <v>0</v>
      </c>
      <c r="I1104" s="111">
        <f t="shared" si="130"/>
        <v>0</v>
      </c>
      <c r="J1104" s="111">
        <f t="shared" si="131"/>
        <v>0</v>
      </c>
      <c r="K1104" s="121">
        <v>-1.3379009903764691E-2</v>
      </c>
      <c r="L1104" s="121">
        <v>-0.40772600311608409</v>
      </c>
      <c r="M1104" s="112"/>
      <c r="N1104" s="112"/>
      <c r="O1104" s="112"/>
      <c r="P1104" s="112"/>
      <c r="Q1104" s="129"/>
    </row>
    <row r="1105" spans="1:17" x14ac:dyDescent="0.25">
      <c r="A1105" s="192" t="s">
        <v>70</v>
      </c>
      <c r="B1105" s="195" t="s">
        <v>149</v>
      </c>
      <c r="C1105" s="110" t="str">
        <f t="shared" si="132"/>
        <v>RiversideCompost Application (CPS 808) (C/N &gt; 11) to Grazed Grassland</v>
      </c>
      <c r="D1105" s="111">
        <f t="shared" si="126"/>
        <v>-9.174178219724341E-2</v>
      </c>
      <c r="E1105" s="111">
        <f t="shared" si="127"/>
        <v>-5.9097965965884898</v>
      </c>
      <c r="F1105" s="111">
        <f t="shared" si="128"/>
        <v>0</v>
      </c>
      <c r="G1105" s="111">
        <f t="shared" si="129"/>
        <v>0</v>
      </c>
      <c r="H1105" s="111">
        <f t="shared" si="130"/>
        <v>0</v>
      </c>
      <c r="I1105" s="111">
        <f t="shared" si="130"/>
        <v>0</v>
      </c>
      <c r="J1105" s="111">
        <f t="shared" si="131"/>
        <v>0</v>
      </c>
      <c r="K1105" s="121">
        <v>-3.0580594065747806E-2</v>
      </c>
      <c r="L1105" s="121">
        <v>-1.96993219886283</v>
      </c>
      <c r="M1105" s="112"/>
      <c r="N1105" s="112"/>
      <c r="O1105" s="112"/>
      <c r="P1105" s="112"/>
      <c r="Q1105" s="129"/>
    </row>
    <row r="1106" spans="1:17" x14ac:dyDescent="0.25">
      <c r="A1106" s="192" t="s">
        <v>71</v>
      </c>
      <c r="B1106" s="195" t="s">
        <v>149</v>
      </c>
      <c r="C1106" s="110" t="str">
        <f t="shared" si="132"/>
        <v>SacramentoCompost Application (CPS 808) (C/N &gt; 11) to Grazed Grassland</v>
      </c>
      <c r="D1106" s="111">
        <f t="shared" si="126"/>
        <v>-7.4540198035260255E-2</v>
      </c>
      <c r="E1106" s="111">
        <f t="shared" si="127"/>
        <v>-4.095103619918655</v>
      </c>
      <c r="F1106" s="111">
        <f t="shared" si="128"/>
        <v>0</v>
      </c>
      <c r="G1106" s="111">
        <f t="shared" si="129"/>
        <v>0</v>
      </c>
      <c r="H1106" s="111">
        <f t="shared" si="130"/>
        <v>0</v>
      </c>
      <c r="I1106" s="111">
        <f t="shared" si="130"/>
        <v>0</v>
      </c>
      <c r="J1106" s="111">
        <f t="shared" si="131"/>
        <v>0</v>
      </c>
      <c r="K1106" s="121">
        <v>-2.4846732678420084E-2</v>
      </c>
      <c r="L1106" s="121">
        <v>-1.3650345399728852</v>
      </c>
      <c r="M1106" s="112"/>
      <c r="N1106" s="112"/>
      <c r="O1106" s="112"/>
      <c r="P1106" s="112"/>
      <c r="Q1106" s="129"/>
    </row>
    <row r="1107" spans="1:17" x14ac:dyDescent="0.25">
      <c r="A1107" s="192" t="s">
        <v>72</v>
      </c>
      <c r="B1107" s="195" t="s">
        <v>149</v>
      </c>
      <c r="C1107" s="110" t="str">
        <f t="shared" si="132"/>
        <v>San BenitoCompost Application (CPS 808) (C/N &gt; 11) to Grazed Grassland</v>
      </c>
      <c r="D1107" s="111">
        <f t="shared" si="126"/>
        <v>-8.0274059422587973E-2</v>
      </c>
      <c r="E1107" s="111">
        <f t="shared" si="127"/>
        <v>-5.4360493150684936</v>
      </c>
      <c r="F1107" s="111">
        <f t="shared" si="128"/>
        <v>0</v>
      </c>
      <c r="G1107" s="111">
        <f t="shared" si="129"/>
        <v>0</v>
      </c>
      <c r="H1107" s="111">
        <f t="shared" si="130"/>
        <v>0</v>
      </c>
      <c r="I1107" s="111">
        <f t="shared" si="130"/>
        <v>0</v>
      </c>
      <c r="J1107" s="111">
        <f t="shared" si="131"/>
        <v>0</v>
      </c>
      <c r="K1107" s="121">
        <v>-2.6758019807529322E-2</v>
      </c>
      <c r="L1107" s="121">
        <v>-1.8120164383561645</v>
      </c>
      <c r="M1107" s="112"/>
      <c r="N1107" s="112"/>
      <c r="O1107" s="112"/>
      <c r="P1107" s="112"/>
      <c r="Q1107" s="129"/>
    </row>
    <row r="1108" spans="1:17" x14ac:dyDescent="0.25">
      <c r="A1108" s="192" t="s">
        <v>73</v>
      </c>
      <c r="B1108" s="195" t="s">
        <v>149</v>
      </c>
      <c r="C1108" s="110" t="str">
        <f t="shared" si="132"/>
        <v>San BernadinoCompost Application (CPS 808) (C/N &gt; 11) to Grazed Grassland</v>
      </c>
      <c r="D1108" s="111">
        <f t="shared" si="126"/>
        <v>-8.0274059422587973E-2</v>
      </c>
      <c r="E1108" s="111">
        <f t="shared" si="127"/>
        <v>-3.6748871046721008</v>
      </c>
      <c r="F1108" s="111">
        <f t="shared" si="128"/>
        <v>0</v>
      </c>
      <c r="G1108" s="111">
        <f t="shared" si="129"/>
        <v>0</v>
      </c>
      <c r="H1108" s="111">
        <f t="shared" si="130"/>
        <v>0</v>
      </c>
      <c r="I1108" s="111">
        <f t="shared" si="130"/>
        <v>0</v>
      </c>
      <c r="J1108" s="111">
        <f t="shared" si="131"/>
        <v>0</v>
      </c>
      <c r="K1108" s="121">
        <v>-2.6758019807529322E-2</v>
      </c>
      <c r="L1108" s="121">
        <v>-1.2249623682240336</v>
      </c>
      <c r="M1108" s="112"/>
      <c r="N1108" s="112"/>
      <c r="O1108" s="112"/>
      <c r="P1108" s="112"/>
      <c r="Q1108" s="129"/>
    </row>
    <row r="1109" spans="1:17" x14ac:dyDescent="0.25">
      <c r="A1109" s="192" t="s">
        <v>74</v>
      </c>
      <c r="B1109" s="195" t="s">
        <v>149</v>
      </c>
      <c r="C1109" s="110" t="str">
        <f t="shared" si="132"/>
        <v>San DiegoCompost Application (CPS 808) (C/N &gt; 11) to Grazed Grassland</v>
      </c>
      <c r="D1109" s="111">
        <f t="shared" si="126"/>
        <v>-6.8806336647932675E-2</v>
      </c>
      <c r="E1109" s="111">
        <f t="shared" si="127"/>
        <v>-3.4634405778919901</v>
      </c>
      <c r="F1109" s="111">
        <f t="shared" si="128"/>
        <v>0</v>
      </c>
      <c r="G1109" s="111">
        <f t="shared" si="129"/>
        <v>0</v>
      </c>
      <c r="H1109" s="111">
        <f t="shared" si="130"/>
        <v>0</v>
      </c>
      <c r="I1109" s="111">
        <f t="shared" si="130"/>
        <v>0</v>
      </c>
      <c r="J1109" s="111">
        <f t="shared" si="131"/>
        <v>0</v>
      </c>
      <c r="K1109" s="121">
        <v>-2.2935445549310894E-2</v>
      </c>
      <c r="L1109" s="121">
        <v>-1.1544801926306634</v>
      </c>
      <c r="M1109" s="112"/>
      <c r="N1109" s="112"/>
      <c r="O1109" s="112"/>
      <c r="P1109" s="112"/>
      <c r="Q1109" s="129"/>
    </row>
    <row r="1110" spans="1:17" x14ac:dyDescent="0.25">
      <c r="A1110" s="192" t="s">
        <v>75</v>
      </c>
      <c r="B1110" s="195" t="s">
        <v>149</v>
      </c>
      <c r="C1110" s="110" t="str">
        <f t="shared" si="132"/>
        <v>San FranciscoCompost Application (CPS 808) (C/N &gt; 11) to Grazed Grassland</v>
      </c>
      <c r="D1110" s="111">
        <f t="shared" si="126"/>
        <v>-7.4540198035260408E-2</v>
      </c>
      <c r="E1110" s="111">
        <f t="shared" si="127"/>
        <v>-4.1406047712510894</v>
      </c>
      <c r="F1110" s="111">
        <f t="shared" si="128"/>
        <v>0</v>
      </c>
      <c r="G1110" s="111">
        <f t="shared" si="129"/>
        <v>0</v>
      </c>
      <c r="H1110" s="111">
        <f t="shared" si="130"/>
        <v>0</v>
      </c>
      <c r="I1110" s="111">
        <f t="shared" si="130"/>
        <v>0</v>
      </c>
      <c r="J1110" s="111">
        <f t="shared" si="131"/>
        <v>0</v>
      </c>
      <c r="K1110" s="121">
        <v>-2.4846732678420136E-2</v>
      </c>
      <c r="L1110" s="121">
        <v>-1.3802015904170297</v>
      </c>
      <c r="M1110" s="112"/>
      <c r="N1110" s="112"/>
      <c r="O1110" s="112"/>
      <c r="P1110" s="112"/>
      <c r="Q1110" s="129"/>
    </row>
    <row r="1111" spans="1:17" x14ac:dyDescent="0.25">
      <c r="A1111" s="192" t="s">
        <v>76</v>
      </c>
      <c r="B1111" s="195" t="s">
        <v>149</v>
      </c>
      <c r="C1111" s="110" t="str">
        <f t="shared" si="132"/>
        <v>San JoaquinCompost Application (CPS 808) (C/N &gt; 11) to Grazed Grassland</v>
      </c>
      <c r="D1111" s="111">
        <f t="shared" si="126"/>
        <v>-8.027405942258814E-2</v>
      </c>
      <c r="E1111" s="111">
        <f t="shared" si="127"/>
        <v>-4.0442493919588811</v>
      </c>
      <c r="F1111" s="111">
        <f t="shared" si="128"/>
        <v>0</v>
      </c>
      <c r="G1111" s="111">
        <f t="shared" si="129"/>
        <v>0</v>
      </c>
      <c r="H1111" s="111">
        <f t="shared" si="130"/>
        <v>0</v>
      </c>
      <c r="I1111" s="111">
        <f t="shared" si="130"/>
        <v>0</v>
      </c>
      <c r="J1111" s="111">
        <f t="shared" si="131"/>
        <v>0</v>
      </c>
      <c r="K1111" s="121">
        <v>-2.6758019807529381E-2</v>
      </c>
      <c r="L1111" s="121">
        <v>-1.3480831306529604</v>
      </c>
      <c r="M1111" s="112"/>
      <c r="N1111" s="112"/>
      <c r="O1111" s="112"/>
      <c r="P1111" s="112"/>
      <c r="Q1111" s="129"/>
    </row>
    <row r="1112" spans="1:17" x14ac:dyDescent="0.25">
      <c r="A1112" s="192" t="s">
        <v>77</v>
      </c>
      <c r="B1112" s="195" t="s">
        <v>149</v>
      </c>
      <c r="C1112" s="110" t="str">
        <f t="shared" si="132"/>
        <v>San Luis ObispoCompost Application (CPS 808) (C/N &gt; 11) to Grazed Grassland</v>
      </c>
      <c r="D1112" s="111">
        <f t="shared" si="126"/>
        <v>-8.027405942258814E-2</v>
      </c>
      <c r="E1112" s="111">
        <f t="shared" si="127"/>
        <v>-3.7203882560045338</v>
      </c>
      <c r="F1112" s="111">
        <f t="shared" si="128"/>
        <v>0</v>
      </c>
      <c r="G1112" s="111">
        <f t="shared" si="129"/>
        <v>0</v>
      </c>
      <c r="H1112" s="111">
        <f t="shared" si="130"/>
        <v>0</v>
      </c>
      <c r="I1112" s="111">
        <f t="shared" si="130"/>
        <v>0</v>
      </c>
      <c r="J1112" s="111">
        <f t="shared" si="131"/>
        <v>0</v>
      </c>
      <c r="K1112" s="121">
        <v>-2.6758019807529381E-2</v>
      </c>
      <c r="L1112" s="121">
        <v>-1.2401294186681779</v>
      </c>
      <c r="M1112" s="112"/>
      <c r="N1112" s="112"/>
      <c r="O1112" s="112"/>
      <c r="P1112" s="112"/>
      <c r="Q1112" s="129"/>
    </row>
    <row r="1113" spans="1:17" x14ac:dyDescent="0.25">
      <c r="A1113" s="192" t="s">
        <v>78</v>
      </c>
      <c r="B1113" s="195" t="s">
        <v>149</v>
      </c>
      <c r="C1113" s="110" t="str">
        <f t="shared" si="132"/>
        <v>San MateoCompost Application (CPS 808) (C/N &gt; 11) to Grazed Grassland</v>
      </c>
      <c r="D1113" s="111">
        <f t="shared" si="126"/>
        <v>-8.027405942258814E-2</v>
      </c>
      <c r="E1113" s="111">
        <f t="shared" si="127"/>
        <v>-3.8836570931385452</v>
      </c>
      <c r="F1113" s="111">
        <f t="shared" si="128"/>
        <v>0</v>
      </c>
      <c r="G1113" s="111">
        <f t="shared" si="129"/>
        <v>0</v>
      </c>
      <c r="H1113" s="111">
        <f t="shared" si="130"/>
        <v>0</v>
      </c>
      <c r="I1113" s="111">
        <f t="shared" si="130"/>
        <v>0</v>
      </c>
      <c r="J1113" s="111">
        <f t="shared" si="131"/>
        <v>0</v>
      </c>
      <c r="K1113" s="121">
        <v>-2.6758019807529381E-2</v>
      </c>
      <c r="L1113" s="121">
        <v>-1.2945523643795152</v>
      </c>
      <c r="M1113" s="112"/>
      <c r="N1113" s="112"/>
      <c r="O1113" s="112"/>
      <c r="P1113" s="112"/>
      <c r="Q1113" s="129"/>
    </row>
    <row r="1114" spans="1:17" x14ac:dyDescent="0.25">
      <c r="A1114" s="192" t="s">
        <v>79</v>
      </c>
      <c r="B1114" s="195" t="s">
        <v>149</v>
      </c>
      <c r="C1114" s="110" t="str">
        <f t="shared" si="132"/>
        <v>Santa BarbaraCompost Application (CPS 808) (C/N &gt; 11) to Grazed Grassland</v>
      </c>
      <c r="D1114" s="111">
        <f t="shared" si="126"/>
        <v>-8.6007920809915844E-2</v>
      </c>
      <c r="E1114" s="111">
        <f t="shared" si="127"/>
        <v>-4.1084863114870149</v>
      </c>
      <c r="F1114" s="111">
        <f t="shared" si="128"/>
        <v>0</v>
      </c>
      <c r="G1114" s="111">
        <f t="shared" si="129"/>
        <v>0</v>
      </c>
      <c r="H1114" s="111">
        <f t="shared" si="130"/>
        <v>0</v>
      </c>
      <c r="I1114" s="111">
        <f t="shared" si="130"/>
        <v>0</v>
      </c>
      <c r="J1114" s="111">
        <f t="shared" si="131"/>
        <v>0</v>
      </c>
      <c r="K1114" s="121">
        <v>-2.8669306936638616E-2</v>
      </c>
      <c r="L1114" s="121">
        <v>-1.3694954371623382</v>
      </c>
      <c r="M1114" s="112"/>
      <c r="N1114" s="112"/>
      <c r="O1114" s="112"/>
      <c r="P1114" s="112"/>
      <c r="Q1114" s="129"/>
    </row>
    <row r="1115" spans="1:17" x14ac:dyDescent="0.25">
      <c r="A1115" s="192" t="s">
        <v>80</v>
      </c>
      <c r="B1115" s="195" t="s">
        <v>149</v>
      </c>
      <c r="C1115" s="110" t="str">
        <f t="shared" si="132"/>
        <v>Santa ClaraCompost Application (CPS 808) (C/N &gt; 11) to Grazed Grassland</v>
      </c>
      <c r="D1115" s="111">
        <f t="shared" si="126"/>
        <v>-8.027405942258814E-2</v>
      </c>
      <c r="E1115" s="111">
        <f t="shared" si="127"/>
        <v>-5.4387258533821647</v>
      </c>
      <c r="F1115" s="111">
        <f t="shared" si="128"/>
        <v>0</v>
      </c>
      <c r="G1115" s="111">
        <f t="shared" si="129"/>
        <v>0</v>
      </c>
      <c r="H1115" s="111">
        <f t="shared" si="130"/>
        <v>0</v>
      </c>
      <c r="I1115" s="111">
        <f t="shared" si="130"/>
        <v>0</v>
      </c>
      <c r="J1115" s="111">
        <f t="shared" si="131"/>
        <v>0</v>
      </c>
      <c r="K1115" s="121">
        <v>-2.6758019807529381E-2</v>
      </c>
      <c r="L1115" s="121">
        <v>-1.812908617794055</v>
      </c>
      <c r="M1115" s="112"/>
      <c r="N1115" s="112"/>
      <c r="O1115" s="112"/>
      <c r="P1115" s="112"/>
      <c r="Q1115" s="129"/>
    </row>
    <row r="1116" spans="1:17" x14ac:dyDescent="0.25">
      <c r="A1116" s="192" t="s">
        <v>81</v>
      </c>
      <c r="B1116" s="195" t="s">
        <v>149</v>
      </c>
      <c r="C1116" s="110" t="str">
        <f t="shared" si="132"/>
        <v>Santa CruzCompost Application (CPS 808) (C/N &gt; 11) to Grazed Grassland</v>
      </c>
      <c r="D1116" s="111">
        <f t="shared" si="126"/>
        <v>-8.6007920809915706E-2</v>
      </c>
      <c r="E1116" s="111">
        <f t="shared" si="127"/>
        <v>-3.7685659456506331</v>
      </c>
      <c r="F1116" s="111">
        <f t="shared" si="128"/>
        <v>0</v>
      </c>
      <c r="G1116" s="111">
        <f t="shared" si="129"/>
        <v>0</v>
      </c>
      <c r="H1116" s="111">
        <f t="shared" si="130"/>
        <v>0</v>
      </c>
      <c r="I1116" s="111">
        <f t="shared" si="130"/>
        <v>0</v>
      </c>
      <c r="J1116" s="111">
        <f t="shared" si="131"/>
        <v>0</v>
      </c>
      <c r="K1116" s="121">
        <v>-2.8669306936638567E-2</v>
      </c>
      <c r="L1116" s="121">
        <v>-1.256188648550211</v>
      </c>
      <c r="M1116" s="112"/>
      <c r="N1116" s="112"/>
      <c r="O1116" s="112"/>
      <c r="P1116" s="112"/>
      <c r="Q1116" s="129"/>
    </row>
    <row r="1117" spans="1:17" x14ac:dyDescent="0.25">
      <c r="A1117" s="192" t="s">
        <v>82</v>
      </c>
      <c r="B1117" s="195" t="s">
        <v>149</v>
      </c>
      <c r="C1117" s="110" t="str">
        <f t="shared" si="132"/>
        <v>ShastaCompost Application (CPS 808) (C/N &gt; 11) to Grazed Grassland</v>
      </c>
      <c r="D1117" s="111">
        <f t="shared" si="126"/>
        <v>-3.4403168323966338E-2</v>
      </c>
      <c r="E1117" s="111">
        <f t="shared" si="127"/>
        <v>-1.8307522065518707</v>
      </c>
      <c r="F1117" s="111">
        <f t="shared" si="128"/>
        <v>0</v>
      </c>
      <c r="G1117" s="111">
        <f t="shared" si="129"/>
        <v>0</v>
      </c>
      <c r="H1117" s="111">
        <f t="shared" si="130"/>
        <v>0</v>
      </c>
      <c r="I1117" s="111">
        <f t="shared" si="130"/>
        <v>0</v>
      </c>
      <c r="J1117" s="111">
        <f t="shared" si="131"/>
        <v>0</v>
      </c>
      <c r="K1117" s="121">
        <v>-1.1467722774655447E-2</v>
      </c>
      <c r="L1117" s="121">
        <v>-0.61025073551729025</v>
      </c>
      <c r="M1117" s="112"/>
      <c r="N1117" s="112"/>
      <c r="O1117" s="112"/>
      <c r="P1117" s="112"/>
      <c r="Q1117" s="129"/>
    </row>
    <row r="1118" spans="1:17" x14ac:dyDescent="0.25">
      <c r="A1118" s="192" t="s">
        <v>83</v>
      </c>
      <c r="B1118" s="195" t="s">
        <v>149</v>
      </c>
      <c r="C1118" s="110" t="str">
        <f t="shared" si="132"/>
        <v>SierraCompost Application (CPS 808) (C/N &gt; 11) to Grazed Grassland</v>
      </c>
      <c r="D1118" s="111">
        <f t="shared" si="126"/>
        <v>-4.0137029711293987E-2</v>
      </c>
      <c r="E1118" s="111">
        <f t="shared" si="127"/>
        <v>-1.5764810667529985</v>
      </c>
      <c r="F1118" s="111">
        <f t="shared" si="128"/>
        <v>0</v>
      </c>
      <c r="G1118" s="111">
        <f t="shared" si="129"/>
        <v>0</v>
      </c>
      <c r="H1118" s="111">
        <f t="shared" si="130"/>
        <v>0</v>
      </c>
      <c r="I1118" s="111">
        <f t="shared" si="130"/>
        <v>0</v>
      </c>
      <c r="J1118" s="111">
        <f t="shared" si="131"/>
        <v>0</v>
      </c>
      <c r="K1118" s="121">
        <v>-1.3379009903764661E-2</v>
      </c>
      <c r="L1118" s="121">
        <v>-0.52549368891766612</v>
      </c>
      <c r="M1118" s="112"/>
      <c r="N1118" s="112"/>
      <c r="O1118" s="112"/>
      <c r="P1118" s="112"/>
      <c r="Q1118" s="129"/>
    </row>
    <row r="1119" spans="1:17" x14ac:dyDescent="0.25">
      <c r="A1119" s="192" t="s">
        <v>84</v>
      </c>
      <c r="B1119" s="195" t="s">
        <v>149</v>
      </c>
      <c r="C1119" s="110" t="str">
        <f t="shared" si="132"/>
        <v>SiskiyouCompost Application (CPS 808) (C/N &gt; 11) to Grazed Grassland</v>
      </c>
      <c r="D1119" s="111">
        <f t="shared" si="126"/>
        <v>-2.2935445549310894E-2</v>
      </c>
      <c r="E1119" s="111">
        <f t="shared" si="127"/>
        <v>-1.4828022257744689</v>
      </c>
      <c r="F1119" s="111">
        <f t="shared" si="128"/>
        <v>0</v>
      </c>
      <c r="G1119" s="111">
        <f t="shared" si="129"/>
        <v>0</v>
      </c>
      <c r="H1119" s="111">
        <f t="shared" si="130"/>
        <v>0</v>
      </c>
      <c r="I1119" s="111">
        <f t="shared" si="130"/>
        <v>0</v>
      </c>
      <c r="J1119" s="111">
        <f t="shared" si="131"/>
        <v>0</v>
      </c>
      <c r="K1119" s="121">
        <v>-7.6451485164369653E-3</v>
      </c>
      <c r="L1119" s="121">
        <v>-0.49426740859148965</v>
      </c>
      <c r="M1119" s="112"/>
      <c r="N1119" s="112"/>
      <c r="O1119" s="112"/>
      <c r="P1119" s="112"/>
      <c r="Q1119" s="129"/>
    </row>
    <row r="1120" spans="1:17" x14ac:dyDescent="0.25">
      <c r="A1120" s="192" t="s">
        <v>85</v>
      </c>
      <c r="B1120" s="195" t="s">
        <v>149</v>
      </c>
      <c r="C1120" s="110" t="str">
        <f t="shared" si="132"/>
        <v>SolanoCompost Application (CPS 808) (C/N &gt; 11) to Grazed Grassland</v>
      </c>
      <c r="D1120" s="111">
        <f t="shared" si="126"/>
        <v>-7.4540198035260408E-2</v>
      </c>
      <c r="E1120" s="111">
        <f t="shared" si="127"/>
        <v>-5.974033516116628</v>
      </c>
      <c r="F1120" s="111">
        <f t="shared" si="128"/>
        <v>0</v>
      </c>
      <c r="G1120" s="111">
        <f t="shared" si="129"/>
        <v>0</v>
      </c>
      <c r="H1120" s="111">
        <f t="shared" si="130"/>
        <v>0</v>
      </c>
      <c r="I1120" s="111">
        <f t="shared" si="130"/>
        <v>0</v>
      </c>
      <c r="J1120" s="111">
        <f t="shared" si="131"/>
        <v>0</v>
      </c>
      <c r="K1120" s="121">
        <v>-2.4846732678420136E-2</v>
      </c>
      <c r="L1120" s="121">
        <v>-1.9913445053722094</v>
      </c>
      <c r="M1120" s="112"/>
      <c r="N1120" s="112"/>
      <c r="O1120" s="112"/>
      <c r="P1120" s="112"/>
      <c r="Q1120" s="129"/>
    </row>
    <row r="1121" spans="1:17" x14ac:dyDescent="0.25">
      <c r="A1121" s="192" t="s">
        <v>86</v>
      </c>
      <c r="B1121" s="195" t="s">
        <v>149</v>
      </c>
      <c r="C1121" s="110" t="str">
        <f t="shared" si="132"/>
        <v>SonomaCompost Application (CPS 808) (C/N &gt; 11) to Grazed Grassland</v>
      </c>
      <c r="D1121" s="111">
        <f t="shared" si="126"/>
        <v>-9.174178219724341E-2</v>
      </c>
      <c r="E1121" s="111">
        <f t="shared" si="127"/>
        <v>-3.4848528844013713</v>
      </c>
      <c r="F1121" s="111">
        <f t="shared" si="128"/>
        <v>0</v>
      </c>
      <c r="G1121" s="111">
        <f t="shared" si="129"/>
        <v>0</v>
      </c>
      <c r="H1121" s="111">
        <f t="shared" si="130"/>
        <v>0</v>
      </c>
      <c r="I1121" s="111">
        <f t="shared" si="130"/>
        <v>0</v>
      </c>
      <c r="J1121" s="111">
        <f t="shared" si="131"/>
        <v>0</v>
      </c>
      <c r="K1121" s="121">
        <v>-3.0580594065747806E-2</v>
      </c>
      <c r="L1121" s="121">
        <v>-1.1616176281337904</v>
      </c>
      <c r="M1121" s="112"/>
      <c r="N1121" s="112"/>
      <c r="O1121" s="112"/>
      <c r="P1121" s="112"/>
      <c r="Q1121" s="129"/>
    </row>
    <row r="1122" spans="1:17" x14ac:dyDescent="0.25">
      <c r="A1122" s="192" t="s">
        <v>87</v>
      </c>
      <c r="B1122" s="195" t="s">
        <v>149</v>
      </c>
      <c r="C1122" s="110" t="str">
        <f t="shared" si="132"/>
        <v>StanislausCompost Application (CPS 808) (C/N &gt; 11) to Grazed Grassland</v>
      </c>
      <c r="D1122" s="111">
        <f t="shared" si="126"/>
        <v>-7.4540198035260408E-2</v>
      </c>
      <c r="E1122" s="111">
        <f t="shared" si="127"/>
        <v>-4.2048416907792223</v>
      </c>
      <c r="F1122" s="111">
        <f t="shared" si="128"/>
        <v>0</v>
      </c>
      <c r="G1122" s="111">
        <f t="shared" si="129"/>
        <v>0</v>
      </c>
      <c r="H1122" s="111">
        <f t="shared" si="130"/>
        <v>0</v>
      </c>
      <c r="I1122" s="111">
        <f t="shared" si="130"/>
        <v>0</v>
      </c>
      <c r="J1122" s="111">
        <f t="shared" si="131"/>
        <v>0</v>
      </c>
      <c r="K1122" s="121">
        <v>-2.4846732678420136E-2</v>
      </c>
      <c r="L1122" s="121">
        <v>-1.4016138969264074</v>
      </c>
      <c r="M1122" s="112"/>
      <c r="N1122" s="112"/>
      <c r="O1122" s="112"/>
      <c r="P1122" s="112"/>
      <c r="Q1122" s="129"/>
    </row>
    <row r="1123" spans="1:17" x14ac:dyDescent="0.25">
      <c r="A1123" s="192" t="s">
        <v>88</v>
      </c>
      <c r="B1123" s="195" t="s">
        <v>149</v>
      </c>
      <c r="C1123" s="110" t="str">
        <f t="shared" si="132"/>
        <v>SutterCompost Application (CPS 808) (C/N &gt; 11) to Grazed Grassland</v>
      </c>
      <c r="D1123" s="111">
        <f t="shared" si="126"/>
        <v>-8.0274059422587973E-2</v>
      </c>
      <c r="E1123" s="111">
        <f t="shared" si="127"/>
        <v>-5.2326324032293963</v>
      </c>
      <c r="F1123" s="111">
        <f t="shared" si="128"/>
        <v>0</v>
      </c>
      <c r="G1123" s="111">
        <f t="shared" si="129"/>
        <v>0</v>
      </c>
      <c r="H1123" s="111">
        <f t="shared" si="130"/>
        <v>0</v>
      </c>
      <c r="I1123" s="111">
        <f t="shared" si="130"/>
        <v>0</v>
      </c>
      <c r="J1123" s="111">
        <f t="shared" si="131"/>
        <v>0</v>
      </c>
      <c r="K1123" s="121">
        <v>-2.6758019807529322E-2</v>
      </c>
      <c r="L1123" s="121">
        <v>-1.7442108010764654</v>
      </c>
      <c r="M1123" s="112"/>
      <c r="N1123" s="112"/>
      <c r="O1123" s="112"/>
      <c r="P1123" s="112"/>
      <c r="Q1123" s="129"/>
    </row>
    <row r="1124" spans="1:17" x14ac:dyDescent="0.25">
      <c r="A1124" s="192" t="s">
        <v>89</v>
      </c>
      <c r="B1124" s="195" t="s">
        <v>149</v>
      </c>
      <c r="C1124" s="110" t="str">
        <f t="shared" si="132"/>
        <v>TehamaCompost Application (CPS 808) (C/N &gt; 11) to Grazed Grassland</v>
      </c>
      <c r="D1124" s="111">
        <f t="shared" si="126"/>
        <v>-8.6007920809915706E-2</v>
      </c>
      <c r="E1124" s="111">
        <f t="shared" si="127"/>
        <v>-3.0271648327634004</v>
      </c>
      <c r="F1124" s="111">
        <f t="shared" si="128"/>
        <v>0</v>
      </c>
      <c r="G1124" s="111">
        <f t="shared" si="129"/>
        <v>0</v>
      </c>
      <c r="H1124" s="111">
        <f t="shared" si="130"/>
        <v>0</v>
      </c>
      <c r="I1124" s="111">
        <f t="shared" si="130"/>
        <v>0</v>
      </c>
      <c r="J1124" s="111">
        <f t="shared" si="131"/>
        <v>0</v>
      </c>
      <c r="K1124" s="121">
        <v>-2.8669306936638567E-2</v>
      </c>
      <c r="L1124" s="121">
        <v>-1.0090549442544667</v>
      </c>
      <c r="M1124" s="112"/>
      <c r="N1124" s="112"/>
      <c r="O1124" s="112"/>
      <c r="P1124" s="112"/>
      <c r="Q1124" s="129"/>
    </row>
    <row r="1125" spans="1:17" x14ac:dyDescent="0.25">
      <c r="A1125" s="192" t="s">
        <v>90</v>
      </c>
      <c r="B1125" s="195" t="s">
        <v>149</v>
      </c>
      <c r="C1125" s="110" t="str">
        <f t="shared" si="132"/>
        <v>TrinityCompost Application (CPS 808) (C/N &gt; 11) to Grazed Grassland</v>
      </c>
      <c r="D1125" s="111">
        <f t="shared" si="126"/>
        <v>-6.3072475260604791E-2</v>
      </c>
      <c r="E1125" s="111">
        <f t="shared" si="127"/>
        <v>-2.652449468849273</v>
      </c>
      <c r="F1125" s="111">
        <f t="shared" si="128"/>
        <v>0</v>
      </c>
      <c r="G1125" s="111">
        <f t="shared" si="129"/>
        <v>0</v>
      </c>
      <c r="H1125" s="111">
        <f t="shared" si="130"/>
        <v>0</v>
      </c>
      <c r="I1125" s="111">
        <f t="shared" si="130"/>
        <v>0</v>
      </c>
      <c r="J1125" s="111">
        <f t="shared" si="131"/>
        <v>0</v>
      </c>
      <c r="K1125" s="121">
        <v>-2.1024158420201597E-2</v>
      </c>
      <c r="L1125" s="121">
        <v>-0.88414982294975775</v>
      </c>
      <c r="M1125" s="112"/>
      <c r="N1125" s="112"/>
      <c r="O1125" s="112"/>
      <c r="P1125" s="112"/>
      <c r="Q1125" s="129"/>
    </row>
    <row r="1126" spans="1:17" x14ac:dyDescent="0.25">
      <c r="A1126" s="192" t="s">
        <v>91</v>
      </c>
      <c r="B1126" s="195" t="s">
        <v>149</v>
      </c>
      <c r="C1126" s="110" t="str">
        <f t="shared" si="132"/>
        <v>TulareCompost Application (CPS 808) (C/N &gt; 11) to Grazed Grassland</v>
      </c>
      <c r="D1126" s="111">
        <f t="shared" si="126"/>
        <v>-7.4540198035260408E-2</v>
      </c>
      <c r="E1126" s="111">
        <f t="shared" si="127"/>
        <v>-4.4617893688917656</v>
      </c>
      <c r="F1126" s="111">
        <f t="shared" si="128"/>
        <v>0</v>
      </c>
      <c r="G1126" s="111">
        <f t="shared" si="129"/>
        <v>0</v>
      </c>
      <c r="H1126" s="111">
        <f t="shared" si="130"/>
        <v>0</v>
      </c>
      <c r="I1126" s="111">
        <f t="shared" si="130"/>
        <v>0</v>
      </c>
      <c r="J1126" s="111">
        <f t="shared" si="131"/>
        <v>0</v>
      </c>
      <c r="K1126" s="121">
        <v>-2.4846732678420136E-2</v>
      </c>
      <c r="L1126" s="121">
        <v>-1.4872631229639219</v>
      </c>
      <c r="M1126" s="112"/>
      <c r="N1126" s="112"/>
      <c r="O1126" s="112"/>
      <c r="P1126" s="112"/>
      <c r="Q1126" s="129"/>
    </row>
    <row r="1127" spans="1:17" x14ac:dyDescent="0.25">
      <c r="A1127" s="192" t="s">
        <v>92</v>
      </c>
      <c r="B1127" s="195" t="s">
        <v>149</v>
      </c>
      <c r="C1127" s="110" t="str">
        <f t="shared" si="132"/>
        <v>TuolumneCompost Application (CPS 808) (C/N &gt; 11) to Grazed Grassland</v>
      </c>
      <c r="D1127" s="111">
        <f t="shared" si="126"/>
        <v>-6.8806336647932675E-2</v>
      </c>
      <c r="E1127" s="111">
        <f t="shared" si="127"/>
        <v>-3.5276774974201235</v>
      </c>
      <c r="F1127" s="111">
        <f t="shared" si="128"/>
        <v>0</v>
      </c>
      <c r="G1127" s="111">
        <f t="shared" si="129"/>
        <v>0</v>
      </c>
      <c r="H1127" s="111">
        <f t="shared" si="130"/>
        <v>0</v>
      </c>
      <c r="I1127" s="111">
        <f t="shared" si="130"/>
        <v>0</v>
      </c>
      <c r="J1127" s="111">
        <f t="shared" si="131"/>
        <v>0</v>
      </c>
      <c r="K1127" s="121">
        <v>-2.2935445549310894E-2</v>
      </c>
      <c r="L1127" s="121">
        <v>-1.1758924991400412</v>
      </c>
      <c r="M1127" s="112"/>
      <c r="N1127" s="112"/>
      <c r="O1127" s="112"/>
      <c r="P1127" s="112"/>
      <c r="Q1127" s="129"/>
    </row>
    <row r="1128" spans="1:17" x14ac:dyDescent="0.25">
      <c r="A1128" s="192" t="s">
        <v>93</v>
      </c>
      <c r="B1128" s="195" t="s">
        <v>149</v>
      </c>
      <c r="C1128" s="110" t="str">
        <f t="shared" si="132"/>
        <v>VentureCompost Application (CPS 808) (C/N &gt; 11) to Grazed Grassland</v>
      </c>
      <c r="D1128" s="111">
        <f t="shared" si="126"/>
        <v>-8.6007920809915844E-2</v>
      </c>
      <c r="E1128" s="111">
        <f t="shared" si="127"/>
        <v>-4.6652062807308639</v>
      </c>
      <c r="F1128" s="111">
        <f t="shared" si="128"/>
        <v>0</v>
      </c>
      <c r="G1128" s="111">
        <f t="shared" si="129"/>
        <v>0</v>
      </c>
      <c r="H1128" s="111">
        <f t="shared" si="130"/>
        <v>0</v>
      </c>
      <c r="I1128" s="111">
        <f t="shared" si="130"/>
        <v>0</v>
      </c>
      <c r="J1128" s="111">
        <f t="shared" si="131"/>
        <v>0</v>
      </c>
      <c r="K1128" s="121">
        <v>-2.8669306936638616E-2</v>
      </c>
      <c r="L1128" s="121">
        <v>-1.5550687602436213</v>
      </c>
      <c r="M1128" s="112"/>
      <c r="N1128" s="112"/>
      <c r="O1128" s="112"/>
      <c r="P1128" s="112"/>
      <c r="Q1128" s="129"/>
    </row>
    <row r="1129" spans="1:17" x14ac:dyDescent="0.25">
      <c r="A1129" s="192" t="s">
        <v>94</v>
      </c>
      <c r="B1129" s="195" t="s">
        <v>149</v>
      </c>
      <c r="C1129" s="110" t="str">
        <f t="shared" si="132"/>
        <v>YoloCompost Application (CPS 808) (C/N &gt; 11) to Grazed Grassland</v>
      </c>
      <c r="D1129" s="111">
        <f t="shared" si="126"/>
        <v>-7.4540198035260408E-2</v>
      </c>
      <c r="E1129" s="111">
        <f t="shared" si="127"/>
        <v>-5.2915162461301879</v>
      </c>
      <c r="F1129" s="111">
        <f t="shared" si="128"/>
        <v>0</v>
      </c>
      <c r="G1129" s="111">
        <f t="shared" si="129"/>
        <v>0</v>
      </c>
      <c r="H1129" s="111">
        <f t="shared" si="130"/>
        <v>0</v>
      </c>
      <c r="I1129" s="111">
        <f t="shared" si="130"/>
        <v>0</v>
      </c>
      <c r="J1129" s="111">
        <f t="shared" si="131"/>
        <v>0</v>
      </c>
      <c r="K1129" s="121">
        <v>-2.4846732678420136E-2</v>
      </c>
      <c r="L1129" s="121">
        <v>-1.7638387487100626</v>
      </c>
      <c r="M1129" s="112"/>
      <c r="N1129" s="112"/>
      <c r="O1129" s="112"/>
      <c r="P1129" s="112"/>
      <c r="Q1129" s="129"/>
    </row>
    <row r="1130" spans="1:17" x14ac:dyDescent="0.25">
      <c r="A1130" s="192" t="s">
        <v>95</v>
      </c>
      <c r="B1130" s="195" t="s">
        <v>149</v>
      </c>
      <c r="C1130" s="110" t="str">
        <f t="shared" si="132"/>
        <v>YubaCompost Application (CPS 808) (C/N &gt; 11) to Grazed Grassland</v>
      </c>
      <c r="D1130" s="111">
        <f t="shared" si="126"/>
        <v>-8.027405942258814E-2</v>
      </c>
      <c r="E1130" s="111">
        <f t="shared" si="127"/>
        <v>-3.3751148135408044</v>
      </c>
      <c r="F1130" s="111">
        <f t="shared" si="128"/>
        <v>0</v>
      </c>
      <c r="G1130" s="111">
        <f t="shared" si="129"/>
        <v>0</v>
      </c>
      <c r="H1130" s="111">
        <f t="shared" si="130"/>
        <v>0</v>
      </c>
      <c r="I1130" s="111">
        <f t="shared" si="130"/>
        <v>0</v>
      </c>
      <c r="J1130" s="111">
        <f t="shared" si="131"/>
        <v>0</v>
      </c>
      <c r="K1130" s="121">
        <v>-2.6758019807529381E-2</v>
      </c>
      <c r="L1130" s="121">
        <v>-1.1250382711802682</v>
      </c>
      <c r="M1130" s="112"/>
      <c r="N1130" s="112"/>
      <c r="O1130" s="112"/>
      <c r="P1130" s="112"/>
      <c r="Q1130" s="129"/>
    </row>
    <row r="1131" spans="1:17" x14ac:dyDescent="0.25">
      <c r="A1131" s="192" t="s">
        <v>38</v>
      </c>
      <c r="B1131" s="195" t="s">
        <v>154</v>
      </c>
      <c r="C1131" s="110" t="str">
        <f t="shared" si="132"/>
        <v>AlamedaWhole Orchard Recycling (CPS 808) Followed by Orchard Replant within 3 Years</v>
      </c>
      <c r="D1131" s="111">
        <f>K1131</f>
        <v>156</v>
      </c>
      <c r="E1131" s="111">
        <f t="shared" ref="E1131:I1131" si="133">L1131</f>
        <v>0</v>
      </c>
      <c r="F1131" s="111">
        <f t="shared" si="133"/>
        <v>218</v>
      </c>
      <c r="G1131" s="111">
        <f t="shared" si="133"/>
        <v>3</v>
      </c>
      <c r="H1131" s="111">
        <f t="shared" si="133"/>
        <v>189</v>
      </c>
      <c r="I1131" s="111">
        <f t="shared" si="133"/>
        <v>0</v>
      </c>
      <c r="J1131" s="139">
        <f>Q1131</f>
        <v>1980</v>
      </c>
      <c r="K1131" s="122">
        <v>156</v>
      </c>
      <c r="L1131" s="112"/>
      <c r="M1131" s="122">
        <v>218</v>
      </c>
      <c r="N1131" s="122">
        <v>3</v>
      </c>
      <c r="O1131" s="122">
        <v>189</v>
      </c>
      <c r="P1131" s="112"/>
      <c r="Q1131" s="138">
        <v>1980</v>
      </c>
    </row>
    <row r="1132" spans="1:17" x14ac:dyDescent="0.25">
      <c r="A1132" s="192" t="s">
        <v>39</v>
      </c>
      <c r="B1132" s="195" t="s">
        <v>154</v>
      </c>
      <c r="C1132" s="110" t="str">
        <f t="shared" si="132"/>
        <v>AlpineWhole Orchard Recycling (CPS 808) Followed by Orchard Replant within 3 Years</v>
      </c>
      <c r="D1132" s="111">
        <f t="shared" ref="D1132:D1195" si="134">K1132</f>
        <v>156</v>
      </c>
      <c r="E1132" s="111">
        <f t="shared" ref="E1132:E1195" si="135">L1132</f>
        <v>0</v>
      </c>
      <c r="F1132" s="111">
        <f t="shared" ref="F1132:F1195" si="136">M1132</f>
        <v>218</v>
      </c>
      <c r="G1132" s="111">
        <f t="shared" ref="G1132:I1195" si="137">N1132</f>
        <v>3</v>
      </c>
      <c r="H1132" s="111">
        <f t="shared" ref="H1132:I1189" si="138">O1132</f>
        <v>189</v>
      </c>
      <c r="I1132" s="111">
        <f t="shared" si="138"/>
        <v>0</v>
      </c>
      <c r="J1132" s="139">
        <f t="shared" ref="J1132:J1195" si="139">Q1132</f>
        <v>1980</v>
      </c>
      <c r="K1132" s="122">
        <v>156</v>
      </c>
      <c r="L1132" s="112"/>
      <c r="M1132" s="122">
        <v>218</v>
      </c>
      <c r="N1132" s="122">
        <v>3</v>
      </c>
      <c r="O1132" s="122">
        <v>189</v>
      </c>
      <c r="P1132" s="112"/>
      <c r="Q1132" s="138">
        <v>1980</v>
      </c>
    </row>
    <row r="1133" spans="1:17" x14ac:dyDescent="0.25">
      <c r="A1133" s="192" t="s">
        <v>40</v>
      </c>
      <c r="B1133" s="195" t="s">
        <v>154</v>
      </c>
      <c r="C1133" s="110" t="str">
        <f t="shared" si="132"/>
        <v>AmadorWhole Orchard Recycling (CPS 808) Followed by Orchard Replant within 3 Years</v>
      </c>
      <c r="D1133" s="111">
        <f t="shared" si="134"/>
        <v>156</v>
      </c>
      <c r="E1133" s="111">
        <f t="shared" si="135"/>
        <v>0</v>
      </c>
      <c r="F1133" s="111">
        <f t="shared" si="136"/>
        <v>218</v>
      </c>
      <c r="G1133" s="111">
        <f t="shared" si="137"/>
        <v>3</v>
      </c>
      <c r="H1133" s="111">
        <f t="shared" si="138"/>
        <v>189</v>
      </c>
      <c r="I1133" s="111">
        <f t="shared" si="138"/>
        <v>0</v>
      </c>
      <c r="J1133" s="139">
        <f t="shared" si="139"/>
        <v>1980</v>
      </c>
      <c r="K1133" s="122">
        <v>156</v>
      </c>
      <c r="L1133" s="112"/>
      <c r="M1133" s="122">
        <v>218</v>
      </c>
      <c r="N1133" s="122">
        <v>3</v>
      </c>
      <c r="O1133" s="122">
        <v>189</v>
      </c>
      <c r="P1133" s="112"/>
      <c r="Q1133" s="138">
        <v>1980</v>
      </c>
    </row>
    <row r="1134" spans="1:17" x14ac:dyDescent="0.25">
      <c r="A1134" s="192" t="s">
        <v>41</v>
      </c>
      <c r="B1134" s="195" t="s">
        <v>154</v>
      </c>
      <c r="C1134" s="110" t="str">
        <f t="shared" si="132"/>
        <v>ButteWhole Orchard Recycling (CPS 808) Followed by Orchard Replant within 3 Years</v>
      </c>
      <c r="D1134" s="111">
        <f t="shared" si="134"/>
        <v>156</v>
      </c>
      <c r="E1134" s="111">
        <f t="shared" si="135"/>
        <v>0</v>
      </c>
      <c r="F1134" s="111">
        <f t="shared" si="136"/>
        <v>218</v>
      </c>
      <c r="G1134" s="111">
        <f t="shared" si="137"/>
        <v>3</v>
      </c>
      <c r="H1134" s="111">
        <f t="shared" si="138"/>
        <v>189</v>
      </c>
      <c r="I1134" s="111">
        <f t="shared" si="138"/>
        <v>0</v>
      </c>
      <c r="J1134" s="139">
        <f t="shared" si="139"/>
        <v>1980</v>
      </c>
      <c r="K1134" s="122">
        <v>156</v>
      </c>
      <c r="L1134" s="112"/>
      <c r="M1134" s="122">
        <v>218</v>
      </c>
      <c r="N1134" s="122">
        <v>3</v>
      </c>
      <c r="O1134" s="122">
        <v>189</v>
      </c>
      <c r="P1134" s="112"/>
      <c r="Q1134" s="138">
        <v>1980</v>
      </c>
    </row>
    <row r="1135" spans="1:17" x14ac:dyDescent="0.25">
      <c r="A1135" s="192" t="s">
        <v>42</v>
      </c>
      <c r="B1135" s="195" t="s">
        <v>154</v>
      </c>
      <c r="C1135" s="110" t="str">
        <f t="shared" si="132"/>
        <v>CalaverasWhole Orchard Recycling (CPS 808) Followed by Orchard Replant within 3 Years</v>
      </c>
      <c r="D1135" s="111">
        <f t="shared" si="134"/>
        <v>156</v>
      </c>
      <c r="E1135" s="111">
        <f t="shared" si="135"/>
        <v>0</v>
      </c>
      <c r="F1135" s="111">
        <f t="shared" si="136"/>
        <v>218</v>
      </c>
      <c r="G1135" s="111">
        <f t="shared" si="137"/>
        <v>3</v>
      </c>
      <c r="H1135" s="111">
        <f t="shared" si="138"/>
        <v>189</v>
      </c>
      <c r="I1135" s="111">
        <f t="shared" si="138"/>
        <v>0</v>
      </c>
      <c r="J1135" s="139">
        <f t="shared" si="139"/>
        <v>1980</v>
      </c>
      <c r="K1135" s="122">
        <v>156</v>
      </c>
      <c r="L1135" s="112"/>
      <c r="M1135" s="122">
        <v>218</v>
      </c>
      <c r="N1135" s="122">
        <v>3</v>
      </c>
      <c r="O1135" s="122">
        <v>189</v>
      </c>
      <c r="P1135" s="112"/>
      <c r="Q1135" s="138">
        <v>1980</v>
      </c>
    </row>
    <row r="1136" spans="1:17" x14ac:dyDescent="0.25">
      <c r="A1136" s="192" t="s">
        <v>43</v>
      </c>
      <c r="B1136" s="195" t="s">
        <v>154</v>
      </c>
      <c r="C1136" s="110" t="str">
        <f t="shared" si="132"/>
        <v>ColusaWhole Orchard Recycling (CPS 808) Followed by Orchard Replant within 3 Years</v>
      </c>
      <c r="D1136" s="111">
        <f t="shared" si="134"/>
        <v>156</v>
      </c>
      <c r="E1136" s="111">
        <f t="shared" si="135"/>
        <v>0</v>
      </c>
      <c r="F1136" s="111">
        <f t="shared" si="136"/>
        <v>218</v>
      </c>
      <c r="G1136" s="111">
        <f t="shared" si="137"/>
        <v>3</v>
      </c>
      <c r="H1136" s="111">
        <f t="shared" si="138"/>
        <v>189</v>
      </c>
      <c r="I1136" s="111">
        <f t="shared" si="138"/>
        <v>0</v>
      </c>
      <c r="J1136" s="139">
        <f t="shared" si="139"/>
        <v>1980</v>
      </c>
      <c r="K1136" s="122">
        <v>156</v>
      </c>
      <c r="L1136" s="112"/>
      <c r="M1136" s="122">
        <v>218</v>
      </c>
      <c r="N1136" s="122">
        <v>3</v>
      </c>
      <c r="O1136" s="122">
        <v>189</v>
      </c>
      <c r="P1136" s="112"/>
      <c r="Q1136" s="138">
        <v>1980</v>
      </c>
    </row>
    <row r="1137" spans="1:17" x14ac:dyDescent="0.25">
      <c r="A1137" s="192" t="s">
        <v>44</v>
      </c>
      <c r="B1137" s="195" t="s">
        <v>154</v>
      </c>
      <c r="C1137" s="110" t="str">
        <f t="shared" si="132"/>
        <v>Contra CostaWhole Orchard Recycling (CPS 808) Followed by Orchard Replant within 3 Years</v>
      </c>
      <c r="D1137" s="111">
        <f t="shared" si="134"/>
        <v>156</v>
      </c>
      <c r="E1137" s="111">
        <f t="shared" si="135"/>
        <v>0</v>
      </c>
      <c r="F1137" s="111">
        <f t="shared" si="136"/>
        <v>218</v>
      </c>
      <c r="G1137" s="111">
        <f t="shared" si="137"/>
        <v>3</v>
      </c>
      <c r="H1137" s="111">
        <f t="shared" si="138"/>
        <v>189</v>
      </c>
      <c r="I1137" s="111">
        <f t="shared" si="138"/>
        <v>0</v>
      </c>
      <c r="J1137" s="139">
        <f t="shared" si="139"/>
        <v>1980</v>
      </c>
      <c r="K1137" s="122">
        <v>156</v>
      </c>
      <c r="L1137" s="112"/>
      <c r="M1137" s="122">
        <v>218</v>
      </c>
      <c r="N1137" s="122">
        <v>3</v>
      </c>
      <c r="O1137" s="122">
        <v>189</v>
      </c>
      <c r="P1137" s="112"/>
      <c r="Q1137" s="138">
        <v>1980</v>
      </c>
    </row>
    <row r="1138" spans="1:17" x14ac:dyDescent="0.25">
      <c r="A1138" s="192" t="s">
        <v>45</v>
      </c>
      <c r="B1138" s="195" t="s">
        <v>154</v>
      </c>
      <c r="C1138" s="110" t="str">
        <f t="shared" si="132"/>
        <v>Del NorteWhole Orchard Recycling (CPS 808) Followed by Orchard Replant within 3 Years</v>
      </c>
      <c r="D1138" s="111">
        <f t="shared" si="134"/>
        <v>156</v>
      </c>
      <c r="E1138" s="111">
        <f t="shared" si="135"/>
        <v>0</v>
      </c>
      <c r="F1138" s="111">
        <f t="shared" si="136"/>
        <v>218</v>
      </c>
      <c r="G1138" s="111">
        <f t="shared" si="137"/>
        <v>3</v>
      </c>
      <c r="H1138" s="111">
        <f t="shared" si="138"/>
        <v>189</v>
      </c>
      <c r="I1138" s="111">
        <f t="shared" si="138"/>
        <v>0</v>
      </c>
      <c r="J1138" s="139">
        <f t="shared" si="139"/>
        <v>1980</v>
      </c>
      <c r="K1138" s="122">
        <v>156</v>
      </c>
      <c r="L1138" s="112"/>
      <c r="M1138" s="122">
        <v>218</v>
      </c>
      <c r="N1138" s="122">
        <v>3</v>
      </c>
      <c r="O1138" s="122">
        <v>189</v>
      </c>
      <c r="P1138" s="112"/>
      <c r="Q1138" s="138">
        <v>1980</v>
      </c>
    </row>
    <row r="1139" spans="1:17" x14ac:dyDescent="0.25">
      <c r="A1139" s="192" t="s">
        <v>46</v>
      </c>
      <c r="B1139" s="195" t="s">
        <v>154</v>
      </c>
      <c r="C1139" s="110" t="str">
        <f t="shared" si="132"/>
        <v>El DoradoWhole Orchard Recycling (CPS 808) Followed by Orchard Replant within 3 Years</v>
      </c>
      <c r="D1139" s="111">
        <f t="shared" si="134"/>
        <v>156</v>
      </c>
      <c r="E1139" s="111">
        <f t="shared" si="135"/>
        <v>0</v>
      </c>
      <c r="F1139" s="111">
        <f t="shared" si="136"/>
        <v>218</v>
      </c>
      <c r="G1139" s="111">
        <f t="shared" si="137"/>
        <v>3</v>
      </c>
      <c r="H1139" s="111">
        <f t="shared" si="138"/>
        <v>189</v>
      </c>
      <c r="I1139" s="111">
        <f t="shared" si="138"/>
        <v>0</v>
      </c>
      <c r="J1139" s="139">
        <f t="shared" si="139"/>
        <v>1980</v>
      </c>
      <c r="K1139" s="122">
        <v>156</v>
      </c>
      <c r="L1139" s="112"/>
      <c r="M1139" s="122">
        <v>218</v>
      </c>
      <c r="N1139" s="122">
        <v>3</v>
      </c>
      <c r="O1139" s="122">
        <v>189</v>
      </c>
      <c r="P1139" s="112"/>
      <c r="Q1139" s="138">
        <v>1980</v>
      </c>
    </row>
    <row r="1140" spans="1:17" x14ac:dyDescent="0.25">
      <c r="A1140" s="192" t="s">
        <v>47</v>
      </c>
      <c r="B1140" s="195" t="s">
        <v>154</v>
      </c>
      <c r="C1140" s="110" t="str">
        <f t="shared" si="132"/>
        <v>FresnoWhole Orchard Recycling (CPS 808) Followed by Orchard Replant within 3 Years</v>
      </c>
      <c r="D1140" s="111">
        <f t="shared" si="134"/>
        <v>156</v>
      </c>
      <c r="E1140" s="111">
        <f t="shared" si="135"/>
        <v>0</v>
      </c>
      <c r="F1140" s="111">
        <f t="shared" si="136"/>
        <v>218</v>
      </c>
      <c r="G1140" s="111">
        <f t="shared" si="137"/>
        <v>3</v>
      </c>
      <c r="H1140" s="111">
        <f t="shared" si="138"/>
        <v>189</v>
      </c>
      <c r="I1140" s="111">
        <f t="shared" si="138"/>
        <v>0</v>
      </c>
      <c r="J1140" s="139">
        <f t="shared" si="139"/>
        <v>1980</v>
      </c>
      <c r="K1140" s="122">
        <v>156</v>
      </c>
      <c r="L1140" s="112"/>
      <c r="M1140" s="122">
        <v>218</v>
      </c>
      <c r="N1140" s="122">
        <v>3</v>
      </c>
      <c r="O1140" s="122">
        <v>189</v>
      </c>
      <c r="P1140" s="112"/>
      <c r="Q1140" s="138">
        <v>1980</v>
      </c>
    </row>
    <row r="1141" spans="1:17" x14ac:dyDescent="0.25">
      <c r="A1141" s="192" t="s">
        <v>48</v>
      </c>
      <c r="B1141" s="195" t="s">
        <v>154</v>
      </c>
      <c r="C1141" s="110" t="str">
        <f t="shared" si="132"/>
        <v>GlennWhole Orchard Recycling (CPS 808) Followed by Orchard Replant within 3 Years</v>
      </c>
      <c r="D1141" s="111">
        <f t="shared" si="134"/>
        <v>156</v>
      </c>
      <c r="E1141" s="111">
        <f t="shared" si="135"/>
        <v>0</v>
      </c>
      <c r="F1141" s="111">
        <f t="shared" si="136"/>
        <v>218</v>
      </c>
      <c r="G1141" s="111">
        <f t="shared" si="137"/>
        <v>3</v>
      </c>
      <c r="H1141" s="111">
        <f t="shared" si="138"/>
        <v>189</v>
      </c>
      <c r="I1141" s="111">
        <f t="shared" si="138"/>
        <v>0</v>
      </c>
      <c r="J1141" s="139">
        <f t="shared" si="139"/>
        <v>1980</v>
      </c>
      <c r="K1141" s="122">
        <v>156</v>
      </c>
      <c r="L1141" s="112"/>
      <c r="M1141" s="122">
        <v>218</v>
      </c>
      <c r="N1141" s="122">
        <v>3</v>
      </c>
      <c r="O1141" s="122">
        <v>189</v>
      </c>
      <c r="P1141" s="112"/>
      <c r="Q1141" s="138">
        <v>1980</v>
      </c>
    </row>
    <row r="1142" spans="1:17" x14ac:dyDescent="0.25">
      <c r="A1142" s="192" t="s">
        <v>49</v>
      </c>
      <c r="B1142" s="195" t="s">
        <v>154</v>
      </c>
      <c r="C1142" s="110" t="str">
        <f t="shared" si="132"/>
        <v>HumboldtWhole Orchard Recycling (CPS 808) Followed by Orchard Replant within 3 Years</v>
      </c>
      <c r="D1142" s="111">
        <f t="shared" si="134"/>
        <v>156</v>
      </c>
      <c r="E1142" s="111">
        <f t="shared" si="135"/>
        <v>0</v>
      </c>
      <c r="F1142" s="111">
        <f t="shared" si="136"/>
        <v>218</v>
      </c>
      <c r="G1142" s="111">
        <f t="shared" si="137"/>
        <v>3</v>
      </c>
      <c r="H1142" s="111">
        <f t="shared" si="138"/>
        <v>189</v>
      </c>
      <c r="I1142" s="111">
        <f t="shared" si="138"/>
        <v>0</v>
      </c>
      <c r="J1142" s="139">
        <f t="shared" si="139"/>
        <v>1980</v>
      </c>
      <c r="K1142" s="122">
        <v>156</v>
      </c>
      <c r="L1142" s="112"/>
      <c r="M1142" s="122">
        <v>218</v>
      </c>
      <c r="N1142" s="122">
        <v>3</v>
      </c>
      <c r="O1142" s="122">
        <v>189</v>
      </c>
      <c r="P1142" s="112"/>
      <c r="Q1142" s="138">
        <v>1980</v>
      </c>
    </row>
    <row r="1143" spans="1:17" x14ac:dyDescent="0.25">
      <c r="A1143" s="192" t="s">
        <v>50</v>
      </c>
      <c r="B1143" s="195" t="s">
        <v>154</v>
      </c>
      <c r="C1143" s="110" t="str">
        <f t="shared" si="132"/>
        <v>ImperialWhole Orchard Recycling (CPS 808) Followed by Orchard Replant within 3 Years</v>
      </c>
      <c r="D1143" s="111">
        <f t="shared" si="134"/>
        <v>156</v>
      </c>
      <c r="E1143" s="111">
        <f t="shared" si="135"/>
        <v>0</v>
      </c>
      <c r="F1143" s="111">
        <f t="shared" si="136"/>
        <v>218</v>
      </c>
      <c r="G1143" s="111">
        <f t="shared" si="137"/>
        <v>3</v>
      </c>
      <c r="H1143" s="111">
        <f t="shared" si="138"/>
        <v>189</v>
      </c>
      <c r="I1143" s="111">
        <f t="shared" si="138"/>
        <v>0</v>
      </c>
      <c r="J1143" s="139">
        <f t="shared" si="139"/>
        <v>1980</v>
      </c>
      <c r="K1143" s="122">
        <v>156</v>
      </c>
      <c r="L1143" s="112"/>
      <c r="M1143" s="122">
        <v>218</v>
      </c>
      <c r="N1143" s="122">
        <v>3</v>
      </c>
      <c r="O1143" s="122">
        <v>189</v>
      </c>
      <c r="P1143" s="112"/>
      <c r="Q1143" s="138">
        <v>1980</v>
      </c>
    </row>
    <row r="1144" spans="1:17" x14ac:dyDescent="0.25">
      <c r="A1144" s="192" t="s">
        <v>51</v>
      </c>
      <c r="B1144" s="195" t="s">
        <v>154</v>
      </c>
      <c r="C1144" s="110" t="str">
        <f t="shared" si="132"/>
        <v>InyoWhole Orchard Recycling (CPS 808) Followed by Orchard Replant within 3 Years</v>
      </c>
      <c r="D1144" s="111">
        <f t="shared" si="134"/>
        <v>156</v>
      </c>
      <c r="E1144" s="111">
        <f t="shared" si="135"/>
        <v>0</v>
      </c>
      <c r="F1144" s="111">
        <f t="shared" si="136"/>
        <v>218</v>
      </c>
      <c r="G1144" s="111">
        <f t="shared" si="137"/>
        <v>3</v>
      </c>
      <c r="H1144" s="111">
        <f t="shared" si="138"/>
        <v>189</v>
      </c>
      <c r="I1144" s="111">
        <f t="shared" si="138"/>
        <v>0</v>
      </c>
      <c r="J1144" s="139">
        <f t="shared" si="139"/>
        <v>1980</v>
      </c>
      <c r="K1144" s="122">
        <v>156</v>
      </c>
      <c r="L1144" s="112"/>
      <c r="M1144" s="122">
        <v>218</v>
      </c>
      <c r="N1144" s="122">
        <v>3</v>
      </c>
      <c r="O1144" s="122">
        <v>189</v>
      </c>
      <c r="P1144" s="112"/>
      <c r="Q1144" s="138">
        <v>1980</v>
      </c>
    </row>
    <row r="1145" spans="1:17" x14ac:dyDescent="0.25">
      <c r="A1145" s="192" t="s">
        <v>52</v>
      </c>
      <c r="B1145" s="195" t="s">
        <v>154</v>
      </c>
      <c r="C1145" s="110" t="str">
        <f t="shared" si="132"/>
        <v>KernWhole Orchard Recycling (CPS 808) Followed by Orchard Replant within 3 Years</v>
      </c>
      <c r="D1145" s="111">
        <f t="shared" si="134"/>
        <v>156</v>
      </c>
      <c r="E1145" s="111">
        <f t="shared" si="135"/>
        <v>0</v>
      </c>
      <c r="F1145" s="111">
        <f t="shared" si="136"/>
        <v>218</v>
      </c>
      <c r="G1145" s="111">
        <f t="shared" si="137"/>
        <v>3</v>
      </c>
      <c r="H1145" s="111">
        <f t="shared" si="138"/>
        <v>189</v>
      </c>
      <c r="I1145" s="111">
        <f t="shared" si="138"/>
        <v>0</v>
      </c>
      <c r="J1145" s="139">
        <f t="shared" si="139"/>
        <v>1980</v>
      </c>
      <c r="K1145" s="122">
        <v>156</v>
      </c>
      <c r="L1145" s="112"/>
      <c r="M1145" s="122">
        <v>218</v>
      </c>
      <c r="N1145" s="122">
        <v>3</v>
      </c>
      <c r="O1145" s="122">
        <v>189</v>
      </c>
      <c r="P1145" s="112"/>
      <c r="Q1145" s="138">
        <v>1980</v>
      </c>
    </row>
    <row r="1146" spans="1:17" x14ac:dyDescent="0.25">
      <c r="A1146" s="192" t="s">
        <v>53</v>
      </c>
      <c r="B1146" s="195" t="s">
        <v>154</v>
      </c>
      <c r="C1146" s="110" t="str">
        <f t="shared" ref="C1146:C1209" si="140">A1146&amp;B1146</f>
        <v>KingsWhole Orchard Recycling (CPS 808) Followed by Orchard Replant within 3 Years</v>
      </c>
      <c r="D1146" s="111">
        <f t="shared" si="134"/>
        <v>156</v>
      </c>
      <c r="E1146" s="111">
        <f t="shared" si="135"/>
        <v>0</v>
      </c>
      <c r="F1146" s="111">
        <f t="shared" si="136"/>
        <v>218</v>
      </c>
      <c r="G1146" s="111">
        <f t="shared" si="137"/>
        <v>3</v>
      </c>
      <c r="H1146" s="111">
        <f t="shared" si="138"/>
        <v>189</v>
      </c>
      <c r="I1146" s="111">
        <f t="shared" si="138"/>
        <v>0</v>
      </c>
      <c r="J1146" s="139">
        <f t="shared" si="139"/>
        <v>1980</v>
      </c>
      <c r="K1146" s="122">
        <v>156</v>
      </c>
      <c r="L1146" s="112"/>
      <c r="M1146" s="122">
        <v>218</v>
      </c>
      <c r="N1146" s="122">
        <v>3</v>
      </c>
      <c r="O1146" s="122">
        <v>189</v>
      </c>
      <c r="P1146" s="112"/>
      <c r="Q1146" s="138">
        <v>1980</v>
      </c>
    </row>
    <row r="1147" spans="1:17" x14ac:dyDescent="0.25">
      <c r="A1147" s="192" t="s">
        <v>54</v>
      </c>
      <c r="B1147" s="195" t="s">
        <v>154</v>
      </c>
      <c r="C1147" s="110" t="str">
        <f t="shared" si="140"/>
        <v>LakeWhole Orchard Recycling (CPS 808) Followed by Orchard Replant within 3 Years</v>
      </c>
      <c r="D1147" s="111">
        <f t="shared" si="134"/>
        <v>156</v>
      </c>
      <c r="E1147" s="111">
        <f t="shared" si="135"/>
        <v>0</v>
      </c>
      <c r="F1147" s="111">
        <f t="shared" si="136"/>
        <v>218</v>
      </c>
      <c r="G1147" s="111">
        <f t="shared" si="137"/>
        <v>3</v>
      </c>
      <c r="H1147" s="111">
        <f t="shared" si="138"/>
        <v>189</v>
      </c>
      <c r="I1147" s="111">
        <f t="shared" si="138"/>
        <v>0</v>
      </c>
      <c r="J1147" s="139">
        <f t="shared" si="139"/>
        <v>1980</v>
      </c>
      <c r="K1147" s="122">
        <v>156</v>
      </c>
      <c r="L1147" s="112"/>
      <c r="M1147" s="122">
        <v>218</v>
      </c>
      <c r="N1147" s="122">
        <v>3</v>
      </c>
      <c r="O1147" s="122">
        <v>189</v>
      </c>
      <c r="P1147" s="112"/>
      <c r="Q1147" s="138">
        <v>1980</v>
      </c>
    </row>
    <row r="1148" spans="1:17" x14ac:dyDescent="0.25">
      <c r="A1148" s="192" t="s">
        <v>55</v>
      </c>
      <c r="B1148" s="195" t="s">
        <v>154</v>
      </c>
      <c r="C1148" s="110" t="str">
        <f t="shared" si="140"/>
        <v>LassenWhole Orchard Recycling (CPS 808) Followed by Orchard Replant within 3 Years</v>
      </c>
      <c r="D1148" s="111">
        <f t="shared" si="134"/>
        <v>156</v>
      </c>
      <c r="E1148" s="111">
        <f t="shared" si="135"/>
        <v>0</v>
      </c>
      <c r="F1148" s="111">
        <f t="shared" si="136"/>
        <v>218</v>
      </c>
      <c r="G1148" s="111">
        <f t="shared" si="137"/>
        <v>3</v>
      </c>
      <c r="H1148" s="111">
        <f t="shared" si="138"/>
        <v>189</v>
      </c>
      <c r="I1148" s="111">
        <f t="shared" si="138"/>
        <v>0</v>
      </c>
      <c r="J1148" s="139">
        <f t="shared" si="139"/>
        <v>1980</v>
      </c>
      <c r="K1148" s="122">
        <v>156</v>
      </c>
      <c r="L1148" s="112"/>
      <c r="M1148" s="122">
        <v>218</v>
      </c>
      <c r="N1148" s="122">
        <v>3</v>
      </c>
      <c r="O1148" s="122">
        <v>189</v>
      </c>
      <c r="P1148" s="112"/>
      <c r="Q1148" s="138">
        <v>1980</v>
      </c>
    </row>
    <row r="1149" spans="1:17" x14ac:dyDescent="0.25">
      <c r="A1149" s="192" t="s">
        <v>56</v>
      </c>
      <c r="B1149" s="195" t="s">
        <v>154</v>
      </c>
      <c r="C1149" s="110" t="str">
        <f t="shared" si="140"/>
        <v>Los AngelesWhole Orchard Recycling (CPS 808) Followed by Orchard Replant within 3 Years</v>
      </c>
      <c r="D1149" s="111">
        <f t="shared" si="134"/>
        <v>156</v>
      </c>
      <c r="E1149" s="111">
        <f t="shared" si="135"/>
        <v>0</v>
      </c>
      <c r="F1149" s="111">
        <f t="shared" si="136"/>
        <v>218</v>
      </c>
      <c r="G1149" s="111">
        <f t="shared" si="137"/>
        <v>3</v>
      </c>
      <c r="H1149" s="111">
        <f t="shared" si="138"/>
        <v>189</v>
      </c>
      <c r="I1149" s="111">
        <f t="shared" si="138"/>
        <v>0</v>
      </c>
      <c r="J1149" s="139">
        <f t="shared" si="139"/>
        <v>1980</v>
      </c>
      <c r="K1149" s="122">
        <v>156</v>
      </c>
      <c r="L1149" s="112"/>
      <c r="M1149" s="122">
        <v>218</v>
      </c>
      <c r="N1149" s="122">
        <v>3</v>
      </c>
      <c r="O1149" s="122">
        <v>189</v>
      </c>
      <c r="P1149" s="112"/>
      <c r="Q1149" s="138">
        <v>1980</v>
      </c>
    </row>
    <row r="1150" spans="1:17" x14ac:dyDescent="0.25">
      <c r="A1150" s="192" t="s">
        <v>57</v>
      </c>
      <c r="B1150" s="195" t="s">
        <v>154</v>
      </c>
      <c r="C1150" s="110" t="str">
        <f t="shared" si="140"/>
        <v>MaderaWhole Orchard Recycling (CPS 808) Followed by Orchard Replant within 3 Years</v>
      </c>
      <c r="D1150" s="111">
        <f t="shared" si="134"/>
        <v>156</v>
      </c>
      <c r="E1150" s="111">
        <f t="shared" si="135"/>
        <v>0</v>
      </c>
      <c r="F1150" s="111">
        <f t="shared" si="136"/>
        <v>218</v>
      </c>
      <c r="G1150" s="111">
        <f t="shared" si="137"/>
        <v>3</v>
      </c>
      <c r="H1150" s="111">
        <f t="shared" si="138"/>
        <v>189</v>
      </c>
      <c r="I1150" s="111">
        <f t="shared" si="138"/>
        <v>0</v>
      </c>
      <c r="J1150" s="139">
        <f t="shared" si="139"/>
        <v>1980</v>
      </c>
      <c r="K1150" s="122">
        <v>156</v>
      </c>
      <c r="L1150" s="112"/>
      <c r="M1150" s="122">
        <v>218</v>
      </c>
      <c r="N1150" s="122">
        <v>3</v>
      </c>
      <c r="O1150" s="122">
        <v>189</v>
      </c>
      <c r="P1150" s="112"/>
      <c r="Q1150" s="138">
        <v>1980</v>
      </c>
    </row>
    <row r="1151" spans="1:17" x14ac:dyDescent="0.25">
      <c r="A1151" s="192" t="s">
        <v>58</v>
      </c>
      <c r="B1151" s="195" t="s">
        <v>154</v>
      </c>
      <c r="C1151" s="110" t="str">
        <f t="shared" si="140"/>
        <v>MarinWhole Orchard Recycling (CPS 808) Followed by Orchard Replant within 3 Years</v>
      </c>
      <c r="D1151" s="111">
        <f t="shared" si="134"/>
        <v>156</v>
      </c>
      <c r="E1151" s="111">
        <f t="shared" si="135"/>
        <v>0</v>
      </c>
      <c r="F1151" s="111">
        <f t="shared" si="136"/>
        <v>218</v>
      </c>
      <c r="G1151" s="111">
        <f t="shared" si="137"/>
        <v>3</v>
      </c>
      <c r="H1151" s="111">
        <f t="shared" si="138"/>
        <v>189</v>
      </c>
      <c r="I1151" s="111">
        <f t="shared" si="138"/>
        <v>0</v>
      </c>
      <c r="J1151" s="139">
        <f t="shared" si="139"/>
        <v>1980</v>
      </c>
      <c r="K1151" s="122">
        <v>156</v>
      </c>
      <c r="L1151" s="112"/>
      <c r="M1151" s="122">
        <v>218</v>
      </c>
      <c r="N1151" s="122">
        <v>3</v>
      </c>
      <c r="O1151" s="122">
        <v>189</v>
      </c>
      <c r="P1151" s="112"/>
      <c r="Q1151" s="138">
        <v>1980</v>
      </c>
    </row>
    <row r="1152" spans="1:17" x14ac:dyDescent="0.25">
      <c r="A1152" s="192" t="s">
        <v>59</v>
      </c>
      <c r="B1152" s="195" t="s">
        <v>154</v>
      </c>
      <c r="C1152" s="110" t="str">
        <f t="shared" si="140"/>
        <v>MariposaWhole Orchard Recycling (CPS 808) Followed by Orchard Replant within 3 Years</v>
      </c>
      <c r="D1152" s="111">
        <f t="shared" si="134"/>
        <v>156</v>
      </c>
      <c r="E1152" s="111">
        <f t="shared" si="135"/>
        <v>0</v>
      </c>
      <c r="F1152" s="111">
        <f t="shared" si="136"/>
        <v>218</v>
      </c>
      <c r="G1152" s="111">
        <f t="shared" si="137"/>
        <v>3</v>
      </c>
      <c r="H1152" s="111">
        <f t="shared" si="138"/>
        <v>189</v>
      </c>
      <c r="I1152" s="111">
        <f t="shared" si="138"/>
        <v>0</v>
      </c>
      <c r="J1152" s="139">
        <f t="shared" si="139"/>
        <v>1980</v>
      </c>
      <c r="K1152" s="122">
        <v>156</v>
      </c>
      <c r="L1152" s="112"/>
      <c r="M1152" s="122">
        <v>218</v>
      </c>
      <c r="N1152" s="122">
        <v>3</v>
      </c>
      <c r="O1152" s="122">
        <v>189</v>
      </c>
      <c r="P1152" s="112"/>
      <c r="Q1152" s="138">
        <v>1980</v>
      </c>
    </row>
    <row r="1153" spans="1:17" x14ac:dyDescent="0.25">
      <c r="A1153" s="192" t="s">
        <v>60</v>
      </c>
      <c r="B1153" s="195" t="s">
        <v>154</v>
      </c>
      <c r="C1153" s="110" t="str">
        <f t="shared" si="140"/>
        <v>MendocinoWhole Orchard Recycling (CPS 808) Followed by Orchard Replant within 3 Years</v>
      </c>
      <c r="D1153" s="111">
        <f t="shared" si="134"/>
        <v>156</v>
      </c>
      <c r="E1153" s="111">
        <f t="shared" si="135"/>
        <v>0</v>
      </c>
      <c r="F1153" s="111">
        <f t="shared" si="136"/>
        <v>218</v>
      </c>
      <c r="G1153" s="111">
        <f t="shared" si="137"/>
        <v>3</v>
      </c>
      <c r="H1153" s="111">
        <f t="shared" si="138"/>
        <v>189</v>
      </c>
      <c r="I1153" s="111">
        <f t="shared" si="138"/>
        <v>0</v>
      </c>
      <c r="J1153" s="139">
        <f t="shared" si="139"/>
        <v>1980</v>
      </c>
      <c r="K1153" s="122">
        <v>156</v>
      </c>
      <c r="L1153" s="112"/>
      <c r="M1153" s="122">
        <v>218</v>
      </c>
      <c r="N1153" s="122">
        <v>3</v>
      </c>
      <c r="O1153" s="122">
        <v>189</v>
      </c>
      <c r="P1153" s="112"/>
      <c r="Q1153" s="138">
        <v>1980</v>
      </c>
    </row>
    <row r="1154" spans="1:17" x14ac:dyDescent="0.25">
      <c r="A1154" s="192" t="s">
        <v>61</v>
      </c>
      <c r="B1154" s="195" t="s">
        <v>154</v>
      </c>
      <c r="C1154" s="110" t="str">
        <f t="shared" si="140"/>
        <v>MercedWhole Orchard Recycling (CPS 808) Followed by Orchard Replant within 3 Years</v>
      </c>
      <c r="D1154" s="111">
        <f t="shared" si="134"/>
        <v>156</v>
      </c>
      <c r="E1154" s="111">
        <f t="shared" si="135"/>
        <v>0</v>
      </c>
      <c r="F1154" s="111">
        <f t="shared" si="136"/>
        <v>218</v>
      </c>
      <c r="G1154" s="111">
        <f t="shared" si="137"/>
        <v>3</v>
      </c>
      <c r="H1154" s="111">
        <f t="shared" si="138"/>
        <v>189</v>
      </c>
      <c r="I1154" s="111">
        <f t="shared" si="138"/>
        <v>0</v>
      </c>
      <c r="J1154" s="139">
        <f t="shared" si="139"/>
        <v>1980</v>
      </c>
      <c r="K1154" s="122">
        <v>156</v>
      </c>
      <c r="L1154" s="112"/>
      <c r="M1154" s="122">
        <v>218</v>
      </c>
      <c r="N1154" s="122">
        <v>3</v>
      </c>
      <c r="O1154" s="122">
        <v>189</v>
      </c>
      <c r="P1154" s="112"/>
      <c r="Q1154" s="138">
        <v>1980</v>
      </c>
    </row>
    <row r="1155" spans="1:17" x14ac:dyDescent="0.25">
      <c r="A1155" s="192" t="s">
        <v>62</v>
      </c>
      <c r="B1155" s="195" t="s">
        <v>154</v>
      </c>
      <c r="C1155" s="110" t="str">
        <f t="shared" si="140"/>
        <v>ModocWhole Orchard Recycling (CPS 808) Followed by Orchard Replant within 3 Years</v>
      </c>
      <c r="D1155" s="111">
        <f t="shared" si="134"/>
        <v>156</v>
      </c>
      <c r="E1155" s="111">
        <f t="shared" si="135"/>
        <v>0</v>
      </c>
      <c r="F1155" s="111">
        <f t="shared" si="136"/>
        <v>218</v>
      </c>
      <c r="G1155" s="111">
        <f t="shared" si="137"/>
        <v>3</v>
      </c>
      <c r="H1155" s="111">
        <f t="shared" si="138"/>
        <v>189</v>
      </c>
      <c r="I1155" s="111">
        <f t="shared" si="138"/>
        <v>0</v>
      </c>
      <c r="J1155" s="139">
        <f t="shared" si="139"/>
        <v>1980</v>
      </c>
      <c r="K1155" s="122">
        <v>156</v>
      </c>
      <c r="L1155" s="112"/>
      <c r="M1155" s="122">
        <v>218</v>
      </c>
      <c r="N1155" s="122">
        <v>3</v>
      </c>
      <c r="O1155" s="122">
        <v>189</v>
      </c>
      <c r="P1155" s="112"/>
      <c r="Q1155" s="138">
        <v>1980</v>
      </c>
    </row>
    <row r="1156" spans="1:17" x14ac:dyDescent="0.25">
      <c r="A1156" s="192" t="s">
        <v>63</v>
      </c>
      <c r="B1156" s="195" t="s">
        <v>154</v>
      </c>
      <c r="C1156" s="110" t="str">
        <f t="shared" si="140"/>
        <v>MonoWhole Orchard Recycling (CPS 808) Followed by Orchard Replant within 3 Years</v>
      </c>
      <c r="D1156" s="111">
        <f t="shared" si="134"/>
        <v>156</v>
      </c>
      <c r="E1156" s="111">
        <f t="shared" si="135"/>
        <v>0</v>
      </c>
      <c r="F1156" s="111">
        <f t="shared" si="136"/>
        <v>218</v>
      </c>
      <c r="G1156" s="111">
        <f t="shared" si="137"/>
        <v>3</v>
      </c>
      <c r="H1156" s="111">
        <f t="shared" si="138"/>
        <v>189</v>
      </c>
      <c r="I1156" s="111">
        <f t="shared" si="138"/>
        <v>0</v>
      </c>
      <c r="J1156" s="139">
        <f t="shared" si="139"/>
        <v>1980</v>
      </c>
      <c r="K1156" s="122">
        <v>156</v>
      </c>
      <c r="L1156" s="112"/>
      <c r="M1156" s="122">
        <v>218</v>
      </c>
      <c r="N1156" s="122">
        <v>3</v>
      </c>
      <c r="O1156" s="122">
        <v>189</v>
      </c>
      <c r="P1156" s="112"/>
      <c r="Q1156" s="138">
        <v>1980</v>
      </c>
    </row>
    <row r="1157" spans="1:17" x14ac:dyDescent="0.25">
      <c r="A1157" s="192" t="s">
        <v>64</v>
      </c>
      <c r="B1157" s="195" t="s">
        <v>154</v>
      </c>
      <c r="C1157" s="110" t="str">
        <f t="shared" si="140"/>
        <v>MontereyWhole Orchard Recycling (CPS 808) Followed by Orchard Replant within 3 Years</v>
      </c>
      <c r="D1157" s="111">
        <f t="shared" si="134"/>
        <v>156</v>
      </c>
      <c r="E1157" s="111">
        <f t="shared" si="135"/>
        <v>0</v>
      </c>
      <c r="F1157" s="111">
        <f t="shared" si="136"/>
        <v>218</v>
      </c>
      <c r="G1157" s="111">
        <f t="shared" si="137"/>
        <v>3</v>
      </c>
      <c r="H1157" s="111">
        <f t="shared" si="138"/>
        <v>189</v>
      </c>
      <c r="I1157" s="111">
        <f t="shared" si="138"/>
        <v>0</v>
      </c>
      <c r="J1157" s="139">
        <f t="shared" si="139"/>
        <v>1980</v>
      </c>
      <c r="K1157" s="122">
        <v>156</v>
      </c>
      <c r="L1157" s="112"/>
      <c r="M1157" s="122">
        <v>218</v>
      </c>
      <c r="N1157" s="122">
        <v>3</v>
      </c>
      <c r="O1157" s="122">
        <v>189</v>
      </c>
      <c r="P1157" s="112"/>
      <c r="Q1157" s="138">
        <v>1980</v>
      </c>
    </row>
    <row r="1158" spans="1:17" x14ac:dyDescent="0.25">
      <c r="A1158" s="192" t="s">
        <v>65</v>
      </c>
      <c r="B1158" s="195" t="s">
        <v>154</v>
      </c>
      <c r="C1158" s="110" t="str">
        <f t="shared" si="140"/>
        <v>NapaWhole Orchard Recycling (CPS 808) Followed by Orchard Replant within 3 Years</v>
      </c>
      <c r="D1158" s="111">
        <f t="shared" si="134"/>
        <v>156</v>
      </c>
      <c r="E1158" s="111">
        <f t="shared" si="135"/>
        <v>0</v>
      </c>
      <c r="F1158" s="111">
        <f t="shared" si="136"/>
        <v>218</v>
      </c>
      <c r="G1158" s="111">
        <f t="shared" si="137"/>
        <v>3</v>
      </c>
      <c r="H1158" s="111">
        <f t="shared" si="138"/>
        <v>189</v>
      </c>
      <c r="I1158" s="111">
        <f t="shared" si="138"/>
        <v>0</v>
      </c>
      <c r="J1158" s="139">
        <f t="shared" si="139"/>
        <v>1980</v>
      </c>
      <c r="K1158" s="122">
        <v>156</v>
      </c>
      <c r="L1158" s="112"/>
      <c r="M1158" s="122">
        <v>218</v>
      </c>
      <c r="N1158" s="122">
        <v>3</v>
      </c>
      <c r="O1158" s="122">
        <v>189</v>
      </c>
      <c r="P1158" s="112"/>
      <c r="Q1158" s="138">
        <v>1980</v>
      </c>
    </row>
    <row r="1159" spans="1:17" x14ac:dyDescent="0.25">
      <c r="A1159" s="192" t="s">
        <v>66</v>
      </c>
      <c r="B1159" s="195" t="s">
        <v>154</v>
      </c>
      <c r="C1159" s="110" t="str">
        <f t="shared" si="140"/>
        <v>NevadaWhole Orchard Recycling (CPS 808) Followed by Orchard Replant within 3 Years</v>
      </c>
      <c r="D1159" s="111">
        <f t="shared" si="134"/>
        <v>156</v>
      </c>
      <c r="E1159" s="111">
        <f t="shared" si="135"/>
        <v>0</v>
      </c>
      <c r="F1159" s="111">
        <f t="shared" si="136"/>
        <v>218</v>
      </c>
      <c r="G1159" s="111">
        <f t="shared" si="137"/>
        <v>3</v>
      </c>
      <c r="H1159" s="111">
        <f t="shared" si="138"/>
        <v>189</v>
      </c>
      <c r="I1159" s="111">
        <f t="shared" si="138"/>
        <v>0</v>
      </c>
      <c r="J1159" s="139">
        <f t="shared" si="139"/>
        <v>1980</v>
      </c>
      <c r="K1159" s="122">
        <v>156</v>
      </c>
      <c r="L1159" s="112"/>
      <c r="M1159" s="122">
        <v>218</v>
      </c>
      <c r="N1159" s="122">
        <v>3</v>
      </c>
      <c r="O1159" s="122">
        <v>189</v>
      </c>
      <c r="P1159" s="112"/>
      <c r="Q1159" s="138">
        <v>1980</v>
      </c>
    </row>
    <row r="1160" spans="1:17" x14ac:dyDescent="0.25">
      <c r="A1160" s="192" t="s">
        <v>67</v>
      </c>
      <c r="B1160" s="195" t="s">
        <v>154</v>
      </c>
      <c r="C1160" s="110" t="str">
        <f t="shared" si="140"/>
        <v>OrangeWhole Orchard Recycling (CPS 808) Followed by Orchard Replant within 3 Years</v>
      </c>
      <c r="D1160" s="111">
        <f t="shared" si="134"/>
        <v>156</v>
      </c>
      <c r="E1160" s="111">
        <f t="shared" si="135"/>
        <v>0</v>
      </c>
      <c r="F1160" s="111">
        <f t="shared" si="136"/>
        <v>218</v>
      </c>
      <c r="G1160" s="111">
        <f t="shared" si="137"/>
        <v>3</v>
      </c>
      <c r="H1160" s="111">
        <f t="shared" si="138"/>
        <v>189</v>
      </c>
      <c r="I1160" s="111">
        <f t="shared" si="138"/>
        <v>0</v>
      </c>
      <c r="J1160" s="139">
        <f t="shared" si="139"/>
        <v>1980</v>
      </c>
      <c r="K1160" s="122">
        <v>156</v>
      </c>
      <c r="L1160" s="112"/>
      <c r="M1160" s="122">
        <v>218</v>
      </c>
      <c r="N1160" s="122">
        <v>3</v>
      </c>
      <c r="O1160" s="122">
        <v>189</v>
      </c>
      <c r="P1160" s="112"/>
      <c r="Q1160" s="138">
        <v>1980</v>
      </c>
    </row>
    <row r="1161" spans="1:17" x14ac:dyDescent="0.25">
      <c r="A1161" s="192" t="s">
        <v>68</v>
      </c>
      <c r="B1161" s="195" t="s">
        <v>154</v>
      </c>
      <c r="C1161" s="110" t="str">
        <f t="shared" si="140"/>
        <v>PlacerWhole Orchard Recycling (CPS 808) Followed by Orchard Replant within 3 Years</v>
      </c>
      <c r="D1161" s="111">
        <f t="shared" si="134"/>
        <v>156</v>
      </c>
      <c r="E1161" s="111">
        <f t="shared" si="135"/>
        <v>0</v>
      </c>
      <c r="F1161" s="111">
        <f t="shared" si="136"/>
        <v>218</v>
      </c>
      <c r="G1161" s="111">
        <f t="shared" si="137"/>
        <v>3</v>
      </c>
      <c r="H1161" s="111">
        <f t="shared" si="138"/>
        <v>189</v>
      </c>
      <c r="I1161" s="111">
        <f t="shared" si="138"/>
        <v>0</v>
      </c>
      <c r="J1161" s="139">
        <f t="shared" si="139"/>
        <v>1980</v>
      </c>
      <c r="K1161" s="122">
        <v>156</v>
      </c>
      <c r="L1161" s="112"/>
      <c r="M1161" s="122">
        <v>218</v>
      </c>
      <c r="N1161" s="122">
        <v>3</v>
      </c>
      <c r="O1161" s="122">
        <v>189</v>
      </c>
      <c r="P1161" s="112"/>
      <c r="Q1161" s="138">
        <v>1980</v>
      </c>
    </row>
    <row r="1162" spans="1:17" x14ac:dyDescent="0.25">
      <c r="A1162" s="192" t="s">
        <v>69</v>
      </c>
      <c r="B1162" s="195" t="s">
        <v>154</v>
      </c>
      <c r="C1162" s="110" t="str">
        <f t="shared" si="140"/>
        <v>PlumasWhole Orchard Recycling (CPS 808) Followed by Orchard Replant within 3 Years</v>
      </c>
      <c r="D1162" s="111">
        <f t="shared" si="134"/>
        <v>156</v>
      </c>
      <c r="E1162" s="111">
        <f t="shared" si="135"/>
        <v>0</v>
      </c>
      <c r="F1162" s="111">
        <f t="shared" si="136"/>
        <v>218</v>
      </c>
      <c r="G1162" s="111">
        <f t="shared" si="137"/>
        <v>3</v>
      </c>
      <c r="H1162" s="111">
        <f t="shared" si="138"/>
        <v>189</v>
      </c>
      <c r="I1162" s="111">
        <f t="shared" si="138"/>
        <v>0</v>
      </c>
      <c r="J1162" s="139">
        <f t="shared" si="139"/>
        <v>1980</v>
      </c>
      <c r="K1162" s="122">
        <v>156</v>
      </c>
      <c r="L1162" s="112"/>
      <c r="M1162" s="122">
        <v>218</v>
      </c>
      <c r="N1162" s="122">
        <v>3</v>
      </c>
      <c r="O1162" s="122">
        <v>189</v>
      </c>
      <c r="P1162" s="112"/>
      <c r="Q1162" s="138">
        <v>1980</v>
      </c>
    </row>
    <row r="1163" spans="1:17" x14ac:dyDescent="0.25">
      <c r="A1163" s="192" t="s">
        <v>70</v>
      </c>
      <c r="B1163" s="195" t="s">
        <v>154</v>
      </c>
      <c r="C1163" s="110" t="str">
        <f t="shared" si="140"/>
        <v>RiversideWhole Orchard Recycling (CPS 808) Followed by Orchard Replant within 3 Years</v>
      </c>
      <c r="D1163" s="111">
        <f t="shared" si="134"/>
        <v>156</v>
      </c>
      <c r="E1163" s="111">
        <f t="shared" si="135"/>
        <v>0</v>
      </c>
      <c r="F1163" s="111">
        <f t="shared" si="136"/>
        <v>218</v>
      </c>
      <c r="G1163" s="111">
        <f t="shared" si="137"/>
        <v>3</v>
      </c>
      <c r="H1163" s="111">
        <f t="shared" si="138"/>
        <v>189</v>
      </c>
      <c r="I1163" s="111">
        <f t="shared" si="138"/>
        <v>0</v>
      </c>
      <c r="J1163" s="139">
        <f t="shared" si="139"/>
        <v>1980</v>
      </c>
      <c r="K1163" s="122">
        <v>156</v>
      </c>
      <c r="L1163" s="112"/>
      <c r="M1163" s="122">
        <v>218</v>
      </c>
      <c r="N1163" s="122">
        <v>3</v>
      </c>
      <c r="O1163" s="122">
        <v>189</v>
      </c>
      <c r="P1163" s="112"/>
      <c r="Q1163" s="138">
        <v>1980</v>
      </c>
    </row>
    <row r="1164" spans="1:17" x14ac:dyDescent="0.25">
      <c r="A1164" s="109" t="s">
        <v>71</v>
      </c>
      <c r="B1164" s="193" t="s">
        <v>154</v>
      </c>
      <c r="C1164" s="194" t="str">
        <f t="shared" si="140"/>
        <v>SacramentoWhole Orchard Recycling (CPS 808) Followed by Orchard Replant within 3 Years</v>
      </c>
      <c r="D1164" s="111">
        <f t="shared" si="134"/>
        <v>156</v>
      </c>
      <c r="E1164" s="111">
        <f t="shared" si="135"/>
        <v>0</v>
      </c>
      <c r="F1164" s="111">
        <f t="shared" si="136"/>
        <v>218</v>
      </c>
      <c r="G1164" s="111">
        <f t="shared" si="137"/>
        <v>3</v>
      </c>
      <c r="H1164" s="111">
        <f t="shared" si="138"/>
        <v>189</v>
      </c>
      <c r="I1164" s="111">
        <f t="shared" si="138"/>
        <v>0</v>
      </c>
      <c r="J1164" s="139">
        <f t="shared" si="139"/>
        <v>1980</v>
      </c>
      <c r="K1164" s="122">
        <v>156</v>
      </c>
      <c r="L1164" s="112"/>
      <c r="M1164" s="122">
        <v>218</v>
      </c>
      <c r="N1164" s="122">
        <v>3</v>
      </c>
      <c r="O1164" s="122">
        <v>189</v>
      </c>
      <c r="P1164" s="112"/>
      <c r="Q1164" s="138">
        <v>1980</v>
      </c>
    </row>
    <row r="1165" spans="1:17" x14ac:dyDescent="0.25">
      <c r="A1165" s="109" t="s">
        <v>72</v>
      </c>
      <c r="B1165" s="133" t="s">
        <v>154</v>
      </c>
      <c r="C1165" s="110" t="str">
        <f t="shared" si="140"/>
        <v>San BenitoWhole Orchard Recycling (CPS 808) Followed by Orchard Replant within 3 Years</v>
      </c>
      <c r="D1165" s="111">
        <f t="shared" si="134"/>
        <v>156</v>
      </c>
      <c r="E1165" s="111">
        <f t="shared" si="135"/>
        <v>0</v>
      </c>
      <c r="F1165" s="111">
        <f t="shared" si="136"/>
        <v>218</v>
      </c>
      <c r="G1165" s="111">
        <f t="shared" si="137"/>
        <v>3</v>
      </c>
      <c r="H1165" s="111">
        <f t="shared" si="138"/>
        <v>189</v>
      </c>
      <c r="I1165" s="111">
        <f t="shared" si="138"/>
        <v>0</v>
      </c>
      <c r="J1165" s="139">
        <f t="shared" si="139"/>
        <v>1980</v>
      </c>
      <c r="K1165" s="122">
        <v>156</v>
      </c>
      <c r="L1165" s="112"/>
      <c r="M1165" s="122">
        <v>218</v>
      </c>
      <c r="N1165" s="122">
        <v>3</v>
      </c>
      <c r="O1165" s="122">
        <v>189</v>
      </c>
      <c r="P1165" s="112"/>
      <c r="Q1165" s="138">
        <v>1980</v>
      </c>
    </row>
    <row r="1166" spans="1:17" x14ac:dyDescent="0.25">
      <c r="A1166" s="109" t="s">
        <v>73</v>
      </c>
      <c r="B1166" s="133" t="s">
        <v>154</v>
      </c>
      <c r="C1166" s="110" t="str">
        <f t="shared" si="140"/>
        <v>San BernadinoWhole Orchard Recycling (CPS 808) Followed by Orchard Replant within 3 Years</v>
      </c>
      <c r="D1166" s="111">
        <f t="shared" si="134"/>
        <v>156</v>
      </c>
      <c r="E1166" s="111">
        <f t="shared" si="135"/>
        <v>0</v>
      </c>
      <c r="F1166" s="111">
        <f t="shared" si="136"/>
        <v>218</v>
      </c>
      <c r="G1166" s="111">
        <f t="shared" si="137"/>
        <v>3</v>
      </c>
      <c r="H1166" s="111">
        <f t="shared" si="138"/>
        <v>189</v>
      </c>
      <c r="I1166" s="111">
        <f t="shared" si="138"/>
        <v>0</v>
      </c>
      <c r="J1166" s="139">
        <f t="shared" si="139"/>
        <v>1980</v>
      </c>
      <c r="K1166" s="122">
        <v>156</v>
      </c>
      <c r="L1166" s="112"/>
      <c r="M1166" s="122">
        <v>218</v>
      </c>
      <c r="N1166" s="122">
        <v>3</v>
      </c>
      <c r="O1166" s="122">
        <v>189</v>
      </c>
      <c r="P1166" s="112"/>
      <c r="Q1166" s="138">
        <v>1980</v>
      </c>
    </row>
    <row r="1167" spans="1:17" x14ac:dyDescent="0.25">
      <c r="A1167" s="109" t="s">
        <v>74</v>
      </c>
      <c r="B1167" s="133" t="s">
        <v>154</v>
      </c>
      <c r="C1167" s="110" t="str">
        <f t="shared" si="140"/>
        <v>San DiegoWhole Orchard Recycling (CPS 808) Followed by Orchard Replant within 3 Years</v>
      </c>
      <c r="D1167" s="111">
        <f t="shared" si="134"/>
        <v>156</v>
      </c>
      <c r="E1167" s="111">
        <f t="shared" si="135"/>
        <v>0</v>
      </c>
      <c r="F1167" s="111">
        <f t="shared" si="136"/>
        <v>218</v>
      </c>
      <c r="G1167" s="111">
        <f t="shared" si="137"/>
        <v>3</v>
      </c>
      <c r="H1167" s="111">
        <f t="shared" si="138"/>
        <v>189</v>
      </c>
      <c r="I1167" s="111">
        <f t="shared" si="138"/>
        <v>0</v>
      </c>
      <c r="J1167" s="139">
        <f t="shared" si="139"/>
        <v>1980</v>
      </c>
      <c r="K1167" s="122">
        <v>156</v>
      </c>
      <c r="L1167" s="112"/>
      <c r="M1167" s="122">
        <v>218</v>
      </c>
      <c r="N1167" s="122">
        <v>3</v>
      </c>
      <c r="O1167" s="122">
        <v>189</v>
      </c>
      <c r="P1167" s="112"/>
      <c r="Q1167" s="138">
        <v>1980</v>
      </c>
    </row>
    <row r="1168" spans="1:17" x14ac:dyDescent="0.25">
      <c r="A1168" s="109" t="s">
        <v>75</v>
      </c>
      <c r="B1168" s="133" t="s">
        <v>154</v>
      </c>
      <c r="C1168" s="110" t="str">
        <f t="shared" si="140"/>
        <v>San FranciscoWhole Orchard Recycling (CPS 808) Followed by Orchard Replant within 3 Years</v>
      </c>
      <c r="D1168" s="111">
        <f t="shared" si="134"/>
        <v>156</v>
      </c>
      <c r="E1168" s="111">
        <f t="shared" si="135"/>
        <v>0</v>
      </c>
      <c r="F1168" s="111">
        <f t="shared" si="136"/>
        <v>218</v>
      </c>
      <c r="G1168" s="111">
        <f t="shared" si="137"/>
        <v>3</v>
      </c>
      <c r="H1168" s="111">
        <f t="shared" si="138"/>
        <v>189</v>
      </c>
      <c r="I1168" s="111">
        <f t="shared" si="138"/>
        <v>0</v>
      </c>
      <c r="J1168" s="139">
        <f t="shared" si="139"/>
        <v>1980</v>
      </c>
      <c r="K1168" s="122">
        <v>156</v>
      </c>
      <c r="L1168" s="112"/>
      <c r="M1168" s="122">
        <v>218</v>
      </c>
      <c r="N1168" s="122">
        <v>3</v>
      </c>
      <c r="O1168" s="122">
        <v>189</v>
      </c>
      <c r="P1168" s="112"/>
      <c r="Q1168" s="138">
        <v>1980</v>
      </c>
    </row>
    <row r="1169" spans="1:17" x14ac:dyDescent="0.25">
      <c r="A1169" s="109" t="s">
        <v>76</v>
      </c>
      <c r="B1169" s="133" t="s">
        <v>154</v>
      </c>
      <c r="C1169" s="110" t="str">
        <f t="shared" si="140"/>
        <v>San JoaquinWhole Orchard Recycling (CPS 808) Followed by Orchard Replant within 3 Years</v>
      </c>
      <c r="D1169" s="111">
        <f t="shared" si="134"/>
        <v>156</v>
      </c>
      <c r="E1169" s="111">
        <f t="shared" si="135"/>
        <v>0</v>
      </c>
      <c r="F1169" s="111">
        <f t="shared" si="136"/>
        <v>218</v>
      </c>
      <c r="G1169" s="111">
        <f t="shared" si="137"/>
        <v>3</v>
      </c>
      <c r="H1169" s="111">
        <f t="shared" si="138"/>
        <v>189</v>
      </c>
      <c r="I1169" s="111">
        <f t="shared" si="138"/>
        <v>0</v>
      </c>
      <c r="J1169" s="139">
        <f t="shared" si="139"/>
        <v>1980</v>
      </c>
      <c r="K1169" s="122">
        <v>156</v>
      </c>
      <c r="L1169" s="112"/>
      <c r="M1169" s="122">
        <v>218</v>
      </c>
      <c r="N1169" s="122">
        <v>3</v>
      </c>
      <c r="O1169" s="122">
        <v>189</v>
      </c>
      <c r="P1169" s="112"/>
      <c r="Q1169" s="138">
        <v>1980</v>
      </c>
    </row>
    <row r="1170" spans="1:17" x14ac:dyDescent="0.25">
      <c r="A1170" s="109" t="s">
        <v>77</v>
      </c>
      <c r="B1170" s="133" t="s">
        <v>154</v>
      </c>
      <c r="C1170" s="110" t="str">
        <f t="shared" si="140"/>
        <v>San Luis ObispoWhole Orchard Recycling (CPS 808) Followed by Orchard Replant within 3 Years</v>
      </c>
      <c r="D1170" s="111">
        <f t="shared" si="134"/>
        <v>156</v>
      </c>
      <c r="E1170" s="111">
        <f t="shared" si="135"/>
        <v>0</v>
      </c>
      <c r="F1170" s="111">
        <f t="shared" si="136"/>
        <v>218</v>
      </c>
      <c r="G1170" s="111">
        <f t="shared" si="137"/>
        <v>3</v>
      </c>
      <c r="H1170" s="111">
        <f t="shared" si="138"/>
        <v>189</v>
      </c>
      <c r="I1170" s="111">
        <f t="shared" si="138"/>
        <v>0</v>
      </c>
      <c r="J1170" s="139">
        <f t="shared" si="139"/>
        <v>1980</v>
      </c>
      <c r="K1170" s="122">
        <v>156</v>
      </c>
      <c r="L1170" s="112"/>
      <c r="M1170" s="122">
        <v>218</v>
      </c>
      <c r="N1170" s="122">
        <v>3</v>
      </c>
      <c r="O1170" s="122">
        <v>189</v>
      </c>
      <c r="P1170" s="112"/>
      <c r="Q1170" s="138">
        <v>1980</v>
      </c>
    </row>
    <row r="1171" spans="1:17" x14ac:dyDescent="0.25">
      <c r="A1171" s="109" t="s">
        <v>78</v>
      </c>
      <c r="B1171" s="133" t="s">
        <v>154</v>
      </c>
      <c r="C1171" s="110" t="str">
        <f t="shared" si="140"/>
        <v>San MateoWhole Orchard Recycling (CPS 808) Followed by Orchard Replant within 3 Years</v>
      </c>
      <c r="D1171" s="111">
        <f t="shared" si="134"/>
        <v>156</v>
      </c>
      <c r="E1171" s="111">
        <f t="shared" si="135"/>
        <v>0</v>
      </c>
      <c r="F1171" s="111">
        <f t="shared" si="136"/>
        <v>218</v>
      </c>
      <c r="G1171" s="111">
        <f t="shared" si="137"/>
        <v>3</v>
      </c>
      <c r="H1171" s="111">
        <f t="shared" si="138"/>
        <v>189</v>
      </c>
      <c r="I1171" s="111">
        <f t="shared" si="138"/>
        <v>0</v>
      </c>
      <c r="J1171" s="139">
        <f t="shared" si="139"/>
        <v>1980</v>
      </c>
      <c r="K1171" s="122">
        <v>156</v>
      </c>
      <c r="L1171" s="112"/>
      <c r="M1171" s="122">
        <v>218</v>
      </c>
      <c r="N1171" s="122">
        <v>3</v>
      </c>
      <c r="O1171" s="122">
        <v>189</v>
      </c>
      <c r="P1171" s="112"/>
      <c r="Q1171" s="138">
        <v>1980</v>
      </c>
    </row>
    <row r="1172" spans="1:17" x14ac:dyDescent="0.25">
      <c r="A1172" s="109" t="s">
        <v>79</v>
      </c>
      <c r="B1172" s="133" t="s">
        <v>154</v>
      </c>
      <c r="C1172" s="110" t="str">
        <f t="shared" si="140"/>
        <v>Santa BarbaraWhole Orchard Recycling (CPS 808) Followed by Orchard Replant within 3 Years</v>
      </c>
      <c r="D1172" s="111">
        <f t="shared" si="134"/>
        <v>156</v>
      </c>
      <c r="E1172" s="111">
        <f t="shared" si="135"/>
        <v>0</v>
      </c>
      <c r="F1172" s="111">
        <f t="shared" si="136"/>
        <v>218</v>
      </c>
      <c r="G1172" s="111">
        <f t="shared" si="137"/>
        <v>3</v>
      </c>
      <c r="H1172" s="111">
        <f t="shared" si="138"/>
        <v>189</v>
      </c>
      <c r="I1172" s="111">
        <f t="shared" si="138"/>
        <v>0</v>
      </c>
      <c r="J1172" s="139">
        <f t="shared" si="139"/>
        <v>1980</v>
      </c>
      <c r="K1172" s="122">
        <v>156</v>
      </c>
      <c r="L1172" s="112"/>
      <c r="M1172" s="122">
        <v>218</v>
      </c>
      <c r="N1172" s="122">
        <v>3</v>
      </c>
      <c r="O1172" s="122">
        <v>189</v>
      </c>
      <c r="P1172" s="112"/>
      <c r="Q1172" s="138">
        <v>1980</v>
      </c>
    </row>
    <row r="1173" spans="1:17" x14ac:dyDescent="0.25">
      <c r="A1173" s="109" t="s">
        <v>80</v>
      </c>
      <c r="B1173" s="133" t="s">
        <v>154</v>
      </c>
      <c r="C1173" s="110" t="str">
        <f t="shared" si="140"/>
        <v>Santa ClaraWhole Orchard Recycling (CPS 808) Followed by Orchard Replant within 3 Years</v>
      </c>
      <c r="D1173" s="111">
        <f t="shared" si="134"/>
        <v>156</v>
      </c>
      <c r="E1173" s="111">
        <f t="shared" si="135"/>
        <v>0</v>
      </c>
      <c r="F1173" s="111">
        <f t="shared" si="136"/>
        <v>218</v>
      </c>
      <c r="G1173" s="111">
        <f t="shared" si="137"/>
        <v>3</v>
      </c>
      <c r="H1173" s="111">
        <f t="shared" si="138"/>
        <v>189</v>
      </c>
      <c r="I1173" s="111">
        <f t="shared" si="138"/>
        <v>0</v>
      </c>
      <c r="J1173" s="139">
        <f t="shared" si="139"/>
        <v>1980</v>
      </c>
      <c r="K1173" s="122">
        <v>156</v>
      </c>
      <c r="L1173" s="112"/>
      <c r="M1173" s="122">
        <v>218</v>
      </c>
      <c r="N1173" s="122">
        <v>3</v>
      </c>
      <c r="O1173" s="122">
        <v>189</v>
      </c>
      <c r="P1173" s="112"/>
      <c r="Q1173" s="138">
        <v>1980</v>
      </c>
    </row>
    <row r="1174" spans="1:17" x14ac:dyDescent="0.25">
      <c r="A1174" s="109" t="s">
        <v>81</v>
      </c>
      <c r="B1174" s="133" t="s">
        <v>154</v>
      </c>
      <c r="C1174" s="110" t="str">
        <f t="shared" si="140"/>
        <v>Santa CruzWhole Orchard Recycling (CPS 808) Followed by Orchard Replant within 3 Years</v>
      </c>
      <c r="D1174" s="111">
        <f t="shared" si="134"/>
        <v>156</v>
      </c>
      <c r="E1174" s="111">
        <f t="shared" si="135"/>
        <v>0</v>
      </c>
      <c r="F1174" s="111">
        <f t="shared" si="136"/>
        <v>218</v>
      </c>
      <c r="G1174" s="111">
        <f t="shared" si="137"/>
        <v>3</v>
      </c>
      <c r="H1174" s="111">
        <f t="shared" si="138"/>
        <v>189</v>
      </c>
      <c r="I1174" s="111">
        <f t="shared" si="138"/>
        <v>0</v>
      </c>
      <c r="J1174" s="139">
        <f t="shared" si="139"/>
        <v>1980</v>
      </c>
      <c r="K1174" s="122">
        <v>156</v>
      </c>
      <c r="L1174" s="112"/>
      <c r="M1174" s="122">
        <v>218</v>
      </c>
      <c r="N1174" s="122">
        <v>3</v>
      </c>
      <c r="O1174" s="122">
        <v>189</v>
      </c>
      <c r="P1174" s="112"/>
      <c r="Q1174" s="138">
        <v>1980</v>
      </c>
    </row>
    <row r="1175" spans="1:17" x14ac:dyDescent="0.25">
      <c r="A1175" s="109" t="s">
        <v>82</v>
      </c>
      <c r="B1175" s="133" t="s">
        <v>154</v>
      </c>
      <c r="C1175" s="110" t="str">
        <f t="shared" si="140"/>
        <v>ShastaWhole Orchard Recycling (CPS 808) Followed by Orchard Replant within 3 Years</v>
      </c>
      <c r="D1175" s="111">
        <f t="shared" si="134"/>
        <v>156</v>
      </c>
      <c r="E1175" s="111">
        <f t="shared" si="135"/>
        <v>0</v>
      </c>
      <c r="F1175" s="111">
        <f t="shared" si="136"/>
        <v>218</v>
      </c>
      <c r="G1175" s="111">
        <f t="shared" si="137"/>
        <v>3</v>
      </c>
      <c r="H1175" s="111">
        <f t="shared" si="138"/>
        <v>189</v>
      </c>
      <c r="I1175" s="111">
        <f t="shared" si="138"/>
        <v>0</v>
      </c>
      <c r="J1175" s="139">
        <f t="shared" si="139"/>
        <v>1980</v>
      </c>
      <c r="K1175" s="122">
        <v>156</v>
      </c>
      <c r="L1175" s="112"/>
      <c r="M1175" s="122">
        <v>218</v>
      </c>
      <c r="N1175" s="122">
        <v>3</v>
      </c>
      <c r="O1175" s="122">
        <v>189</v>
      </c>
      <c r="P1175" s="112"/>
      <c r="Q1175" s="138">
        <v>1980</v>
      </c>
    </row>
    <row r="1176" spans="1:17" x14ac:dyDescent="0.25">
      <c r="A1176" s="109" t="s">
        <v>83</v>
      </c>
      <c r="B1176" s="133" t="s">
        <v>154</v>
      </c>
      <c r="C1176" s="110" t="str">
        <f t="shared" si="140"/>
        <v>SierraWhole Orchard Recycling (CPS 808) Followed by Orchard Replant within 3 Years</v>
      </c>
      <c r="D1176" s="111">
        <f t="shared" si="134"/>
        <v>156</v>
      </c>
      <c r="E1176" s="111">
        <f t="shared" si="135"/>
        <v>0</v>
      </c>
      <c r="F1176" s="111">
        <f t="shared" si="136"/>
        <v>218</v>
      </c>
      <c r="G1176" s="111">
        <f t="shared" si="137"/>
        <v>3</v>
      </c>
      <c r="H1176" s="111">
        <f t="shared" si="138"/>
        <v>189</v>
      </c>
      <c r="I1176" s="111">
        <f t="shared" si="138"/>
        <v>0</v>
      </c>
      <c r="J1176" s="139">
        <f t="shared" si="139"/>
        <v>1980</v>
      </c>
      <c r="K1176" s="122">
        <v>156</v>
      </c>
      <c r="L1176" s="112"/>
      <c r="M1176" s="122">
        <v>218</v>
      </c>
      <c r="N1176" s="122">
        <v>3</v>
      </c>
      <c r="O1176" s="122">
        <v>189</v>
      </c>
      <c r="P1176" s="112"/>
      <c r="Q1176" s="138">
        <v>1980</v>
      </c>
    </row>
    <row r="1177" spans="1:17" x14ac:dyDescent="0.25">
      <c r="A1177" s="109" t="s">
        <v>84</v>
      </c>
      <c r="B1177" s="133" t="s">
        <v>154</v>
      </c>
      <c r="C1177" s="110" t="str">
        <f t="shared" si="140"/>
        <v>SiskiyouWhole Orchard Recycling (CPS 808) Followed by Orchard Replant within 3 Years</v>
      </c>
      <c r="D1177" s="111">
        <f t="shared" si="134"/>
        <v>156</v>
      </c>
      <c r="E1177" s="111">
        <f t="shared" si="135"/>
        <v>0</v>
      </c>
      <c r="F1177" s="111">
        <f t="shared" si="136"/>
        <v>218</v>
      </c>
      <c r="G1177" s="111">
        <f t="shared" si="137"/>
        <v>3</v>
      </c>
      <c r="H1177" s="111">
        <f t="shared" si="138"/>
        <v>189</v>
      </c>
      <c r="I1177" s="111">
        <f t="shared" si="138"/>
        <v>0</v>
      </c>
      <c r="J1177" s="139">
        <f t="shared" si="139"/>
        <v>1980</v>
      </c>
      <c r="K1177" s="122">
        <v>156</v>
      </c>
      <c r="L1177" s="112"/>
      <c r="M1177" s="122">
        <v>218</v>
      </c>
      <c r="N1177" s="122">
        <v>3</v>
      </c>
      <c r="O1177" s="122">
        <v>189</v>
      </c>
      <c r="P1177" s="112"/>
      <c r="Q1177" s="138">
        <v>1980</v>
      </c>
    </row>
    <row r="1178" spans="1:17" x14ac:dyDescent="0.25">
      <c r="A1178" s="109" t="s">
        <v>85</v>
      </c>
      <c r="B1178" s="133" t="s">
        <v>154</v>
      </c>
      <c r="C1178" s="110" t="str">
        <f t="shared" si="140"/>
        <v>SolanoWhole Orchard Recycling (CPS 808) Followed by Orchard Replant within 3 Years</v>
      </c>
      <c r="D1178" s="111">
        <f t="shared" si="134"/>
        <v>156</v>
      </c>
      <c r="E1178" s="111">
        <f t="shared" si="135"/>
        <v>0</v>
      </c>
      <c r="F1178" s="111">
        <f t="shared" si="136"/>
        <v>218</v>
      </c>
      <c r="G1178" s="111">
        <f t="shared" si="137"/>
        <v>3</v>
      </c>
      <c r="H1178" s="111">
        <f t="shared" si="138"/>
        <v>189</v>
      </c>
      <c r="I1178" s="111">
        <f t="shared" si="138"/>
        <v>0</v>
      </c>
      <c r="J1178" s="139">
        <f t="shared" si="139"/>
        <v>1980</v>
      </c>
      <c r="K1178" s="122">
        <v>156</v>
      </c>
      <c r="L1178" s="112"/>
      <c r="M1178" s="122">
        <v>218</v>
      </c>
      <c r="N1178" s="122">
        <v>3</v>
      </c>
      <c r="O1178" s="122">
        <v>189</v>
      </c>
      <c r="P1178" s="112"/>
      <c r="Q1178" s="138">
        <v>1980</v>
      </c>
    </row>
    <row r="1179" spans="1:17" x14ac:dyDescent="0.25">
      <c r="A1179" s="109" t="s">
        <v>86</v>
      </c>
      <c r="B1179" s="133" t="s">
        <v>154</v>
      </c>
      <c r="C1179" s="110" t="str">
        <f t="shared" si="140"/>
        <v>SonomaWhole Orchard Recycling (CPS 808) Followed by Orchard Replant within 3 Years</v>
      </c>
      <c r="D1179" s="111">
        <f t="shared" si="134"/>
        <v>156</v>
      </c>
      <c r="E1179" s="111">
        <f t="shared" si="135"/>
        <v>0</v>
      </c>
      <c r="F1179" s="111">
        <f t="shared" si="136"/>
        <v>218</v>
      </c>
      <c r="G1179" s="111">
        <f t="shared" si="137"/>
        <v>3</v>
      </c>
      <c r="H1179" s="111">
        <f t="shared" si="138"/>
        <v>189</v>
      </c>
      <c r="I1179" s="111">
        <f t="shared" si="138"/>
        <v>0</v>
      </c>
      <c r="J1179" s="139">
        <f t="shared" si="139"/>
        <v>1980</v>
      </c>
      <c r="K1179" s="122">
        <v>156</v>
      </c>
      <c r="L1179" s="112"/>
      <c r="M1179" s="122">
        <v>218</v>
      </c>
      <c r="N1179" s="122">
        <v>3</v>
      </c>
      <c r="O1179" s="122">
        <v>189</v>
      </c>
      <c r="P1179" s="112"/>
      <c r="Q1179" s="138">
        <v>1980</v>
      </c>
    </row>
    <row r="1180" spans="1:17" x14ac:dyDescent="0.25">
      <c r="A1180" s="109" t="s">
        <v>87</v>
      </c>
      <c r="B1180" s="133" t="s">
        <v>154</v>
      </c>
      <c r="C1180" s="110" t="str">
        <f t="shared" si="140"/>
        <v>StanislausWhole Orchard Recycling (CPS 808) Followed by Orchard Replant within 3 Years</v>
      </c>
      <c r="D1180" s="111">
        <f t="shared" si="134"/>
        <v>156</v>
      </c>
      <c r="E1180" s="111">
        <f t="shared" si="135"/>
        <v>0</v>
      </c>
      <c r="F1180" s="111">
        <f t="shared" si="136"/>
        <v>218</v>
      </c>
      <c r="G1180" s="111">
        <f t="shared" si="137"/>
        <v>3</v>
      </c>
      <c r="H1180" s="111">
        <f t="shared" si="138"/>
        <v>189</v>
      </c>
      <c r="I1180" s="111">
        <f t="shared" si="138"/>
        <v>0</v>
      </c>
      <c r="J1180" s="139">
        <f t="shared" si="139"/>
        <v>1980</v>
      </c>
      <c r="K1180" s="122">
        <v>156</v>
      </c>
      <c r="L1180" s="112"/>
      <c r="M1180" s="122">
        <v>218</v>
      </c>
      <c r="N1180" s="122">
        <v>3</v>
      </c>
      <c r="O1180" s="122">
        <v>189</v>
      </c>
      <c r="P1180" s="112"/>
      <c r="Q1180" s="138">
        <v>1980</v>
      </c>
    </row>
    <row r="1181" spans="1:17" x14ac:dyDescent="0.25">
      <c r="A1181" s="109" t="s">
        <v>88</v>
      </c>
      <c r="B1181" s="133" t="s">
        <v>154</v>
      </c>
      <c r="C1181" s="110" t="str">
        <f t="shared" si="140"/>
        <v>SutterWhole Orchard Recycling (CPS 808) Followed by Orchard Replant within 3 Years</v>
      </c>
      <c r="D1181" s="111">
        <f t="shared" si="134"/>
        <v>156</v>
      </c>
      <c r="E1181" s="111">
        <f t="shared" si="135"/>
        <v>0</v>
      </c>
      <c r="F1181" s="111">
        <f t="shared" si="136"/>
        <v>218</v>
      </c>
      <c r="G1181" s="111">
        <f t="shared" si="137"/>
        <v>3</v>
      </c>
      <c r="H1181" s="111">
        <f t="shared" si="138"/>
        <v>189</v>
      </c>
      <c r="I1181" s="111">
        <f t="shared" si="138"/>
        <v>0</v>
      </c>
      <c r="J1181" s="139">
        <f t="shared" si="139"/>
        <v>1980</v>
      </c>
      <c r="K1181" s="122">
        <v>156</v>
      </c>
      <c r="L1181" s="112"/>
      <c r="M1181" s="122">
        <v>218</v>
      </c>
      <c r="N1181" s="122">
        <v>3</v>
      </c>
      <c r="O1181" s="122">
        <v>189</v>
      </c>
      <c r="P1181" s="112"/>
      <c r="Q1181" s="138">
        <v>1980</v>
      </c>
    </row>
    <row r="1182" spans="1:17" x14ac:dyDescent="0.25">
      <c r="A1182" s="109" t="s">
        <v>89</v>
      </c>
      <c r="B1182" s="133" t="s">
        <v>154</v>
      </c>
      <c r="C1182" s="110" t="str">
        <f t="shared" si="140"/>
        <v>TehamaWhole Orchard Recycling (CPS 808) Followed by Orchard Replant within 3 Years</v>
      </c>
      <c r="D1182" s="111">
        <f t="shared" si="134"/>
        <v>156</v>
      </c>
      <c r="E1182" s="111">
        <f t="shared" si="135"/>
        <v>0</v>
      </c>
      <c r="F1182" s="111">
        <f t="shared" si="136"/>
        <v>218</v>
      </c>
      <c r="G1182" s="111">
        <f t="shared" si="137"/>
        <v>3</v>
      </c>
      <c r="H1182" s="111">
        <f t="shared" si="138"/>
        <v>189</v>
      </c>
      <c r="I1182" s="111">
        <f t="shared" si="138"/>
        <v>0</v>
      </c>
      <c r="J1182" s="139">
        <f t="shared" si="139"/>
        <v>1980</v>
      </c>
      <c r="K1182" s="122">
        <v>156</v>
      </c>
      <c r="L1182" s="112"/>
      <c r="M1182" s="122">
        <v>218</v>
      </c>
      <c r="N1182" s="122">
        <v>3</v>
      </c>
      <c r="O1182" s="122">
        <v>189</v>
      </c>
      <c r="P1182" s="112"/>
      <c r="Q1182" s="138">
        <v>1980</v>
      </c>
    </row>
    <row r="1183" spans="1:17" x14ac:dyDescent="0.25">
      <c r="A1183" s="109" t="s">
        <v>90</v>
      </c>
      <c r="B1183" s="133" t="s">
        <v>154</v>
      </c>
      <c r="C1183" s="110" t="str">
        <f t="shared" si="140"/>
        <v>TrinityWhole Orchard Recycling (CPS 808) Followed by Orchard Replant within 3 Years</v>
      </c>
      <c r="D1183" s="111">
        <f t="shared" si="134"/>
        <v>156</v>
      </c>
      <c r="E1183" s="111">
        <f t="shared" si="135"/>
        <v>0</v>
      </c>
      <c r="F1183" s="111">
        <f t="shared" si="136"/>
        <v>218</v>
      </c>
      <c r="G1183" s="111">
        <f t="shared" si="137"/>
        <v>3</v>
      </c>
      <c r="H1183" s="111">
        <f t="shared" si="138"/>
        <v>189</v>
      </c>
      <c r="I1183" s="111">
        <f t="shared" si="138"/>
        <v>0</v>
      </c>
      <c r="J1183" s="139">
        <f t="shared" si="139"/>
        <v>1980</v>
      </c>
      <c r="K1183" s="122">
        <v>156</v>
      </c>
      <c r="L1183" s="112"/>
      <c r="M1183" s="122">
        <v>218</v>
      </c>
      <c r="N1183" s="122">
        <v>3</v>
      </c>
      <c r="O1183" s="122">
        <v>189</v>
      </c>
      <c r="P1183" s="112"/>
      <c r="Q1183" s="138">
        <v>1980</v>
      </c>
    </row>
    <row r="1184" spans="1:17" x14ac:dyDescent="0.25">
      <c r="A1184" s="109" t="s">
        <v>91</v>
      </c>
      <c r="B1184" s="133" t="s">
        <v>154</v>
      </c>
      <c r="C1184" s="110" t="str">
        <f t="shared" si="140"/>
        <v>TulareWhole Orchard Recycling (CPS 808) Followed by Orchard Replant within 3 Years</v>
      </c>
      <c r="D1184" s="111">
        <f t="shared" si="134"/>
        <v>156</v>
      </c>
      <c r="E1184" s="111">
        <f t="shared" si="135"/>
        <v>0</v>
      </c>
      <c r="F1184" s="111">
        <f t="shared" si="136"/>
        <v>218</v>
      </c>
      <c r="G1184" s="111">
        <f t="shared" si="137"/>
        <v>3</v>
      </c>
      <c r="H1184" s="111">
        <f t="shared" si="138"/>
        <v>189</v>
      </c>
      <c r="I1184" s="111">
        <f t="shared" si="138"/>
        <v>0</v>
      </c>
      <c r="J1184" s="139">
        <f t="shared" si="139"/>
        <v>1980</v>
      </c>
      <c r="K1184" s="122">
        <v>156</v>
      </c>
      <c r="L1184" s="112"/>
      <c r="M1184" s="122">
        <v>218</v>
      </c>
      <c r="N1184" s="122">
        <v>3</v>
      </c>
      <c r="O1184" s="122">
        <v>189</v>
      </c>
      <c r="P1184" s="112"/>
      <c r="Q1184" s="138">
        <v>1980</v>
      </c>
    </row>
    <row r="1185" spans="1:21" x14ac:dyDescent="0.25">
      <c r="A1185" s="109" t="s">
        <v>92</v>
      </c>
      <c r="B1185" s="133" t="s">
        <v>154</v>
      </c>
      <c r="C1185" s="110" t="str">
        <f t="shared" si="140"/>
        <v>TuolumneWhole Orchard Recycling (CPS 808) Followed by Orchard Replant within 3 Years</v>
      </c>
      <c r="D1185" s="111">
        <f t="shared" si="134"/>
        <v>156</v>
      </c>
      <c r="E1185" s="111">
        <f t="shared" si="135"/>
        <v>0</v>
      </c>
      <c r="F1185" s="111">
        <f t="shared" si="136"/>
        <v>218</v>
      </c>
      <c r="G1185" s="111">
        <f t="shared" si="137"/>
        <v>3</v>
      </c>
      <c r="H1185" s="111">
        <f t="shared" si="138"/>
        <v>189</v>
      </c>
      <c r="I1185" s="111">
        <f t="shared" si="138"/>
        <v>0</v>
      </c>
      <c r="J1185" s="139">
        <f t="shared" si="139"/>
        <v>1980</v>
      </c>
      <c r="K1185" s="122">
        <v>156</v>
      </c>
      <c r="L1185" s="112"/>
      <c r="M1185" s="122">
        <v>218</v>
      </c>
      <c r="N1185" s="122">
        <v>3</v>
      </c>
      <c r="O1185" s="122">
        <v>189</v>
      </c>
      <c r="P1185" s="112"/>
      <c r="Q1185" s="138">
        <v>1980</v>
      </c>
    </row>
    <row r="1186" spans="1:21" x14ac:dyDescent="0.25">
      <c r="A1186" s="109" t="s">
        <v>93</v>
      </c>
      <c r="B1186" s="133" t="s">
        <v>154</v>
      </c>
      <c r="C1186" s="110" t="str">
        <f t="shared" si="140"/>
        <v>VentureWhole Orchard Recycling (CPS 808) Followed by Orchard Replant within 3 Years</v>
      </c>
      <c r="D1186" s="111">
        <f t="shared" si="134"/>
        <v>156</v>
      </c>
      <c r="E1186" s="111">
        <f t="shared" si="135"/>
        <v>0</v>
      </c>
      <c r="F1186" s="111">
        <f t="shared" si="136"/>
        <v>218</v>
      </c>
      <c r="G1186" s="111">
        <f t="shared" si="137"/>
        <v>3</v>
      </c>
      <c r="H1186" s="111">
        <f t="shared" si="138"/>
        <v>189</v>
      </c>
      <c r="I1186" s="111">
        <f t="shared" si="138"/>
        <v>0</v>
      </c>
      <c r="J1186" s="139">
        <f t="shared" si="139"/>
        <v>1980</v>
      </c>
      <c r="K1186" s="122">
        <v>156</v>
      </c>
      <c r="L1186" s="112"/>
      <c r="M1186" s="122">
        <v>218</v>
      </c>
      <c r="N1186" s="122">
        <v>3</v>
      </c>
      <c r="O1186" s="122">
        <v>189</v>
      </c>
      <c r="P1186" s="112"/>
      <c r="Q1186" s="138">
        <v>1980</v>
      </c>
    </row>
    <row r="1187" spans="1:21" x14ac:dyDescent="0.25">
      <c r="A1187" s="109" t="s">
        <v>94</v>
      </c>
      <c r="B1187" s="133" t="s">
        <v>154</v>
      </c>
      <c r="C1187" s="110" t="str">
        <f t="shared" si="140"/>
        <v>YoloWhole Orchard Recycling (CPS 808) Followed by Orchard Replant within 3 Years</v>
      </c>
      <c r="D1187" s="111">
        <f t="shared" si="134"/>
        <v>156</v>
      </c>
      <c r="E1187" s="111">
        <f t="shared" si="135"/>
        <v>0</v>
      </c>
      <c r="F1187" s="111">
        <f t="shared" si="136"/>
        <v>218</v>
      </c>
      <c r="G1187" s="111">
        <f t="shared" si="137"/>
        <v>3</v>
      </c>
      <c r="H1187" s="111">
        <f t="shared" si="138"/>
        <v>189</v>
      </c>
      <c r="I1187" s="111">
        <f t="shared" si="138"/>
        <v>0</v>
      </c>
      <c r="J1187" s="139">
        <f t="shared" si="139"/>
        <v>1980</v>
      </c>
      <c r="K1187" s="122">
        <v>156</v>
      </c>
      <c r="L1187" s="112"/>
      <c r="M1187" s="122">
        <v>218</v>
      </c>
      <c r="N1187" s="122">
        <v>3</v>
      </c>
      <c r="O1187" s="122">
        <v>189</v>
      </c>
      <c r="P1187" s="112"/>
      <c r="Q1187" s="138">
        <v>1980</v>
      </c>
    </row>
    <row r="1188" spans="1:21" x14ac:dyDescent="0.25">
      <c r="A1188" s="176" t="s">
        <v>95</v>
      </c>
      <c r="B1188" s="177" t="s">
        <v>154</v>
      </c>
      <c r="C1188" s="178" t="str">
        <f t="shared" si="140"/>
        <v>YubaWhole Orchard Recycling (CPS 808) Followed by Orchard Replant within 3 Years</v>
      </c>
      <c r="D1188" s="179">
        <f t="shared" si="134"/>
        <v>156</v>
      </c>
      <c r="E1188" s="179">
        <f t="shared" si="135"/>
        <v>0</v>
      </c>
      <c r="F1188" s="179">
        <f t="shared" si="136"/>
        <v>218</v>
      </c>
      <c r="G1188" s="179">
        <f t="shared" si="137"/>
        <v>3</v>
      </c>
      <c r="H1188" s="179">
        <f t="shared" si="138"/>
        <v>189</v>
      </c>
      <c r="I1188" s="179">
        <f t="shared" si="138"/>
        <v>0</v>
      </c>
      <c r="J1188" s="180">
        <f t="shared" si="139"/>
        <v>1980</v>
      </c>
      <c r="K1188" s="181">
        <v>156</v>
      </c>
      <c r="L1188" s="182"/>
      <c r="M1188" s="181">
        <v>218</v>
      </c>
      <c r="N1188" s="181">
        <v>3</v>
      </c>
      <c r="O1188" s="181">
        <v>189</v>
      </c>
      <c r="P1188" s="182"/>
      <c r="Q1188" s="159">
        <v>1980</v>
      </c>
    </row>
    <row r="1189" spans="1:21" x14ac:dyDescent="0.25">
      <c r="A1189" s="185" t="s">
        <v>38</v>
      </c>
      <c r="B1189" s="183" t="s">
        <v>167</v>
      </c>
      <c r="C1189" s="183" t="str">
        <f t="shared" si="140"/>
        <v>AlamedaSilvopasture (CPS 381) Tree/Shrub Planting on Grazed Grasslands</v>
      </c>
      <c r="D1189" s="111">
        <f t="shared" si="134"/>
        <v>0.02</v>
      </c>
      <c r="E1189" s="111">
        <f t="shared" si="135"/>
        <v>0</v>
      </c>
      <c r="F1189" s="111">
        <f t="shared" si="136"/>
        <v>4.0000000000000001E-3</v>
      </c>
      <c r="G1189" s="111">
        <f t="shared" si="137"/>
        <v>4.0000000000000001E-3</v>
      </c>
      <c r="H1189" s="111">
        <f t="shared" si="138"/>
        <v>0</v>
      </c>
      <c r="I1189" s="111">
        <f t="shared" si="138"/>
        <v>0.38400000000000001</v>
      </c>
      <c r="J1189" s="139">
        <f t="shared" si="139"/>
        <v>0</v>
      </c>
      <c r="K1189" s="184">
        <v>0.02</v>
      </c>
      <c r="L1189" s="183"/>
      <c r="M1189" s="184">
        <v>4.0000000000000001E-3</v>
      </c>
      <c r="N1189" s="184">
        <v>4.0000000000000001E-3</v>
      </c>
      <c r="O1189" s="183"/>
      <c r="P1189" s="184">
        <v>0.38400000000000001</v>
      </c>
      <c r="Q1189" s="186"/>
      <c r="R1189" s="161"/>
      <c r="S1189" s="161"/>
      <c r="T1189" s="161"/>
      <c r="U1189" s="160"/>
    </row>
    <row r="1190" spans="1:21" x14ac:dyDescent="0.25">
      <c r="A1190" s="185" t="s">
        <v>39</v>
      </c>
      <c r="B1190" s="183" t="s">
        <v>167</v>
      </c>
      <c r="C1190" s="183" t="str">
        <f t="shared" si="140"/>
        <v>AlpineSilvopasture (CPS 381) Tree/Shrub Planting on Grazed Grasslands</v>
      </c>
      <c r="D1190" s="111">
        <f t="shared" si="134"/>
        <v>8.0000000000000002E-3</v>
      </c>
      <c r="E1190" s="111">
        <f t="shared" si="135"/>
        <v>0</v>
      </c>
      <c r="F1190" s="111">
        <f t="shared" si="136"/>
        <v>0</v>
      </c>
      <c r="G1190" s="111">
        <f t="shared" si="137"/>
        <v>0</v>
      </c>
      <c r="H1190" s="111">
        <f t="shared" si="137"/>
        <v>0</v>
      </c>
      <c r="I1190" s="111">
        <f t="shared" si="137"/>
        <v>6.6000000000000003E-2</v>
      </c>
      <c r="J1190" s="139">
        <f t="shared" si="139"/>
        <v>0</v>
      </c>
      <c r="K1190" s="184">
        <v>8.0000000000000002E-3</v>
      </c>
      <c r="L1190" s="183"/>
      <c r="M1190" s="184">
        <v>0</v>
      </c>
      <c r="N1190" s="184">
        <v>0</v>
      </c>
      <c r="O1190" s="183"/>
      <c r="P1190" s="184">
        <v>6.6000000000000003E-2</v>
      </c>
      <c r="Q1190" s="187"/>
    </row>
    <row r="1191" spans="1:21" x14ac:dyDescent="0.25">
      <c r="A1191" s="185" t="s">
        <v>40</v>
      </c>
      <c r="B1191" s="183" t="s">
        <v>167</v>
      </c>
      <c r="C1191" s="183" t="str">
        <f t="shared" si="140"/>
        <v>AmadorSilvopasture (CPS 381) Tree/Shrub Planting on Grazed Grasslands</v>
      </c>
      <c r="D1191" s="111">
        <f t="shared" si="134"/>
        <v>1.4000000000000002E-2</v>
      </c>
      <c r="E1191" s="111">
        <f t="shared" si="135"/>
        <v>0</v>
      </c>
      <c r="F1191" s="111">
        <f t="shared" si="136"/>
        <v>2E-3</v>
      </c>
      <c r="G1191" s="111">
        <f t="shared" si="137"/>
        <v>1.6E-2</v>
      </c>
      <c r="H1191" s="111">
        <f t="shared" si="137"/>
        <v>0</v>
      </c>
      <c r="I1191" s="111">
        <f t="shared" si="137"/>
        <v>0.28999999999999998</v>
      </c>
      <c r="J1191" s="139">
        <f t="shared" si="139"/>
        <v>0</v>
      </c>
      <c r="K1191" s="184">
        <v>1.4000000000000002E-2</v>
      </c>
      <c r="L1191" s="183"/>
      <c r="M1191" s="184">
        <v>2E-3</v>
      </c>
      <c r="N1191" s="184">
        <v>1.6E-2</v>
      </c>
      <c r="O1191" s="183"/>
      <c r="P1191" s="184">
        <v>0.28999999999999998</v>
      </c>
      <c r="Q1191" s="187"/>
    </row>
    <row r="1192" spans="1:21" x14ac:dyDescent="0.25">
      <c r="A1192" s="185" t="s">
        <v>41</v>
      </c>
      <c r="B1192" s="183" t="s">
        <v>167</v>
      </c>
      <c r="C1192" s="183" t="str">
        <f t="shared" si="140"/>
        <v>ButteSilvopasture (CPS 381) Tree/Shrub Planting on Grazed Grasslands</v>
      </c>
      <c r="D1192" s="111">
        <f t="shared" si="134"/>
        <v>2.8000000000000004E-2</v>
      </c>
      <c r="E1192" s="111">
        <f t="shared" si="135"/>
        <v>0</v>
      </c>
      <c r="F1192" s="111">
        <f t="shared" si="136"/>
        <v>2E-3</v>
      </c>
      <c r="G1192" s="111">
        <f t="shared" si="137"/>
        <v>1.7999999999999999E-2</v>
      </c>
      <c r="H1192" s="111">
        <f t="shared" si="137"/>
        <v>0</v>
      </c>
      <c r="I1192" s="111">
        <f t="shared" si="137"/>
        <v>0.312</v>
      </c>
      <c r="J1192" s="139">
        <f t="shared" si="139"/>
        <v>0</v>
      </c>
      <c r="K1192" s="184">
        <v>2.8000000000000004E-2</v>
      </c>
      <c r="L1192" s="183"/>
      <c r="M1192" s="184">
        <v>2E-3</v>
      </c>
      <c r="N1192" s="184">
        <v>1.7999999999999999E-2</v>
      </c>
      <c r="O1192" s="183"/>
      <c r="P1192" s="184">
        <v>0.312</v>
      </c>
      <c r="Q1192" s="187"/>
    </row>
    <row r="1193" spans="1:21" x14ac:dyDescent="0.25">
      <c r="A1193" s="185" t="s">
        <v>42</v>
      </c>
      <c r="B1193" s="183" t="s">
        <v>167</v>
      </c>
      <c r="C1193" s="183" t="str">
        <f t="shared" si="140"/>
        <v>CalaverasSilvopasture (CPS 381) Tree/Shrub Planting on Grazed Grasslands</v>
      </c>
      <c r="D1193" s="111">
        <f t="shared" si="134"/>
        <v>1.2E-2</v>
      </c>
      <c r="E1193" s="111">
        <f t="shared" si="135"/>
        <v>0</v>
      </c>
      <c r="F1193" s="111">
        <f t="shared" si="136"/>
        <v>2E-3</v>
      </c>
      <c r="G1193" s="111">
        <f t="shared" si="137"/>
        <v>1.6E-2</v>
      </c>
      <c r="H1193" s="111">
        <f t="shared" si="137"/>
        <v>0</v>
      </c>
      <c r="I1193" s="111">
        <f t="shared" si="137"/>
        <v>0.29399999999999998</v>
      </c>
      <c r="J1193" s="139">
        <f t="shared" si="139"/>
        <v>0</v>
      </c>
      <c r="K1193" s="184">
        <v>1.2E-2</v>
      </c>
      <c r="L1193" s="183"/>
      <c r="M1193" s="184">
        <v>2E-3</v>
      </c>
      <c r="N1193" s="184">
        <v>1.6E-2</v>
      </c>
      <c r="O1193" s="183"/>
      <c r="P1193" s="184">
        <v>0.29399999999999998</v>
      </c>
      <c r="Q1193" s="187"/>
    </row>
    <row r="1194" spans="1:21" x14ac:dyDescent="0.25">
      <c r="A1194" s="185" t="s">
        <v>43</v>
      </c>
      <c r="B1194" s="183" t="s">
        <v>167</v>
      </c>
      <c r="C1194" s="183" t="str">
        <f t="shared" si="140"/>
        <v>ColusaSilvopasture (CPS 381) Tree/Shrub Planting on Grazed Grasslands</v>
      </c>
      <c r="D1194" s="111">
        <f t="shared" si="134"/>
        <v>3.2000000000000001E-2</v>
      </c>
      <c r="E1194" s="111">
        <f t="shared" si="135"/>
        <v>0</v>
      </c>
      <c r="F1194" s="111">
        <f t="shared" si="136"/>
        <v>2E-3</v>
      </c>
      <c r="G1194" s="111">
        <f t="shared" si="137"/>
        <v>0.02</v>
      </c>
      <c r="H1194" s="111">
        <f t="shared" si="137"/>
        <v>0</v>
      </c>
      <c r="I1194" s="111">
        <f t="shared" si="137"/>
        <v>0.32</v>
      </c>
      <c r="J1194" s="139">
        <f t="shared" si="139"/>
        <v>0</v>
      </c>
      <c r="K1194" s="184">
        <v>3.2000000000000001E-2</v>
      </c>
      <c r="L1194" s="183"/>
      <c r="M1194" s="184">
        <v>2E-3</v>
      </c>
      <c r="N1194" s="184">
        <v>0.02</v>
      </c>
      <c r="O1194" s="183"/>
      <c r="P1194" s="184">
        <v>0.32</v>
      </c>
      <c r="Q1194" s="187"/>
    </row>
    <row r="1195" spans="1:21" x14ac:dyDescent="0.25">
      <c r="A1195" s="185" t="s">
        <v>44</v>
      </c>
      <c r="B1195" s="183" t="s">
        <v>167</v>
      </c>
      <c r="C1195" s="183" t="str">
        <f t="shared" si="140"/>
        <v>Contra CostaSilvopasture (CPS 381) Tree/Shrub Planting on Grazed Grasslands</v>
      </c>
      <c r="D1195" s="111">
        <f t="shared" si="134"/>
        <v>4.5999999999999999E-2</v>
      </c>
      <c r="E1195" s="111">
        <f t="shared" si="135"/>
        <v>0</v>
      </c>
      <c r="F1195" s="111">
        <f t="shared" si="136"/>
        <v>4.0000000000000001E-3</v>
      </c>
      <c r="G1195" s="111">
        <f t="shared" si="137"/>
        <v>8.0000000000000002E-3</v>
      </c>
      <c r="H1195" s="111">
        <f t="shared" si="137"/>
        <v>0</v>
      </c>
      <c r="I1195" s="111">
        <f t="shared" si="137"/>
        <v>0.39400000000000002</v>
      </c>
      <c r="J1195" s="139">
        <f t="shared" si="139"/>
        <v>0</v>
      </c>
      <c r="K1195" s="184">
        <v>4.5999999999999999E-2</v>
      </c>
      <c r="L1195" s="183"/>
      <c r="M1195" s="184">
        <v>4.0000000000000001E-3</v>
      </c>
      <c r="N1195" s="184">
        <v>8.0000000000000002E-3</v>
      </c>
      <c r="O1195" s="183"/>
      <c r="P1195" s="184">
        <v>0.39400000000000002</v>
      </c>
      <c r="Q1195" s="187"/>
    </row>
    <row r="1196" spans="1:21" x14ac:dyDescent="0.25">
      <c r="A1196" s="185" t="s">
        <v>45</v>
      </c>
      <c r="B1196" s="183" t="s">
        <v>167</v>
      </c>
      <c r="C1196" s="183" t="str">
        <f t="shared" si="140"/>
        <v>Del NorteSilvopasture (CPS 381) Tree/Shrub Planting on Grazed Grasslands</v>
      </c>
      <c r="D1196" s="111">
        <f t="shared" ref="D1196:H1246" si="141">K1196</f>
        <v>4.3999999999999997E-2</v>
      </c>
      <c r="E1196" s="111">
        <f t="shared" si="141"/>
        <v>0</v>
      </c>
      <c r="F1196" s="111">
        <f t="shared" si="141"/>
        <v>0.03</v>
      </c>
      <c r="G1196" s="111">
        <f t="shared" si="141"/>
        <v>4.0000000000000001E-3</v>
      </c>
      <c r="H1196" s="111">
        <f t="shared" si="141"/>
        <v>0</v>
      </c>
      <c r="I1196" s="111">
        <f t="shared" ref="I1196:J1246" si="142">P1196</f>
        <v>0.52800000000000002</v>
      </c>
      <c r="J1196" s="139">
        <f t="shared" si="142"/>
        <v>0</v>
      </c>
      <c r="K1196" s="184">
        <v>4.3999999999999997E-2</v>
      </c>
      <c r="L1196" s="183"/>
      <c r="M1196" s="184">
        <v>0.03</v>
      </c>
      <c r="N1196" s="184">
        <v>4.0000000000000001E-3</v>
      </c>
      <c r="O1196" s="183"/>
      <c r="P1196" s="184">
        <v>0.52800000000000002</v>
      </c>
      <c r="Q1196" s="187"/>
    </row>
    <row r="1197" spans="1:21" x14ac:dyDescent="0.25">
      <c r="A1197" s="185" t="s">
        <v>46</v>
      </c>
      <c r="B1197" s="183" t="s">
        <v>167</v>
      </c>
      <c r="C1197" s="183" t="str">
        <f t="shared" si="140"/>
        <v>El DoradoSilvopasture (CPS 381) Tree/Shrub Planting on Grazed Grasslands</v>
      </c>
      <c r="D1197" s="111">
        <f t="shared" si="141"/>
        <v>0.01</v>
      </c>
      <c r="E1197" s="111">
        <f t="shared" si="141"/>
        <v>0</v>
      </c>
      <c r="F1197" s="111">
        <f t="shared" si="141"/>
        <v>0</v>
      </c>
      <c r="G1197" s="111">
        <f t="shared" si="141"/>
        <v>2E-3</v>
      </c>
      <c r="H1197" s="111">
        <f t="shared" si="141"/>
        <v>0</v>
      </c>
      <c r="I1197" s="111">
        <f t="shared" si="142"/>
        <v>0.25</v>
      </c>
      <c r="J1197" s="139">
        <f t="shared" si="142"/>
        <v>0</v>
      </c>
      <c r="K1197" s="184">
        <v>0.01</v>
      </c>
      <c r="L1197" s="183"/>
      <c r="M1197" s="184">
        <v>0</v>
      </c>
      <c r="N1197" s="184">
        <v>2E-3</v>
      </c>
      <c r="O1197" s="183"/>
      <c r="P1197" s="184">
        <v>0.25</v>
      </c>
      <c r="Q1197" s="187"/>
    </row>
    <row r="1198" spans="1:21" x14ac:dyDescent="0.25">
      <c r="A1198" s="185" t="s">
        <v>47</v>
      </c>
      <c r="B1198" s="183" t="s">
        <v>167</v>
      </c>
      <c r="C1198" s="183" t="str">
        <f t="shared" si="140"/>
        <v>FresnoSilvopasture (CPS 381) Tree/Shrub Planting on Grazed Grasslands</v>
      </c>
      <c r="D1198" s="111">
        <f t="shared" si="141"/>
        <v>3.2000000000000001E-2</v>
      </c>
      <c r="E1198" s="111">
        <f t="shared" si="141"/>
        <v>0</v>
      </c>
      <c r="F1198" s="111">
        <f t="shared" si="141"/>
        <v>4.0000000000000001E-3</v>
      </c>
      <c r="G1198" s="111">
        <f t="shared" si="141"/>
        <v>8.0000000000000002E-3</v>
      </c>
      <c r="H1198" s="111">
        <f t="shared" si="141"/>
        <v>0</v>
      </c>
      <c r="I1198" s="111">
        <f t="shared" si="142"/>
        <v>0.35</v>
      </c>
      <c r="J1198" s="139">
        <f t="shared" si="142"/>
        <v>0</v>
      </c>
      <c r="K1198" s="184">
        <v>3.2000000000000001E-2</v>
      </c>
      <c r="L1198" s="183"/>
      <c r="M1198" s="184">
        <v>4.0000000000000001E-3</v>
      </c>
      <c r="N1198" s="184">
        <v>8.0000000000000002E-3</v>
      </c>
      <c r="O1198" s="183"/>
      <c r="P1198" s="184">
        <v>0.35</v>
      </c>
      <c r="Q1198" s="187"/>
    </row>
    <row r="1199" spans="1:21" x14ac:dyDescent="0.25">
      <c r="A1199" s="185" t="s">
        <v>48</v>
      </c>
      <c r="B1199" s="183" t="s">
        <v>167</v>
      </c>
      <c r="C1199" s="183" t="str">
        <f t="shared" si="140"/>
        <v>GlennSilvopasture (CPS 381) Tree/Shrub Planting on Grazed Grasslands</v>
      </c>
      <c r="D1199" s="111">
        <f t="shared" si="141"/>
        <v>3.2000000000000001E-2</v>
      </c>
      <c r="E1199" s="111">
        <f t="shared" si="141"/>
        <v>0</v>
      </c>
      <c r="F1199" s="111">
        <f t="shared" si="141"/>
        <v>4.0000000000000001E-3</v>
      </c>
      <c r="G1199" s="111">
        <f t="shared" si="141"/>
        <v>0.02</v>
      </c>
      <c r="H1199" s="111">
        <f t="shared" si="141"/>
        <v>0</v>
      </c>
      <c r="I1199" s="111">
        <f t="shared" si="142"/>
        <v>0.314</v>
      </c>
      <c r="J1199" s="139">
        <f t="shared" si="142"/>
        <v>0</v>
      </c>
      <c r="K1199" s="184">
        <v>3.2000000000000001E-2</v>
      </c>
      <c r="L1199" s="183"/>
      <c r="M1199" s="184">
        <v>4.0000000000000001E-3</v>
      </c>
      <c r="N1199" s="184">
        <v>0.02</v>
      </c>
      <c r="O1199" s="183"/>
      <c r="P1199" s="184">
        <v>0.314</v>
      </c>
      <c r="Q1199" s="187"/>
    </row>
    <row r="1200" spans="1:21" x14ac:dyDescent="0.25">
      <c r="A1200" s="185" t="s">
        <v>49</v>
      </c>
      <c r="B1200" s="183" t="s">
        <v>167</v>
      </c>
      <c r="C1200" s="183" t="str">
        <f t="shared" si="140"/>
        <v>HumboldtSilvopasture (CPS 381) Tree/Shrub Planting on Grazed Grasslands</v>
      </c>
      <c r="D1200" s="111">
        <f t="shared" si="141"/>
        <v>0.01</v>
      </c>
      <c r="E1200" s="111">
        <f t="shared" si="141"/>
        <v>0</v>
      </c>
      <c r="F1200" s="111">
        <f t="shared" si="141"/>
        <v>8.0000000000000002E-3</v>
      </c>
      <c r="G1200" s="111">
        <f t="shared" si="141"/>
        <v>0</v>
      </c>
      <c r="H1200" s="111">
        <f t="shared" si="141"/>
        <v>0</v>
      </c>
      <c r="I1200" s="111">
        <f t="shared" si="142"/>
        <v>0.12</v>
      </c>
      <c r="J1200" s="139">
        <f t="shared" si="142"/>
        <v>0</v>
      </c>
      <c r="K1200" s="184">
        <v>0.01</v>
      </c>
      <c r="L1200" s="183"/>
      <c r="M1200" s="184">
        <v>8.0000000000000002E-3</v>
      </c>
      <c r="N1200" s="184">
        <v>0</v>
      </c>
      <c r="O1200" s="183"/>
      <c r="P1200" s="184">
        <v>0.12</v>
      </c>
      <c r="Q1200" s="187"/>
    </row>
    <row r="1201" spans="1:17" x14ac:dyDescent="0.25">
      <c r="A1201" s="185" t="s">
        <v>50</v>
      </c>
      <c r="B1201" s="183" t="s">
        <v>167</v>
      </c>
      <c r="C1201" s="183" t="str">
        <f t="shared" si="140"/>
        <v>ImperialSilvopasture (CPS 381) Tree/Shrub Planting on Grazed Grasslands</v>
      </c>
      <c r="D1201" s="111">
        <f t="shared" si="141"/>
        <v>2.1999999999999999E-2</v>
      </c>
      <c r="E1201" s="111">
        <f t="shared" si="141"/>
        <v>0</v>
      </c>
      <c r="F1201" s="111">
        <f t="shared" si="141"/>
        <v>2E-3</v>
      </c>
      <c r="G1201" s="111">
        <f t="shared" si="141"/>
        <v>6.0000000000000001E-3</v>
      </c>
      <c r="H1201" s="111">
        <f t="shared" si="141"/>
        <v>0</v>
      </c>
      <c r="I1201" s="111">
        <f t="shared" si="142"/>
        <v>0.184</v>
      </c>
      <c r="J1201" s="139">
        <f t="shared" si="142"/>
        <v>0</v>
      </c>
      <c r="K1201" s="184">
        <v>2.1999999999999999E-2</v>
      </c>
      <c r="L1201" s="183"/>
      <c r="M1201" s="184">
        <v>2E-3</v>
      </c>
      <c r="N1201" s="184">
        <v>6.0000000000000001E-3</v>
      </c>
      <c r="O1201" s="183"/>
      <c r="P1201" s="184">
        <v>0.184</v>
      </c>
      <c r="Q1201" s="187"/>
    </row>
    <row r="1202" spans="1:17" x14ac:dyDescent="0.25">
      <c r="A1202" s="185" t="s">
        <v>51</v>
      </c>
      <c r="B1202" s="183" t="s">
        <v>167</v>
      </c>
      <c r="C1202" s="183" t="str">
        <f t="shared" si="140"/>
        <v>InyoSilvopasture (CPS 381) Tree/Shrub Planting on Grazed Grasslands</v>
      </c>
      <c r="D1202" s="111">
        <f t="shared" si="141"/>
        <v>0.02</v>
      </c>
      <c r="E1202" s="111">
        <f t="shared" si="141"/>
        <v>0</v>
      </c>
      <c r="F1202" s="111">
        <f t="shared" si="141"/>
        <v>2E-3</v>
      </c>
      <c r="G1202" s="111">
        <f t="shared" si="141"/>
        <v>0</v>
      </c>
      <c r="H1202" s="111">
        <f t="shared" si="141"/>
        <v>0</v>
      </c>
      <c r="I1202" s="111">
        <f t="shared" si="142"/>
        <v>0.41200000000000003</v>
      </c>
      <c r="J1202" s="139">
        <f t="shared" si="142"/>
        <v>0</v>
      </c>
      <c r="K1202" s="184">
        <v>0.02</v>
      </c>
      <c r="L1202" s="183"/>
      <c r="M1202" s="184">
        <v>2E-3</v>
      </c>
      <c r="N1202" s="184">
        <v>0</v>
      </c>
      <c r="O1202" s="183"/>
      <c r="P1202" s="184">
        <v>0.41200000000000003</v>
      </c>
      <c r="Q1202" s="187"/>
    </row>
    <row r="1203" spans="1:17" x14ac:dyDescent="0.25">
      <c r="A1203" s="185" t="s">
        <v>52</v>
      </c>
      <c r="B1203" s="183" t="s">
        <v>167</v>
      </c>
      <c r="C1203" s="183" t="str">
        <f t="shared" si="140"/>
        <v>KernSilvopasture (CPS 381) Tree/Shrub Planting on Grazed Grasslands</v>
      </c>
      <c r="D1203" s="111">
        <f t="shared" si="141"/>
        <v>4.5999999999999999E-2</v>
      </c>
      <c r="E1203" s="111">
        <f t="shared" si="141"/>
        <v>0</v>
      </c>
      <c r="F1203" s="111">
        <f t="shared" si="141"/>
        <v>4.0000000000000001E-3</v>
      </c>
      <c r="G1203" s="111">
        <f t="shared" si="141"/>
        <v>0</v>
      </c>
      <c r="H1203" s="111">
        <f t="shared" si="141"/>
        <v>0</v>
      </c>
      <c r="I1203" s="111">
        <f t="shared" si="142"/>
        <v>0.46399999999999997</v>
      </c>
      <c r="J1203" s="139">
        <f t="shared" si="142"/>
        <v>0</v>
      </c>
      <c r="K1203" s="184">
        <v>4.5999999999999999E-2</v>
      </c>
      <c r="L1203" s="183"/>
      <c r="M1203" s="184">
        <v>4.0000000000000001E-3</v>
      </c>
      <c r="N1203" s="184">
        <v>0</v>
      </c>
      <c r="O1203" s="183"/>
      <c r="P1203" s="184">
        <v>0.46399999999999997</v>
      </c>
      <c r="Q1203" s="187"/>
    </row>
    <row r="1204" spans="1:17" x14ac:dyDescent="0.25">
      <c r="A1204" s="185" t="s">
        <v>53</v>
      </c>
      <c r="B1204" s="183" t="s">
        <v>167</v>
      </c>
      <c r="C1204" s="183" t="str">
        <f t="shared" si="140"/>
        <v>KingsSilvopasture (CPS 381) Tree/Shrub Planting on Grazed Grasslands</v>
      </c>
      <c r="D1204" s="111">
        <f t="shared" si="141"/>
        <v>0.05</v>
      </c>
      <c r="E1204" s="111">
        <f t="shared" si="141"/>
        <v>0</v>
      </c>
      <c r="F1204" s="111">
        <f t="shared" si="141"/>
        <v>8.0000000000000002E-3</v>
      </c>
      <c r="G1204" s="111">
        <f t="shared" si="141"/>
        <v>8.0000000000000002E-3</v>
      </c>
      <c r="H1204" s="111">
        <f t="shared" si="141"/>
        <v>0</v>
      </c>
      <c r="I1204" s="111">
        <f t="shared" si="142"/>
        <v>0.33599999999999997</v>
      </c>
      <c r="J1204" s="139">
        <f t="shared" si="142"/>
        <v>0</v>
      </c>
      <c r="K1204" s="184">
        <v>0.05</v>
      </c>
      <c r="L1204" s="183"/>
      <c r="M1204" s="184">
        <v>8.0000000000000002E-3</v>
      </c>
      <c r="N1204" s="184">
        <v>8.0000000000000002E-3</v>
      </c>
      <c r="O1204" s="183"/>
      <c r="P1204" s="184">
        <v>0.33599999999999997</v>
      </c>
      <c r="Q1204" s="187"/>
    </row>
    <row r="1205" spans="1:17" x14ac:dyDescent="0.25">
      <c r="A1205" s="185" t="s">
        <v>54</v>
      </c>
      <c r="B1205" s="183" t="s">
        <v>167</v>
      </c>
      <c r="C1205" s="183" t="str">
        <f t="shared" si="140"/>
        <v>LakeSilvopasture (CPS 381) Tree/Shrub Planting on Grazed Grasslands</v>
      </c>
      <c r="D1205" s="111">
        <f t="shared" si="141"/>
        <v>1.2E-2</v>
      </c>
      <c r="E1205" s="111">
        <f t="shared" si="141"/>
        <v>0</v>
      </c>
      <c r="F1205" s="111">
        <f t="shared" si="141"/>
        <v>2E-3</v>
      </c>
      <c r="G1205" s="111">
        <f t="shared" si="141"/>
        <v>4.0000000000000001E-3</v>
      </c>
      <c r="H1205" s="111">
        <f t="shared" si="141"/>
        <v>0</v>
      </c>
      <c r="I1205" s="111">
        <f t="shared" si="142"/>
        <v>0.22000000000000003</v>
      </c>
      <c r="J1205" s="139">
        <f t="shared" si="142"/>
        <v>0</v>
      </c>
      <c r="K1205" s="184">
        <v>1.2E-2</v>
      </c>
      <c r="L1205" s="183"/>
      <c r="M1205" s="184">
        <v>2E-3</v>
      </c>
      <c r="N1205" s="184">
        <v>4.0000000000000001E-3</v>
      </c>
      <c r="O1205" s="183"/>
      <c r="P1205" s="184">
        <v>0.22000000000000003</v>
      </c>
      <c r="Q1205" s="187"/>
    </row>
    <row r="1206" spans="1:17" x14ac:dyDescent="0.25">
      <c r="A1206" s="185" t="s">
        <v>55</v>
      </c>
      <c r="B1206" s="183" t="s">
        <v>167</v>
      </c>
      <c r="C1206" s="183" t="str">
        <f t="shared" si="140"/>
        <v>LassenSilvopasture (CPS 381) Tree/Shrub Planting on Grazed Grasslands</v>
      </c>
      <c r="D1206" s="111">
        <f t="shared" si="141"/>
        <v>8.0000000000000002E-3</v>
      </c>
      <c r="E1206" s="111">
        <f t="shared" si="141"/>
        <v>0</v>
      </c>
      <c r="F1206" s="111">
        <f t="shared" si="141"/>
        <v>2E-3</v>
      </c>
      <c r="G1206" s="111">
        <f t="shared" si="141"/>
        <v>0</v>
      </c>
      <c r="H1206" s="111">
        <f t="shared" si="141"/>
        <v>0</v>
      </c>
      <c r="I1206" s="111">
        <f t="shared" si="142"/>
        <v>6.6000000000000003E-2</v>
      </c>
      <c r="J1206" s="139">
        <f t="shared" si="142"/>
        <v>0</v>
      </c>
      <c r="K1206" s="184">
        <v>8.0000000000000002E-3</v>
      </c>
      <c r="L1206" s="183"/>
      <c r="M1206" s="184">
        <v>2E-3</v>
      </c>
      <c r="N1206" s="184">
        <v>0</v>
      </c>
      <c r="O1206" s="183"/>
      <c r="P1206" s="184">
        <v>6.6000000000000003E-2</v>
      </c>
      <c r="Q1206" s="187"/>
    </row>
    <row r="1207" spans="1:17" x14ac:dyDescent="0.25">
      <c r="A1207" s="185" t="s">
        <v>56</v>
      </c>
      <c r="B1207" s="183" t="s">
        <v>167</v>
      </c>
      <c r="C1207" s="183" t="str">
        <f t="shared" si="140"/>
        <v>Los AngelesSilvopasture (CPS 381) Tree/Shrub Planting on Grazed Grasslands</v>
      </c>
      <c r="D1207" s="111">
        <f t="shared" si="141"/>
        <v>0.04</v>
      </c>
      <c r="E1207" s="111">
        <f t="shared" si="141"/>
        <v>0</v>
      </c>
      <c r="F1207" s="111">
        <f t="shared" si="141"/>
        <v>2E-3</v>
      </c>
      <c r="G1207" s="111">
        <f t="shared" si="141"/>
        <v>2E-3</v>
      </c>
      <c r="H1207" s="111">
        <f t="shared" si="141"/>
        <v>0</v>
      </c>
      <c r="I1207" s="111">
        <f t="shared" si="142"/>
        <v>0.16999999999999998</v>
      </c>
      <c r="J1207" s="139">
        <f t="shared" si="142"/>
        <v>0</v>
      </c>
      <c r="K1207" s="184">
        <v>0.04</v>
      </c>
      <c r="L1207" s="183"/>
      <c r="M1207" s="184">
        <v>2E-3</v>
      </c>
      <c r="N1207" s="184">
        <v>2E-3</v>
      </c>
      <c r="O1207" s="183"/>
      <c r="P1207" s="184">
        <v>0.16999999999999998</v>
      </c>
      <c r="Q1207" s="187"/>
    </row>
    <row r="1208" spans="1:17" x14ac:dyDescent="0.25">
      <c r="A1208" s="185" t="s">
        <v>57</v>
      </c>
      <c r="B1208" s="183" t="s">
        <v>167</v>
      </c>
      <c r="C1208" s="183" t="str">
        <f t="shared" si="140"/>
        <v>MaderaSilvopasture (CPS 381) Tree/Shrub Planting on Grazed Grasslands</v>
      </c>
      <c r="D1208" s="111">
        <f t="shared" si="141"/>
        <v>2.6000000000000002E-2</v>
      </c>
      <c r="E1208" s="111">
        <f t="shared" si="141"/>
        <v>0</v>
      </c>
      <c r="F1208" s="111">
        <f t="shared" si="141"/>
        <v>4.0000000000000001E-3</v>
      </c>
      <c r="G1208" s="111">
        <f t="shared" si="141"/>
        <v>8.0000000000000002E-3</v>
      </c>
      <c r="H1208" s="111">
        <f t="shared" si="141"/>
        <v>0</v>
      </c>
      <c r="I1208" s="111">
        <f t="shared" si="142"/>
        <v>0.36</v>
      </c>
      <c r="J1208" s="139">
        <f t="shared" si="142"/>
        <v>0</v>
      </c>
      <c r="K1208" s="184">
        <v>2.6000000000000002E-2</v>
      </c>
      <c r="L1208" s="183"/>
      <c r="M1208" s="184">
        <v>4.0000000000000001E-3</v>
      </c>
      <c r="N1208" s="184">
        <v>8.0000000000000002E-3</v>
      </c>
      <c r="O1208" s="183"/>
      <c r="P1208" s="184">
        <v>0.36</v>
      </c>
      <c r="Q1208" s="187"/>
    </row>
    <row r="1209" spans="1:17" x14ac:dyDescent="0.25">
      <c r="A1209" s="185" t="s">
        <v>58</v>
      </c>
      <c r="B1209" s="183" t="s">
        <v>167</v>
      </c>
      <c r="C1209" s="183" t="str">
        <f t="shared" si="140"/>
        <v>MarinSilvopasture (CPS 381) Tree/Shrub Planting on Grazed Grasslands</v>
      </c>
      <c r="D1209" s="111">
        <f t="shared" si="141"/>
        <v>2.4E-2</v>
      </c>
      <c r="E1209" s="111">
        <f t="shared" si="141"/>
        <v>0</v>
      </c>
      <c r="F1209" s="111">
        <f t="shared" si="141"/>
        <v>4.0000000000000001E-3</v>
      </c>
      <c r="G1209" s="111">
        <f t="shared" si="141"/>
        <v>2E-3</v>
      </c>
      <c r="H1209" s="111">
        <f t="shared" si="141"/>
        <v>0</v>
      </c>
      <c r="I1209" s="111">
        <f t="shared" si="142"/>
        <v>0.10200000000000001</v>
      </c>
      <c r="J1209" s="139">
        <f t="shared" si="142"/>
        <v>0</v>
      </c>
      <c r="K1209" s="184">
        <v>2.4E-2</v>
      </c>
      <c r="L1209" s="183"/>
      <c r="M1209" s="184">
        <v>4.0000000000000001E-3</v>
      </c>
      <c r="N1209" s="184">
        <v>2E-3</v>
      </c>
      <c r="O1209" s="183"/>
      <c r="P1209" s="184">
        <v>0.10200000000000001</v>
      </c>
      <c r="Q1209" s="187"/>
    </row>
    <row r="1210" spans="1:17" x14ac:dyDescent="0.25">
      <c r="A1210" s="185" t="s">
        <v>59</v>
      </c>
      <c r="B1210" s="183" t="s">
        <v>167</v>
      </c>
      <c r="C1210" s="183" t="str">
        <f t="shared" ref="C1210:C1246" si="143">A1210&amp;B1210</f>
        <v>MariposaSilvopasture (CPS 381) Tree/Shrub Planting on Grazed Grasslands</v>
      </c>
      <c r="D1210" s="111">
        <f t="shared" si="141"/>
        <v>2.4E-2</v>
      </c>
      <c r="E1210" s="111">
        <f t="shared" si="141"/>
        <v>0</v>
      </c>
      <c r="F1210" s="111">
        <f t="shared" si="141"/>
        <v>4.0000000000000001E-3</v>
      </c>
      <c r="G1210" s="111">
        <f t="shared" si="141"/>
        <v>6.0000000000000001E-3</v>
      </c>
      <c r="H1210" s="111">
        <f t="shared" si="141"/>
        <v>0</v>
      </c>
      <c r="I1210" s="111">
        <f t="shared" si="142"/>
        <v>0.35799999999999998</v>
      </c>
      <c r="J1210" s="139">
        <f t="shared" si="142"/>
        <v>0</v>
      </c>
      <c r="K1210" s="184">
        <v>2.4E-2</v>
      </c>
      <c r="L1210" s="183"/>
      <c r="M1210" s="184">
        <v>4.0000000000000001E-3</v>
      </c>
      <c r="N1210" s="184">
        <v>6.0000000000000001E-3</v>
      </c>
      <c r="O1210" s="183"/>
      <c r="P1210" s="184">
        <v>0.35799999999999998</v>
      </c>
      <c r="Q1210" s="187"/>
    </row>
    <row r="1211" spans="1:17" x14ac:dyDescent="0.25">
      <c r="A1211" s="185" t="s">
        <v>60</v>
      </c>
      <c r="B1211" s="183" t="s">
        <v>167</v>
      </c>
      <c r="C1211" s="183" t="str">
        <f t="shared" si="143"/>
        <v>MendocinoSilvopasture (CPS 381) Tree/Shrub Planting on Grazed Grasslands</v>
      </c>
      <c r="D1211" s="111">
        <f t="shared" si="141"/>
        <v>8.0000000000000002E-3</v>
      </c>
      <c r="E1211" s="111">
        <f t="shared" si="141"/>
        <v>0</v>
      </c>
      <c r="F1211" s="111">
        <f t="shared" si="141"/>
        <v>0</v>
      </c>
      <c r="G1211" s="111">
        <f t="shared" si="141"/>
        <v>0</v>
      </c>
      <c r="H1211" s="111">
        <f t="shared" si="141"/>
        <v>0</v>
      </c>
      <c r="I1211" s="111">
        <f t="shared" si="142"/>
        <v>0.128</v>
      </c>
      <c r="J1211" s="139">
        <f t="shared" si="142"/>
        <v>0</v>
      </c>
      <c r="K1211" s="184">
        <v>8.0000000000000002E-3</v>
      </c>
      <c r="L1211" s="183"/>
      <c r="M1211" s="184">
        <v>0</v>
      </c>
      <c r="N1211" s="184">
        <v>0</v>
      </c>
      <c r="O1211" s="183"/>
      <c r="P1211" s="184">
        <v>0.128</v>
      </c>
      <c r="Q1211" s="187"/>
    </row>
    <row r="1212" spans="1:17" x14ac:dyDescent="0.25">
      <c r="A1212" s="185" t="s">
        <v>61</v>
      </c>
      <c r="B1212" s="183" t="s">
        <v>167</v>
      </c>
      <c r="C1212" s="183" t="str">
        <f t="shared" si="143"/>
        <v>MercedSilvopasture (CPS 381) Tree/Shrub Planting on Grazed Grasslands</v>
      </c>
      <c r="D1212" s="111">
        <f t="shared" si="141"/>
        <v>0.03</v>
      </c>
      <c r="E1212" s="111">
        <f t="shared" si="141"/>
        <v>0</v>
      </c>
      <c r="F1212" s="111">
        <f t="shared" si="141"/>
        <v>4.0000000000000001E-3</v>
      </c>
      <c r="G1212" s="111">
        <f t="shared" si="141"/>
        <v>8.0000000000000002E-3</v>
      </c>
      <c r="H1212" s="111">
        <f t="shared" si="141"/>
        <v>0</v>
      </c>
      <c r="I1212" s="111">
        <f t="shared" si="142"/>
        <v>0.372</v>
      </c>
      <c r="J1212" s="139">
        <f t="shared" si="142"/>
        <v>0</v>
      </c>
      <c r="K1212" s="184">
        <v>0.03</v>
      </c>
      <c r="L1212" s="183"/>
      <c r="M1212" s="184">
        <v>4.0000000000000001E-3</v>
      </c>
      <c r="N1212" s="184">
        <v>8.0000000000000002E-3</v>
      </c>
      <c r="O1212" s="183"/>
      <c r="P1212" s="184">
        <v>0.372</v>
      </c>
      <c r="Q1212" s="187"/>
    </row>
    <row r="1213" spans="1:17" x14ac:dyDescent="0.25">
      <c r="A1213" s="185" t="s">
        <v>62</v>
      </c>
      <c r="B1213" s="183" t="s">
        <v>167</v>
      </c>
      <c r="C1213" s="183" t="str">
        <f t="shared" si="143"/>
        <v>ModocSilvopasture (CPS 381) Tree/Shrub Planting on Grazed Grasslands</v>
      </c>
      <c r="D1213" s="111">
        <f t="shared" si="141"/>
        <v>4.0000000000000001E-3</v>
      </c>
      <c r="E1213" s="111">
        <f t="shared" si="141"/>
        <v>0</v>
      </c>
      <c r="F1213" s="111">
        <f t="shared" si="141"/>
        <v>2E-3</v>
      </c>
      <c r="G1213" s="111">
        <f t="shared" si="141"/>
        <v>0</v>
      </c>
      <c r="H1213" s="111">
        <f t="shared" si="141"/>
        <v>0</v>
      </c>
      <c r="I1213" s="111">
        <f t="shared" si="142"/>
        <v>5.2000000000000005E-2</v>
      </c>
      <c r="J1213" s="139">
        <f t="shared" si="142"/>
        <v>0</v>
      </c>
      <c r="K1213" s="184">
        <v>4.0000000000000001E-3</v>
      </c>
      <c r="L1213" s="183"/>
      <c r="M1213" s="184">
        <v>2E-3</v>
      </c>
      <c r="N1213" s="184">
        <v>0</v>
      </c>
      <c r="O1213" s="183"/>
      <c r="P1213" s="184">
        <v>5.2000000000000005E-2</v>
      </c>
      <c r="Q1213" s="187"/>
    </row>
    <row r="1214" spans="1:17" x14ac:dyDescent="0.25">
      <c r="A1214" s="185" t="s">
        <v>63</v>
      </c>
      <c r="B1214" s="183" t="s">
        <v>167</v>
      </c>
      <c r="C1214" s="183" t="str">
        <f t="shared" si="143"/>
        <v>MonoSilvopasture (CPS 381) Tree/Shrub Planting on Grazed Grasslands</v>
      </c>
      <c r="D1214" s="111">
        <f t="shared" si="141"/>
        <v>6.0000000000000001E-3</v>
      </c>
      <c r="E1214" s="111">
        <f t="shared" si="141"/>
        <v>0</v>
      </c>
      <c r="F1214" s="111">
        <f t="shared" si="141"/>
        <v>2E-3</v>
      </c>
      <c r="G1214" s="111">
        <f t="shared" si="141"/>
        <v>0</v>
      </c>
      <c r="H1214" s="111">
        <f t="shared" si="141"/>
        <v>0</v>
      </c>
      <c r="I1214" s="111">
        <f t="shared" si="142"/>
        <v>6.4000000000000001E-2</v>
      </c>
      <c r="J1214" s="139">
        <f t="shared" si="142"/>
        <v>0</v>
      </c>
      <c r="K1214" s="184">
        <v>6.0000000000000001E-3</v>
      </c>
      <c r="L1214" s="183"/>
      <c r="M1214" s="184">
        <v>2E-3</v>
      </c>
      <c r="N1214" s="184">
        <v>0</v>
      </c>
      <c r="O1214" s="183"/>
      <c r="P1214" s="184">
        <v>6.4000000000000001E-2</v>
      </c>
      <c r="Q1214" s="187"/>
    </row>
    <row r="1215" spans="1:17" x14ac:dyDescent="0.25">
      <c r="A1215" s="185" t="s">
        <v>64</v>
      </c>
      <c r="B1215" s="183" t="s">
        <v>167</v>
      </c>
      <c r="C1215" s="183" t="str">
        <f t="shared" si="143"/>
        <v>MontereySilvopasture (CPS 381) Tree/Shrub Planting on Grazed Grasslands</v>
      </c>
      <c r="D1215" s="111">
        <f t="shared" si="141"/>
        <v>0.03</v>
      </c>
      <c r="E1215" s="111">
        <f t="shared" si="141"/>
        <v>0</v>
      </c>
      <c r="F1215" s="111">
        <f t="shared" si="141"/>
        <v>4.0000000000000001E-3</v>
      </c>
      <c r="G1215" s="111">
        <f t="shared" si="141"/>
        <v>4.0000000000000001E-3</v>
      </c>
      <c r="H1215" s="111">
        <f t="shared" si="141"/>
        <v>0</v>
      </c>
      <c r="I1215" s="111">
        <f t="shared" si="142"/>
        <v>0.41600000000000004</v>
      </c>
      <c r="J1215" s="139">
        <f t="shared" si="142"/>
        <v>0</v>
      </c>
      <c r="K1215" s="184">
        <v>0.03</v>
      </c>
      <c r="L1215" s="183"/>
      <c r="M1215" s="184">
        <v>4.0000000000000001E-3</v>
      </c>
      <c r="N1215" s="184">
        <v>4.0000000000000001E-3</v>
      </c>
      <c r="O1215" s="183"/>
      <c r="P1215" s="184">
        <v>0.41600000000000004</v>
      </c>
      <c r="Q1215" s="187"/>
    </row>
    <row r="1216" spans="1:17" x14ac:dyDescent="0.25">
      <c r="A1216" s="185" t="s">
        <v>65</v>
      </c>
      <c r="B1216" s="183" t="s">
        <v>167</v>
      </c>
      <c r="C1216" s="183" t="str">
        <f t="shared" si="143"/>
        <v>NapaSilvopasture (CPS 381) Tree/Shrub Planting on Grazed Grasslands</v>
      </c>
      <c r="D1216" s="111">
        <f t="shared" si="141"/>
        <v>3.7999999999999999E-2</v>
      </c>
      <c r="E1216" s="111">
        <f t="shared" si="141"/>
        <v>0</v>
      </c>
      <c r="F1216" s="111">
        <f t="shared" si="141"/>
        <v>4.0000000000000001E-3</v>
      </c>
      <c r="G1216" s="111">
        <f t="shared" si="141"/>
        <v>0.01</v>
      </c>
      <c r="H1216" s="111">
        <f t="shared" si="141"/>
        <v>0</v>
      </c>
      <c r="I1216" s="111">
        <f t="shared" si="142"/>
        <v>0.34599999999999997</v>
      </c>
      <c r="J1216" s="139">
        <f t="shared" si="142"/>
        <v>0</v>
      </c>
      <c r="K1216" s="184">
        <v>3.7999999999999999E-2</v>
      </c>
      <c r="L1216" s="183"/>
      <c r="M1216" s="184">
        <v>4.0000000000000001E-3</v>
      </c>
      <c r="N1216" s="184">
        <v>0.01</v>
      </c>
      <c r="O1216" s="183"/>
      <c r="P1216" s="184">
        <v>0.34599999999999997</v>
      </c>
      <c r="Q1216" s="187"/>
    </row>
    <row r="1217" spans="1:17" x14ac:dyDescent="0.25">
      <c r="A1217" s="185" t="s">
        <v>66</v>
      </c>
      <c r="B1217" s="183" t="s">
        <v>167</v>
      </c>
      <c r="C1217" s="183" t="str">
        <f t="shared" si="143"/>
        <v>NevadaSilvopasture (CPS 381) Tree/Shrub Planting on Grazed Grasslands</v>
      </c>
      <c r="D1217" s="111">
        <f t="shared" si="141"/>
        <v>0.02</v>
      </c>
      <c r="E1217" s="111">
        <f t="shared" si="141"/>
        <v>0</v>
      </c>
      <c r="F1217" s="111">
        <f t="shared" si="141"/>
        <v>0</v>
      </c>
      <c r="G1217" s="111">
        <f t="shared" si="141"/>
        <v>0.01</v>
      </c>
      <c r="H1217" s="111">
        <f t="shared" si="141"/>
        <v>0</v>
      </c>
      <c r="I1217" s="111">
        <f t="shared" si="142"/>
        <v>0.22000000000000003</v>
      </c>
      <c r="J1217" s="139">
        <f t="shared" si="142"/>
        <v>0</v>
      </c>
      <c r="K1217" s="184">
        <v>0.02</v>
      </c>
      <c r="L1217" s="183"/>
      <c r="M1217" s="184">
        <v>0</v>
      </c>
      <c r="N1217" s="184">
        <v>0.01</v>
      </c>
      <c r="O1217" s="183"/>
      <c r="P1217" s="184">
        <v>0.22000000000000003</v>
      </c>
      <c r="Q1217" s="187"/>
    </row>
    <row r="1218" spans="1:17" x14ac:dyDescent="0.25">
      <c r="A1218" s="185" t="s">
        <v>67</v>
      </c>
      <c r="B1218" s="183" t="s">
        <v>167</v>
      </c>
      <c r="C1218" s="183" t="str">
        <f t="shared" si="143"/>
        <v>OrangeSilvopasture (CPS 381) Tree/Shrub Planting on Grazed Grasslands</v>
      </c>
      <c r="D1218" s="111">
        <f t="shared" si="141"/>
        <v>0.04</v>
      </c>
      <c r="E1218" s="111">
        <f t="shared" si="141"/>
        <v>0</v>
      </c>
      <c r="F1218" s="111">
        <f t="shared" si="141"/>
        <v>2E-3</v>
      </c>
      <c r="G1218" s="111">
        <f t="shared" si="141"/>
        <v>0</v>
      </c>
      <c r="H1218" s="111">
        <f t="shared" si="141"/>
        <v>0</v>
      </c>
      <c r="I1218" s="111">
        <f t="shared" si="142"/>
        <v>0.16</v>
      </c>
      <c r="J1218" s="139">
        <f t="shared" si="142"/>
        <v>0</v>
      </c>
      <c r="K1218" s="184">
        <v>0.04</v>
      </c>
      <c r="L1218" s="183"/>
      <c r="M1218" s="184">
        <v>2E-3</v>
      </c>
      <c r="N1218" s="184">
        <v>0</v>
      </c>
      <c r="O1218" s="183"/>
      <c r="P1218" s="184">
        <v>0.16</v>
      </c>
      <c r="Q1218" s="187"/>
    </row>
    <row r="1219" spans="1:17" x14ac:dyDescent="0.25">
      <c r="A1219" s="185" t="s">
        <v>68</v>
      </c>
      <c r="B1219" s="183" t="s">
        <v>167</v>
      </c>
      <c r="C1219" s="183" t="str">
        <f t="shared" si="143"/>
        <v>PlacerSilvopasture (CPS 381) Tree/Shrub Planting on Grazed Grasslands</v>
      </c>
      <c r="D1219" s="111">
        <f t="shared" si="141"/>
        <v>1.2E-2</v>
      </c>
      <c r="E1219" s="111">
        <f t="shared" si="141"/>
        <v>0</v>
      </c>
      <c r="F1219" s="111">
        <f t="shared" si="141"/>
        <v>4.0000000000000001E-3</v>
      </c>
      <c r="G1219" s="111">
        <f t="shared" si="141"/>
        <v>1.6E-2</v>
      </c>
      <c r="H1219" s="111">
        <f t="shared" si="141"/>
        <v>0</v>
      </c>
      <c r="I1219" s="111">
        <f t="shared" si="142"/>
        <v>0.29599999999999999</v>
      </c>
      <c r="J1219" s="139">
        <f t="shared" si="142"/>
        <v>0</v>
      </c>
      <c r="K1219" s="184">
        <v>1.2E-2</v>
      </c>
      <c r="L1219" s="183"/>
      <c r="M1219" s="184">
        <v>4.0000000000000001E-3</v>
      </c>
      <c r="N1219" s="184">
        <v>1.6E-2</v>
      </c>
      <c r="O1219" s="183"/>
      <c r="P1219" s="184">
        <v>0.29599999999999999</v>
      </c>
      <c r="Q1219" s="187"/>
    </row>
    <row r="1220" spans="1:17" x14ac:dyDescent="0.25">
      <c r="A1220" s="185" t="s">
        <v>69</v>
      </c>
      <c r="B1220" s="183" t="s">
        <v>167</v>
      </c>
      <c r="C1220" s="183" t="str">
        <f t="shared" si="143"/>
        <v>PlumasSilvopasture (CPS 381) Tree/Shrub Planting on Grazed Grasslands</v>
      </c>
      <c r="D1220" s="111">
        <f t="shared" si="141"/>
        <v>4.0000000000000001E-3</v>
      </c>
      <c r="E1220" s="111">
        <f t="shared" si="141"/>
        <v>0</v>
      </c>
      <c r="F1220" s="111">
        <f t="shared" si="141"/>
        <v>0</v>
      </c>
      <c r="G1220" s="111">
        <f t="shared" si="141"/>
        <v>0</v>
      </c>
      <c r="H1220" s="111">
        <f t="shared" si="141"/>
        <v>0</v>
      </c>
      <c r="I1220" s="111">
        <f t="shared" si="142"/>
        <v>0.06</v>
      </c>
      <c r="J1220" s="139">
        <f t="shared" si="142"/>
        <v>0</v>
      </c>
      <c r="K1220" s="184">
        <v>4.0000000000000001E-3</v>
      </c>
      <c r="L1220" s="183"/>
      <c r="M1220" s="184">
        <v>0</v>
      </c>
      <c r="N1220" s="184">
        <v>0</v>
      </c>
      <c r="O1220" s="183"/>
      <c r="P1220" s="184">
        <v>0.06</v>
      </c>
      <c r="Q1220" s="187"/>
    </row>
    <row r="1221" spans="1:17" x14ac:dyDescent="0.25">
      <c r="A1221" s="185" t="s">
        <v>70</v>
      </c>
      <c r="B1221" s="183" t="s">
        <v>167</v>
      </c>
      <c r="C1221" s="183" t="str">
        <f t="shared" si="143"/>
        <v>RiversideSilvopasture (CPS 381) Tree/Shrub Planting on Grazed Grasslands</v>
      </c>
      <c r="D1221" s="111">
        <f t="shared" si="141"/>
        <v>1.6E-2</v>
      </c>
      <c r="E1221" s="111">
        <f t="shared" si="141"/>
        <v>0</v>
      </c>
      <c r="F1221" s="111">
        <f t="shared" si="141"/>
        <v>2E-3</v>
      </c>
      <c r="G1221" s="111">
        <f t="shared" si="141"/>
        <v>6.0000000000000001E-3</v>
      </c>
      <c r="H1221" s="111">
        <f t="shared" si="141"/>
        <v>0</v>
      </c>
      <c r="I1221" s="111">
        <f t="shared" si="142"/>
        <v>0.24</v>
      </c>
      <c r="J1221" s="139">
        <f t="shared" si="142"/>
        <v>0</v>
      </c>
      <c r="K1221" s="184">
        <v>1.6E-2</v>
      </c>
      <c r="L1221" s="183"/>
      <c r="M1221" s="184">
        <v>2E-3</v>
      </c>
      <c r="N1221" s="184">
        <v>6.0000000000000001E-3</v>
      </c>
      <c r="O1221" s="183"/>
      <c r="P1221" s="184">
        <v>0.24</v>
      </c>
      <c r="Q1221" s="187"/>
    </row>
    <row r="1222" spans="1:17" x14ac:dyDescent="0.25">
      <c r="A1222" s="185" t="s">
        <v>71</v>
      </c>
      <c r="B1222" s="183" t="s">
        <v>167</v>
      </c>
      <c r="C1222" s="183" t="str">
        <f t="shared" si="143"/>
        <v>SacramentoSilvopasture (CPS 381) Tree/Shrub Planting on Grazed Grasslands</v>
      </c>
      <c r="D1222" s="111">
        <f t="shared" si="141"/>
        <v>2.8000000000000004E-2</v>
      </c>
      <c r="E1222" s="111">
        <f t="shared" si="141"/>
        <v>0</v>
      </c>
      <c r="F1222" s="111">
        <f t="shared" si="141"/>
        <v>6.0000000000000001E-3</v>
      </c>
      <c r="G1222" s="111">
        <f t="shared" si="141"/>
        <v>2.6000000000000002E-2</v>
      </c>
      <c r="H1222" s="111">
        <f t="shared" si="141"/>
        <v>0</v>
      </c>
      <c r="I1222" s="111">
        <f t="shared" si="142"/>
        <v>0.38400000000000001</v>
      </c>
      <c r="J1222" s="139">
        <f t="shared" si="142"/>
        <v>0</v>
      </c>
      <c r="K1222" s="184">
        <v>2.8000000000000004E-2</v>
      </c>
      <c r="L1222" s="183"/>
      <c r="M1222" s="184">
        <v>6.0000000000000001E-3</v>
      </c>
      <c r="N1222" s="184">
        <v>2.6000000000000002E-2</v>
      </c>
      <c r="O1222" s="183"/>
      <c r="P1222" s="184">
        <v>0.38400000000000001</v>
      </c>
      <c r="Q1222" s="187"/>
    </row>
    <row r="1223" spans="1:17" x14ac:dyDescent="0.25">
      <c r="A1223" s="185" t="s">
        <v>72</v>
      </c>
      <c r="B1223" s="183" t="s">
        <v>167</v>
      </c>
      <c r="C1223" s="183" t="str">
        <f t="shared" si="143"/>
        <v>San BenitoSilvopasture (CPS 381) Tree/Shrub Planting on Grazed Grasslands</v>
      </c>
      <c r="D1223" s="111">
        <f t="shared" si="141"/>
        <v>1.6E-2</v>
      </c>
      <c r="E1223" s="111">
        <f t="shared" si="141"/>
        <v>0</v>
      </c>
      <c r="F1223" s="111">
        <f t="shared" si="141"/>
        <v>2E-3</v>
      </c>
      <c r="G1223" s="111">
        <f t="shared" si="141"/>
        <v>4.0000000000000001E-3</v>
      </c>
      <c r="H1223" s="111">
        <f t="shared" si="141"/>
        <v>0</v>
      </c>
      <c r="I1223" s="111">
        <f t="shared" si="142"/>
        <v>0.36199999999999999</v>
      </c>
      <c r="J1223" s="139">
        <f t="shared" si="142"/>
        <v>0</v>
      </c>
      <c r="K1223" s="184">
        <v>1.6E-2</v>
      </c>
      <c r="L1223" s="183"/>
      <c r="M1223" s="184">
        <v>2E-3</v>
      </c>
      <c r="N1223" s="184">
        <v>4.0000000000000001E-3</v>
      </c>
      <c r="O1223" s="183"/>
      <c r="P1223" s="184">
        <v>0.36199999999999999</v>
      </c>
      <c r="Q1223" s="187"/>
    </row>
    <row r="1224" spans="1:17" x14ac:dyDescent="0.25">
      <c r="A1224" s="185" t="s">
        <v>73</v>
      </c>
      <c r="B1224" s="183" t="s">
        <v>167</v>
      </c>
      <c r="C1224" s="183" t="str">
        <f t="shared" si="143"/>
        <v>San BernadinoSilvopasture (CPS 381) Tree/Shrub Planting on Grazed Grasslands</v>
      </c>
      <c r="D1224" s="111">
        <f t="shared" si="141"/>
        <v>1.2E-2</v>
      </c>
      <c r="E1224" s="111">
        <f t="shared" si="141"/>
        <v>0</v>
      </c>
      <c r="F1224" s="111">
        <f t="shared" si="141"/>
        <v>2E-3</v>
      </c>
      <c r="G1224" s="111">
        <f t="shared" si="141"/>
        <v>4.0000000000000001E-3</v>
      </c>
      <c r="H1224" s="111">
        <f t="shared" si="141"/>
        <v>0</v>
      </c>
      <c r="I1224" s="111">
        <f t="shared" si="142"/>
        <v>0.25800000000000001</v>
      </c>
      <c r="J1224" s="139">
        <f t="shared" si="142"/>
        <v>0</v>
      </c>
      <c r="K1224" s="184">
        <v>1.2E-2</v>
      </c>
      <c r="L1224" s="183"/>
      <c r="M1224" s="184">
        <v>2E-3</v>
      </c>
      <c r="N1224" s="184">
        <v>4.0000000000000001E-3</v>
      </c>
      <c r="O1224" s="183"/>
      <c r="P1224" s="184">
        <v>0.25800000000000001</v>
      </c>
      <c r="Q1224" s="187"/>
    </row>
    <row r="1225" spans="1:17" x14ac:dyDescent="0.25">
      <c r="A1225" s="185" t="s">
        <v>74</v>
      </c>
      <c r="B1225" s="183" t="s">
        <v>167</v>
      </c>
      <c r="C1225" s="183" t="str">
        <f t="shared" si="143"/>
        <v>San DiegoSilvopasture (CPS 381) Tree/Shrub Planting on Grazed Grasslands</v>
      </c>
      <c r="D1225" s="111">
        <f t="shared" si="141"/>
        <v>1.4000000000000002E-2</v>
      </c>
      <c r="E1225" s="111">
        <f t="shared" si="141"/>
        <v>0</v>
      </c>
      <c r="F1225" s="111">
        <f t="shared" si="141"/>
        <v>6.0000000000000001E-3</v>
      </c>
      <c r="G1225" s="111">
        <f t="shared" si="141"/>
        <v>0</v>
      </c>
      <c r="H1225" s="111">
        <f t="shared" si="141"/>
        <v>0</v>
      </c>
      <c r="I1225" s="111">
        <f t="shared" si="142"/>
        <v>0.13999999999999999</v>
      </c>
      <c r="J1225" s="139">
        <f t="shared" si="142"/>
        <v>0</v>
      </c>
      <c r="K1225" s="184">
        <v>1.4000000000000002E-2</v>
      </c>
      <c r="L1225" s="183"/>
      <c r="M1225" s="184">
        <v>6.0000000000000001E-3</v>
      </c>
      <c r="N1225" s="184">
        <v>0</v>
      </c>
      <c r="O1225" s="183"/>
      <c r="P1225" s="184">
        <v>0.13999999999999999</v>
      </c>
      <c r="Q1225" s="187"/>
    </row>
    <row r="1226" spans="1:17" x14ac:dyDescent="0.25">
      <c r="A1226" s="185" t="s">
        <v>75</v>
      </c>
      <c r="B1226" s="183" t="s">
        <v>167</v>
      </c>
      <c r="C1226" s="183" t="str">
        <f t="shared" si="143"/>
        <v>San FranciscoSilvopasture (CPS 381) Tree/Shrub Planting on Grazed Grasslands</v>
      </c>
      <c r="D1226" s="111">
        <f t="shared" si="141"/>
        <v>3.2000000000000001E-2</v>
      </c>
      <c r="E1226" s="111">
        <f t="shared" si="141"/>
        <v>0</v>
      </c>
      <c r="F1226" s="111">
        <f t="shared" si="141"/>
        <v>4.0000000000000001E-3</v>
      </c>
      <c r="G1226" s="111">
        <f t="shared" si="141"/>
        <v>6.0000000000000001E-3</v>
      </c>
      <c r="H1226" s="111">
        <f t="shared" si="141"/>
        <v>0</v>
      </c>
      <c r="I1226" s="111">
        <f t="shared" si="142"/>
        <v>0.13</v>
      </c>
      <c r="J1226" s="139">
        <f t="shared" si="142"/>
        <v>0</v>
      </c>
      <c r="K1226" s="184">
        <v>3.2000000000000001E-2</v>
      </c>
      <c r="L1226" s="183"/>
      <c r="M1226" s="184">
        <v>4.0000000000000001E-3</v>
      </c>
      <c r="N1226" s="184">
        <v>6.0000000000000001E-3</v>
      </c>
      <c r="O1226" s="183"/>
      <c r="P1226" s="184">
        <v>0.13</v>
      </c>
      <c r="Q1226" s="187"/>
    </row>
    <row r="1227" spans="1:17" x14ac:dyDescent="0.25">
      <c r="A1227" s="185" t="s">
        <v>76</v>
      </c>
      <c r="B1227" s="183" t="s">
        <v>167</v>
      </c>
      <c r="C1227" s="183" t="str">
        <f t="shared" si="143"/>
        <v>San JoaquinSilvopasture (CPS 381) Tree/Shrub Planting on Grazed Grasslands</v>
      </c>
      <c r="D1227" s="111">
        <f t="shared" si="141"/>
        <v>6.2E-2</v>
      </c>
      <c r="E1227" s="111">
        <f t="shared" si="141"/>
        <v>0</v>
      </c>
      <c r="F1227" s="111">
        <f t="shared" si="141"/>
        <v>4.0000000000000001E-3</v>
      </c>
      <c r="G1227" s="111">
        <f t="shared" si="141"/>
        <v>1.4000000000000002E-2</v>
      </c>
      <c r="H1227" s="111">
        <f t="shared" si="141"/>
        <v>0</v>
      </c>
      <c r="I1227" s="111">
        <f t="shared" si="142"/>
        <v>0.31</v>
      </c>
      <c r="J1227" s="139">
        <f t="shared" si="142"/>
        <v>0</v>
      </c>
      <c r="K1227" s="184">
        <v>6.2E-2</v>
      </c>
      <c r="L1227" s="183"/>
      <c r="M1227" s="184">
        <v>4.0000000000000001E-3</v>
      </c>
      <c r="N1227" s="184">
        <v>1.4000000000000002E-2</v>
      </c>
      <c r="O1227" s="183"/>
      <c r="P1227" s="184">
        <v>0.31</v>
      </c>
      <c r="Q1227" s="187"/>
    </row>
    <row r="1228" spans="1:17" x14ac:dyDescent="0.25">
      <c r="A1228" s="185" t="s">
        <v>77</v>
      </c>
      <c r="B1228" s="183" t="s">
        <v>167</v>
      </c>
      <c r="C1228" s="183" t="str">
        <f t="shared" si="143"/>
        <v>San Luis ObispoSilvopasture (CPS 381) Tree/Shrub Planting on Grazed Grasslands</v>
      </c>
      <c r="D1228" s="111">
        <f t="shared" si="141"/>
        <v>1.4000000000000002E-2</v>
      </c>
      <c r="E1228" s="111">
        <f t="shared" si="141"/>
        <v>0</v>
      </c>
      <c r="F1228" s="111">
        <f t="shared" si="141"/>
        <v>6.0000000000000001E-3</v>
      </c>
      <c r="G1228" s="111">
        <f t="shared" si="141"/>
        <v>2E-3</v>
      </c>
      <c r="H1228" s="111">
        <f t="shared" si="141"/>
        <v>0</v>
      </c>
      <c r="I1228" s="111">
        <f t="shared" si="142"/>
        <v>0.36799999999999999</v>
      </c>
      <c r="J1228" s="139">
        <f t="shared" si="142"/>
        <v>0</v>
      </c>
      <c r="K1228" s="184">
        <v>1.4000000000000002E-2</v>
      </c>
      <c r="L1228" s="183"/>
      <c r="M1228" s="184">
        <v>6.0000000000000001E-3</v>
      </c>
      <c r="N1228" s="184">
        <v>2E-3</v>
      </c>
      <c r="O1228" s="183"/>
      <c r="P1228" s="184">
        <v>0.36799999999999999</v>
      </c>
      <c r="Q1228" s="187"/>
    </row>
    <row r="1229" spans="1:17" x14ac:dyDescent="0.25">
      <c r="A1229" s="185" t="s">
        <v>78</v>
      </c>
      <c r="B1229" s="183" t="s">
        <v>167</v>
      </c>
      <c r="C1229" s="183" t="str">
        <f t="shared" si="143"/>
        <v>San MateoSilvopasture (CPS 381) Tree/Shrub Planting on Grazed Grasslands</v>
      </c>
      <c r="D1229" s="111">
        <f t="shared" si="141"/>
        <v>2.8000000000000004E-2</v>
      </c>
      <c r="E1229" s="111">
        <f t="shared" si="141"/>
        <v>0</v>
      </c>
      <c r="F1229" s="111">
        <f t="shared" si="141"/>
        <v>2E-3</v>
      </c>
      <c r="G1229" s="111">
        <f t="shared" si="141"/>
        <v>4.0000000000000001E-3</v>
      </c>
      <c r="H1229" s="111">
        <f t="shared" si="141"/>
        <v>0</v>
      </c>
      <c r="I1229" s="111">
        <f t="shared" si="142"/>
        <v>0.124</v>
      </c>
      <c r="J1229" s="139">
        <f t="shared" si="142"/>
        <v>0</v>
      </c>
      <c r="K1229" s="184">
        <v>2.8000000000000004E-2</v>
      </c>
      <c r="L1229" s="183"/>
      <c r="M1229" s="184">
        <v>2E-3</v>
      </c>
      <c r="N1229" s="184">
        <v>4.0000000000000001E-3</v>
      </c>
      <c r="O1229" s="183"/>
      <c r="P1229" s="184">
        <v>0.124</v>
      </c>
      <c r="Q1229" s="187"/>
    </row>
    <row r="1230" spans="1:17" x14ac:dyDescent="0.25">
      <c r="A1230" s="185" t="s">
        <v>79</v>
      </c>
      <c r="B1230" s="183" t="s">
        <v>167</v>
      </c>
      <c r="C1230" s="183" t="str">
        <f t="shared" si="143"/>
        <v>Santa BarbaraSilvopasture (CPS 381) Tree/Shrub Planting on Grazed Grasslands</v>
      </c>
      <c r="D1230" s="111">
        <f t="shared" si="141"/>
        <v>4.0000000000000001E-3</v>
      </c>
      <c r="E1230" s="111">
        <f t="shared" si="141"/>
        <v>0</v>
      </c>
      <c r="F1230" s="111">
        <f t="shared" si="141"/>
        <v>2E-3</v>
      </c>
      <c r="G1230" s="111">
        <f t="shared" si="141"/>
        <v>0</v>
      </c>
      <c r="H1230" s="111">
        <f t="shared" si="141"/>
        <v>0</v>
      </c>
      <c r="I1230" s="111">
        <f t="shared" si="142"/>
        <v>0.14199999999999999</v>
      </c>
      <c r="J1230" s="139">
        <f t="shared" si="142"/>
        <v>0</v>
      </c>
      <c r="K1230" s="184">
        <v>4.0000000000000001E-3</v>
      </c>
      <c r="L1230" s="183"/>
      <c r="M1230" s="184">
        <v>2E-3</v>
      </c>
      <c r="N1230" s="184">
        <v>0</v>
      </c>
      <c r="O1230" s="183"/>
      <c r="P1230" s="184">
        <v>0.14199999999999999</v>
      </c>
      <c r="Q1230" s="187"/>
    </row>
    <row r="1231" spans="1:17" x14ac:dyDescent="0.25">
      <c r="A1231" s="185" t="s">
        <v>80</v>
      </c>
      <c r="B1231" s="183" t="s">
        <v>167</v>
      </c>
      <c r="C1231" s="183" t="str">
        <f t="shared" si="143"/>
        <v>Santa ClaraSilvopasture (CPS 381) Tree/Shrub Planting on Grazed Grasslands</v>
      </c>
      <c r="D1231" s="111">
        <f t="shared" si="141"/>
        <v>0.122</v>
      </c>
      <c r="E1231" s="111">
        <f t="shared" si="141"/>
        <v>0</v>
      </c>
      <c r="F1231" s="111">
        <f t="shared" si="141"/>
        <v>4.0000000000000001E-3</v>
      </c>
      <c r="G1231" s="111">
        <f t="shared" si="141"/>
        <v>4.0000000000000001E-3</v>
      </c>
      <c r="H1231" s="111">
        <f t="shared" si="141"/>
        <v>0</v>
      </c>
      <c r="I1231" s="111">
        <f t="shared" si="142"/>
        <v>0.33999999999999997</v>
      </c>
      <c r="J1231" s="139">
        <f t="shared" si="142"/>
        <v>0</v>
      </c>
      <c r="K1231" s="184">
        <v>0.122</v>
      </c>
      <c r="L1231" s="183"/>
      <c r="M1231" s="184">
        <v>4.0000000000000001E-3</v>
      </c>
      <c r="N1231" s="184">
        <v>4.0000000000000001E-3</v>
      </c>
      <c r="O1231" s="183"/>
      <c r="P1231" s="184">
        <v>0.33999999999999997</v>
      </c>
      <c r="Q1231" s="187"/>
    </row>
    <row r="1232" spans="1:17" x14ac:dyDescent="0.25">
      <c r="A1232" s="185" t="s">
        <v>81</v>
      </c>
      <c r="B1232" s="183" t="s">
        <v>167</v>
      </c>
      <c r="C1232" s="183" t="str">
        <f t="shared" si="143"/>
        <v>Santa CruzSilvopasture (CPS 381) Tree/Shrub Planting on Grazed Grasslands</v>
      </c>
      <c r="D1232" s="111">
        <f t="shared" si="141"/>
        <v>3.2000000000000001E-2</v>
      </c>
      <c r="E1232" s="111">
        <f t="shared" si="141"/>
        <v>0</v>
      </c>
      <c r="F1232" s="111">
        <f t="shared" si="141"/>
        <v>2E-3</v>
      </c>
      <c r="G1232" s="111">
        <f t="shared" si="141"/>
        <v>2E-3</v>
      </c>
      <c r="H1232" s="111">
        <f t="shared" si="141"/>
        <v>0</v>
      </c>
      <c r="I1232" s="111">
        <f t="shared" si="142"/>
        <v>0.126</v>
      </c>
      <c r="J1232" s="139">
        <f t="shared" si="142"/>
        <v>0</v>
      </c>
      <c r="K1232" s="184">
        <v>3.2000000000000001E-2</v>
      </c>
      <c r="L1232" s="183"/>
      <c r="M1232" s="184">
        <v>2E-3</v>
      </c>
      <c r="N1232" s="184">
        <v>2E-3</v>
      </c>
      <c r="O1232" s="183"/>
      <c r="P1232" s="184">
        <v>0.126</v>
      </c>
      <c r="Q1232" s="187"/>
    </row>
    <row r="1233" spans="1:17" x14ac:dyDescent="0.25">
      <c r="A1233" s="185" t="s">
        <v>82</v>
      </c>
      <c r="B1233" s="183" t="s">
        <v>167</v>
      </c>
      <c r="C1233" s="183" t="str">
        <f t="shared" si="143"/>
        <v>ShastaSilvopasture (CPS 381) Tree/Shrub Planting on Grazed Grasslands</v>
      </c>
      <c r="D1233" s="111">
        <f t="shared" si="141"/>
        <v>2.8000000000000004E-2</v>
      </c>
      <c r="E1233" s="111">
        <f t="shared" si="141"/>
        <v>0</v>
      </c>
      <c r="F1233" s="111">
        <f t="shared" si="141"/>
        <v>4.0000000000000001E-3</v>
      </c>
      <c r="G1233" s="111">
        <f t="shared" si="141"/>
        <v>2E-3</v>
      </c>
      <c r="H1233" s="111">
        <f t="shared" si="141"/>
        <v>0</v>
      </c>
      <c r="I1233" s="111">
        <f t="shared" si="142"/>
        <v>0.32799999999999996</v>
      </c>
      <c r="J1233" s="139">
        <f t="shared" si="142"/>
        <v>0</v>
      </c>
      <c r="K1233" s="184">
        <v>2.8000000000000004E-2</v>
      </c>
      <c r="L1233" s="183"/>
      <c r="M1233" s="184">
        <v>4.0000000000000001E-3</v>
      </c>
      <c r="N1233" s="184">
        <v>2E-3</v>
      </c>
      <c r="O1233" s="183"/>
      <c r="P1233" s="184">
        <v>0.32799999999999996</v>
      </c>
      <c r="Q1233" s="187"/>
    </row>
    <row r="1234" spans="1:17" x14ac:dyDescent="0.25">
      <c r="A1234" s="185" t="s">
        <v>83</v>
      </c>
      <c r="B1234" s="183" t="s">
        <v>167</v>
      </c>
      <c r="C1234" s="183" t="str">
        <f t="shared" si="143"/>
        <v>SierraSilvopasture (CPS 381) Tree/Shrub Planting on Grazed Grasslands</v>
      </c>
      <c r="D1234" s="111">
        <f t="shared" si="141"/>
        <v>0.01</v>
      </c>
      <c r="E1234" s="111">
        <f t="shared" si="141"/>
        <v>0</v>
      </c>
      <c r="F1234" s="111">
        <f t="shared" si="141"/>
        <v>0</v>
      </c>
      <c r="G1234" s="111">
        <f t="shared" si="141"/>
        <v>0</v>
      </c>
      <c r="H1234" s="111">
        <f t="shared" si="141"/>
        <v>0</v>
      </c>
      <c r="I1234" s="111">
        <f t="shared" si="142"/>
        <v>7.1999999999999995E-2</v>
      </c>
      <c r="J1234" s="139">
        <f t="shared" si="142"/>
        <v>0</v>
      </c>
      <c r="K1234" s="184">
        <v>0.01</v>
      </c>
      <c r="L1234" s="183"/>
      <c r="M1234" s="184">
        <v>0</v>
      </c>
      <c r="N1234" s="184">
        <v>0</v>
      </c>
      <c r="O1234" s="183"/>
      <c r="P1234" s="184">
        <v>7.1999999999999995E-2</v>
      </c>
      <c r="Q1234" s="187"/>
    </row>
    <row r="1235" spans="1:17" x14ac:dyDescent="0.25">
      <c r="A1235" s="185" t="s">
        <v>84</v>
      </c>
      <c r="B1235" s="183" t="s">
        <v>167</v>
      </c>
      <c r="C1235" s="183" t="str">
        <f t="shared" si="143"/>
        <v>SiskiyouSilvopasture (CPS 381) Tree/Shrub Planting on Grazed Grasslands</v>
      </c>
      <c r="D1235" s="111">
        <f t="shared" si="141"/>
        <v>0.01</v>
      </c>
      <c r="E1235" s="111">
        <f t="shared" si="141"/>
        <v>0</v>
      </c>
      <c r="F1235" s="111">
        <f t="shared" si="141"/>
        <v>2E-3</v>
      </c>
      <c r="G1235" s="111">
        <f t="shared" si="141"/>
        <v>0</v>
      </c>
      <c r="H1235" s="111">
        <f t="shared" si="141"/>
        <v>0</v>
      </c>
      <c r="I1235" s="111">
        <f t="shared" si="142"/>
        <v>0.156</v>
      </c>
      <c r="J1235" s="139">
        <f t="shared" si="142"/>
        <v>0</v>
      </c>
      <c r="K1235" s="184">
        <v>0.01</v>
      </c>
      <c r="L1235" s="183"/>
      <c r="M1235" s="184">
        <v>2E-3</v>
      </c>
      <c r="N1235" s="184">
        <v>0</v>
      </c>
      <c r="O1235" s="183"/>
      <c r="P1235" s="184">
        <v>0.156</v>
      </c>
      <c r="Q1235" s="187"/>
    </row>
    <row r="1236" spans="1:17" x14ac:dyDescent="0.25">
      <c r="A1236" s="185" t="s">
        <v>85</v>
      </c>
      <c r="B1236" s="183" t="s">
        <v>167</v>
      </c>
      <c r="C1236" s="183" t="str">
        <f t="shared" si="143"/>
        <v>SolanoSilvopasture (CPS 381) Tree/Shrub Planting on Grazed Grasslands</v>
      </c>
      <c r="D1236" s="111">
        <f t="shared" si="141"/>
        <v>3.4000000000000002E-2</v>
      </c>
      <c r="E1236" s="111">
        <f t="shared" si="141"/>
        <v>0</v>
      </c>
      <c r="F1236" s="111">
        <f t="shared" si="141"/>
        <v>0.01</v>
      </c>
      <c r="G1236" s="111">
        <f t="shared" si="141"/>
        <v>0.03</v>
      </c>
      <c r="H1236" s="111">
        <f t="shared" si="141"/>
        <v>0</v>
      </c>
      <c r="I1236" s="111">
        <f t="shared" si="142"/>
        <v>0.372</v>
      </c>
      <c r="J1236" s="139">
        <f t="shared" si="142"/>
        <v>0</v>
      </c>
      <c r="K1236" s="184">
        <v>3.4000000000000002E-2</v>
      </c>
      <c r="L1236" s="183"/>
      <c r="M1236" s="184">
        <v>0.01</v>
      </c>
      <c r="N1236" s="184">
        <v>0.03</v>
      </c>
      <c r="O1236" s="183"/>
      <c r="P1236" s="184">
        <v>0.372</v>
      </c>
      <c r="Q1236" s="187"/>
    </row>
    <row r="1237" spans="1:17" x14ac:dyDescent="0.25">
      <c r="A1237" s="185" t="s">
        <v>86</v>
      </c>
      <c r="B1237" s="183" t="s">
        <v>167</v>
      </c>
      <c r="C1237" s="183" t="str">
        <f t="shared" si="143"/>
        <v>SonomaSilvopasture (CPS 381) Tree/Shrub Planting on Grazed Grasslands</v>
      </c>
      <c r="D1237" s="111">
        <f t="shared" si="141"/>
        <v>0.01</v>
      </c>
      <c r="E1237" s="111">
        <f t="shared" si="141"/>
        <v>0</v>
      </c>
      <c r="F1237" s="111">
        <f t="shared" si="141"/>
        <v>2E-3</v>
      </c>
      <c r="G1237" s="111">
        <f t="shared" si="141"/>
        <v>4.0000000000000001E-3</v>
      </c>
      <c r="H1237" s="111">
        <f t="shared" si="141"/>
        <v>0</v>
      </c>
      <c r="I1237" s="111">
        <f t="shared" si="142"/>
        <v>0.11599999999999999</v>
      </c>
      <c r="J1237" s="139">
        <f t="shared" si="142"/>
        <v>0</v>
      </c>
      <c r="K1237" s="184">
        <v>0.01</v>
      </c>
      <c r="L1237" s="183"/>
      <c r="M1237" s="184">
        <v>2E-3</v>
      </c>
      <c r="N1237" s="184">
        <v>4.0000000000000001E-3</v>
      </c>
      <c r="O1237" s="183"/>
      <c r="P1237" s="184">
        <v>0.11599999999999999</v>
      </c>
      <c r="Q1237" s="187"/>
    </row>
    <row r="1238" spans="1:17" x14ac:dyDescent="0.25">
      <c r="A1238" s="185" t="s">
        <v>87</v>
      </c>
      <c r="B1238" s="183" t="s">
        <v>167</v>
      </c>
      <c r="C1238" s="183" t="str">
        <f t="shared" si="143"/>
        <v>StanislausSilvopasture (CPS 381) Tree/Shrub Planting on Grazed Grasslands</v>
      </c>
      <c r="D1238" s="111">
        <f t="shared" si="141"/>
        <v>5.6000000000000008E-2</v>
      </c>
      <c r="E1238" s="111">
        <f t="shared" si="141"/>
        <v>0</v>
      </c>
      <c r="F1238" s="111">
        <f t="shared" si="141"/>
        <v>4.0000000000000001E-3</v>
      </c>
      <c r="G1238" s="111">
        <f t="shared" si="141"/>
        <v>1.4000000000000002E-2</v>
      </c>
      <c r="H1238" s="111">
        <f t="shared" si="141"/>
        <v>0</v>
      </c>
      <c r="I1238" s="111">
        <f t="shared" si="142"/>
        <v>0.40599999999999997</v>
      </c>
      <c r="J1238" s="139">
        <f t="shared" si="142"/>
        <v>0</v>
      </c>
      <c r="K1238" s="184">
        <v>5.6000000000000008E-2</v>
      </c>
      <c r="L1238" s="183"/>
      <c r="M1238" s="184">
        <v>4.0000000000000001E-3</v>
      </c>
      <c r="N1238" s="184">
        <v>1.4000000000000002E-2</v>
      </c>
      <c r="O1238" s="183"/>
      <c r="P1238" s="184">
        <v>0.40599999999999997</v>
      </c>
      <c r="Q1238" s="187"/>
    </row>
    <row r="1239" spans="1:17" x14ac:dyDescent="0.25">
      <c r="A1239" s="185" t="s">
        <v>88</v>
      </c>
      <c r="B1239" s="183" t="s">
        <v>167</v>
      </c>
      <c r="C1239" s="183" t="str">
        <f t="shared" si="143"/>
        <v>SutterSilvopasture (CPS 381) Tree/Shrub Planting on Grazed Grasslands</v>
      </c>
      <c r="D1239" s="111">
        <f t="shared" si="141"/>
        <v>3.7999999999999999E-2</v>
      </c>
      <c r="E1239" s="111">
        <f t="shared" si="141"/>
        <v>0</v>
      </c>
      <c r="F1239" s="111">
        <f t="shared" si="141"/>
        <v>4.0000000000000001E-3</v>
      </c>
      <c r="G1239" s="111">
        <f t="shared" si="141"/>
        <v>2.4E-2</v>
      </c>
      <c r="H1239" s="111">
        <f t="shared" si="141"/>
        <v>0</v>
      </c>
      <c r="I1239" s="111">
        <f t="shared" si="142"/>
        <v>0.53400000000000003</v>
      </c>
      <c r="J1239" s="139">
        <f t="shared" si="142"/>
        <v>0</v>
      </c>
      <c r="K1239" s="184">
        <v>3.7999999999999999E-2</v>
      </c>
      <c r="L1239" s="183"/>
      <c r="M1239" s="184">
        <v>4.0000000000000001E-3</v>
      </c>
      <c r="N1239" s="184">
        <v>2.4E-2</v>
      </c>
      <c r="O1239" s="183"/>
      <c r="P1239" s="184">
        <v>0.53400000000000003</v>
      </c>
      <c r="Q1239" s="187"/>
    </row>
    <row r="1240" spans="1:17" x14ac:dyDescent="0.25">
      <c r="A1240" s="185" t="s">
        <v>89</v>
      </c>
      <c r="B1240" s="183" t="s">
        <v>167</v>
      </c>
      <c r="C1240" s="183" t="str">
        <f t="shared" si="143"/>
        <v>TehamaSilvopasture (CPS 381) Tree/Shrub Planting on Grazed Grasslands</v>
      </c>
      <c r="D1240" s="111">
        <f t="shared" si="141"/>
        <v>3.2000000000000001E-2</v>
      </c>
      <c r="E1240" s="111">
        <f t="shared" si="141"/>
        <v>0</v>
      </c>
      <c r="F1240" s="111">
        <f t="shared" si="141"/>
        <v>6.0000000000000001E-3</v>
      </c>
      <c r="G1240" s="111">
        <f t="shared" si="141"/>
        <v>0.02</v>
      </c>
      <c r="H1240" s="111">
        <f t="shared" si="141"/>
        <v>0</v>
      </c>
      <c r="I1240" s="111">
        <f t="shared" si="142"/>
        <v>0.44600000000000001</v>
      </c>
      <c r="J1240" s="139">
        <f t="shared" si="142"/>
        <v>0</v>
      </c>
      <c r="K1240" s="184">
        <v>3.2000000000000001E-2</v>
      </c>
      <c r="L1240" s="183"/>
      <c r="M1240" s="184">
        <v>6.0000000000000001E-3</v>
      </c>
      <c r="N1240" s="184">
        <v>0.02</v>
      </c>
      <c r="O1240" s="183"/>
      <c r="P1240" s="184">
        <v>0.44600000000000001</v>
      </c>
      <c r="Q1240" s="187"/>
    </row>
    <row r="1241" spans="1:17" x14ac:dyDescent="0.25">
      <c r="A1241" s="185" t="s">
        <v>90</v>
      </c>
      <c r="B1241" s="183" t="s">
        <v>167</v>
      </c>
      <c r="C1241" s="183" t="str">
        <f t="shared" si="143"/>
        <v>TrinitySilvopasture (CPS 381) Tree/Shrub Planting on Grazed Grasslands</v>
      </c>
      <c r="D1241" s="111">
        <f t="shared" si="141"/>
        <v>1.2E-2</v>
      </c>
      <c r="E1241" s="111">
        <f t="shared" si="141"/>
        <v>0</v>
      </c>
      <c r="F1241" s="111">
        <f t="shared" si="141"/>
        <v>2E-3</v>
      </c>
      <c r="G1241" s="111">
        <f t="shared" si="141"/>
        <v>0</v>
      </c>
      <c r="H1241" s="111">
        <f t="shared" si="141"/>
        <v>0</v>
      </c>
      <c r="I1241" s="111">
        <f t="shared" si="142"/>
        <v>0.22799999999999998</v>
      </c>
      <c r="J1241" s="139">
        <f t="shared" si="142"/>
        <v>0</v>
      </c>
      <c r="K1241" s="184">
        <v>1.2E-2</v>
      </c>
      <c r="L1241" s="183"/>
      <c r="M1241" s="184">
        <v>2E-3</v>
      </c>
      <c r="N1241" s="184">
        <v>0</v>
      </c>
      <c r="O1241" s="183"/>
      <c r="P1241" s="184">
        <v>0.22799999999999998</v>
      </c>
      <c r="Q1241" s="187"/>
    </row>
    <row r="1242" spans="1:17" x14ac:dyDescent="0.25">
      <c r="A1242" s="185" t="s">
        <v>91</v>
      </c>
      <c r="B1242" s="183" t="s">
        <v>167</v>
      </c>
      <c r="C1242" s="183" t="str">
        <f t="shared" si="143"/>
        <v>TulareSilvopasture (CPS 381) Tree/Shrub Planting on Grazed Grasslands</v>
      </c>
      <c r="D1242" s="111">
        <f t="shared" si="141"/>
        <v>0.06</v>
      </c>
      <c r="E1242" s="111">
        <f t="shared" si="141"/>
        <v>0</v>
      </c>
      <c r="F1242" s="111">
        <f t="shared" si="141"/>
        <v>8.0000000000000002E-3</v>
      </c>
      <c r="G1242" s="111">
        <f t="shared" si="141"/>
        <v>8.0000000000000002E-3</v>
      </c>
      <c r="H1242" s="111">
        <f t="shared" si="141"/>
        <v>0</v>
      </c>
      <c r="I1242" s="111">
        <f t="shared" si="142"/>
        <v>0.46399999999999997</v>
      </c>
      <c r="J1242" s="139">
        <f t="shared" si="142"/>
        <v>0</v>
      </c>
      <c r="K1242" s="184">
        <v>0.06</v>
      </c>
      <c r="L1242" s="183"/>
      <c r="M1242" s="184">
        <v>8.0000000000000002E-3</v>
      </c>
      <c r="N1242" s="184">
        <v>8.0000000000000002E-3</v>
      </c>
      <c r="O1242" s="183"/>
      <c r="P1242" s="184">
        <v>0.46399999999999997</v>
      </c>
      <c r="Q1242" s="187"/>
    </row>
    <row r="1243" spans="1:17" x14ac:dyDescent="0.25">
      <c r="A1243" s="185" t="s">
        <v>92</v>
      </c>
      <c r="B1243" s="183" t="s">
        <v>167</v>
      </c>
      <c r="C1243" s="183" t="str">
        <f t="shared" si="143"/>
        <v>TuolumneSilvopasture (CPS 381) Tree/Shrub Planting on Grazed Grasslands</v>
      </c>
      <c r="D1243" s="111">
        <f t="shared" si="141"/>
        <v>1.6E-2</v>
      </c>
      <c r="E1243" s="111">
        <f t="shared" si="141"/>
        <v>0</v>
      </c>
      <c r="F1243" s="111">
        <f t="shared" si="141"/>
        <v>2E-3</v>
      </c>
      <c r="G1243" s="111">
        <f t="shared" si="141"/>
        <v>6.0000000000000001E-3</v>
      </c>
      <c r="H1243" s="111">
        <f t="shared" si="141"/>
        <v>0</v>
      </c>
      <c r="I1243" s="111">
        <f t="shared" si="142"/>
        <v>0.23199999999999998</v>
      </c>
      <c r="J1243" s="139">
        <f t="shared" si="142"/>
        <v>0</v>
      </c>
      <c r="K1243" s="184">
        <v>1.6E-2</v>
      </c>
      <c r="L1243" s="183"/>
      <c r="M1243" s="184">
        <v>2E-3</v>
      </c>
      <c r="N1243" s="184">
        <v>6.0000000000000001E-3</v>
      </c>
      <c r="O1243" s="183"/>
      <c r="P1243" s="184">
        <v>0.23199999999999998</v>
      </c>
      <c r="Q1243" s="187"/>
    </row>
    <row r="1244" spans="1:17" x14ac:dyDescent="0.25">
      <c r="A1244" s="185" t="s">
        <v>93</v>
      </c>
      <c r="B1244" s="183" t="s">
        <v>167</v>
      </c>
      <c r="C1244" s="183" t="str">
        <f t="shared" si="143"/>
        <v>VentureSilvopasture (CPS 381) Tree/Shrub Planting on Grazed Grasslands</v>
      </c>
      <c r="D1244" s="111">
        <f t="shared" si="141"/>
        <v>1.6E-2</v>
      </c>
      <c r="E1244" s="111">
        <f t="shared" si="141"/>
        <v>0</v>
      </c>
      <c r="F1244" s="111">
        <f t="shared" si="141"/>
        <v>2E-3</v>
      </c>
      <c r="G1244" s="111">
        <f t="shared" si="141"/>
        <v>0</v>
      </c>
      <c r="H1244" s="111">
        <f t="shared" si="141"/>
        <v>0</v>
      </c>
      <c r="I1244" s="111">
        <f t="shared" si="142"/>
        <v>0.188</v>
      </c>
      <c r="J1244" s="139">
        <f t="shared" si="142"/>
        <v>0</v>
      </c>
      <c r="K1244" s="184">
        <v>1.6E-2</v>
      </c>
      <c r="L1244" s="183"/>
      <c r="M1244" s="184">
        <v>2E-3</v>
      </c>
      <c r="N1244" s="184">
        <v>0</v>
      </c>
      <c r="O1244" s="183"/>
      <c r="P1244" s="184">
        <v>0.188</v>
      </c>
      <c r="Q1244" s="187"/>
    </row>
    <row r="1245" spans="1:17" x14ac:dyDescent="0.25">
      <c r="A1245" s="185" t="s">
        <v>94</v>
      </c>
      <c r="B1245" s="183" t="s">
        <v>167</v>
      </c>
      <c r="C1245" s="183" t="str">
        <f t="shared" si="143"/>
        <v>YoloSilvopasture (CPS 381) Tree/Shrub Planting on Grazed Grasslands</v>
      </c>
      <c r="D1245" s="111">
        <f t="shared" si="141"/>
        <v>3.2000000000000001E-2</v>
      </c>
      <c r="E1245" s="111">
        <f t="shared" si="141"/>
        <v>0</v>
      </c>
      <c r="F1245" s="111">
        <f t="shared" si="141"/>
        <v>2E-3</v>
      </c>
      <c r="G1245" s="111">
        <f t="shared" si="141"/>
        <v>2.4E-2</v>
      </c>
      <c r="H1245" s="111">
        <f t="shared" si="141"/>
        <v>0</v>
      </c>
      <c r="I1245" s="111">
        <f t="shared" si="142"/>
        <v>0.35</v>
      </c>
      <c r="J1245" s="139">
        <f t="shared" si="142"/>
        <v>0</v>
      </c>
      <c r="K1245" s="184">
        <v>3.2000000000000001E-2</v>
      </c>
      <c r="L1245" s="183"/>
      <c r="M1245" s="184">
        <v>2E-3</v>
      </c>
      <c r="N1245" s="184">
        <v>2.4E-2</v>
      </c>
      <c r="O1245" s="183"/>
      <c r="P1245" s="184">
        <v>0.35</v>
      </c>
      <c r="Q1245" s="187"/>
    </row>
    <row r="1246" spans="1:17" ht="16.5" thickBot="1" x14ac:dyDescent="0.3">
      <c r="A1246" s="188" t="s">
        <v>95</v>
      </c>
      <c r="B1246" s="189" t="s">
        <v>167</v>
      </c>
      <c r="C1246" s="189" t="str">
        <f t="shared" si="143"/>
        <v>YubaSilvopasture (CPS 381) Tree/Shrub Planting on Grazed Grasslands</v>
      </c>
      <c r="D1246" s="130">
        <f t="shared" si="141"/>
        <v>0.03</v>
      </c>
      <c r="E1246" s="130">
        <f t="shared" si="141"/>
        <v>0</v>
      </c>
      <c r="F1246" s="130">
        <f t="shared" si="141"/>
        <v>4.0000000000000001E-3</v>
      </c>
      <c r="G1246" s="130">
        <f t="shared" si="141"/>
        <v>0.02</v>
      </c>
      <c r="H1246" s="130">
        <f t="shared" si="141"/>
        <v>0</v>
      </c>
      <c r="I1246" s="130">
        <f t="shared" si="142"/>
        <v>0.46200000000000002</v>
      </c>
      <c r="J1246" s="136">
        <f t="shared" si="142"/>
        <v>0</v>
      </c>
      <c r="K1246" s="190">
        <v>0.03</v>
      </c>
      <c r="L1246" s="189"/>
      <c r="M1246" s="190">
        <v>4.0000000000000001E-3</v>
      </c>
      <c r="N1246" s="190">
        <v>0.02</v>
      </c>
      <c r="O1246" s="189"/>
      <c r="P1246" s="190">
        <v>0.46200000000000002</v>
      </c>
      <c r="Q1246" s="191"/>
    </row>
  </sheetData>
  <sheetProtection algorithmName="SHA-512" hashValue="7/S/+2R984odvZMfJtwhzPy3yzbmotv9cN+Y6qTR6V4WyzaMNvkN+JWkhBGoryzQ2sJc7RMENnuiLkgBHi/42g==" saltValue="c7l0v+a4eJ/QUrAkzEr9PQ==" spinCount="100000" sheet="1" objects="1" scenarios="1"/>
  <mergeCells count="12">
    <mergeCell ref="A11:Q11"/>
    <mergeCell ref="A10:Q10"/>
    <mergeCell ref="A20:Q20"/>
    <mergeCell ref="A21:Q21"/>
    <mergeCell ref="A22:Q22"/>
    <mergeCell ref="A23:Q23"/>
    <mergeCell ref="A12:Q13"/>
    <mergeCell ref="A14:Q14"/>
    <mergeCell ref="A15:Q15"/>
    <mergeCell ref="A16:Q16"/>
    <mergeCell ref="A17:Q18"/>
    <mergeCell ref="A19:Q19"/>
  </mergeCells>
  <hyperlinks>
    <hyperlink ref="A14" r:id="rId1"/>
    <hyperlink ref="A14:Q14" r:id="rId2" tooltip="Link to Quantification of Greenhouse Gas Emissions for Compost Application in California Croplands" display="https://www.arb.ca.gov/cc/capandtrade/auctionproceeds/dndc_calculations.pdf"/>
    <hyperlink ref="A16" r:id="rId3"/>
    <hyperlink ref="A16:Q16" r:id="rId4" tooltip="Link to Soil Tillage Intensity Rating" display="https://www.nrcs.usda.gov/Internet/FSE_DOCUMENTS/stelprdb1119754.pdf"/>
    <hyperlink ref="A19" r:id="rId5"/>
    <hyperlink ref="A21" r:id="rId6"/>
    <hyperlink ref="A21:Q21" r:id="rId7" tooltip="Link to Updating the ARB PM2.5 Size Speciation Profiles for Fugitive Dust Sources" display="https://www.arb.ca.gov/ei/areasrc/fullpdf/2006pm2.5profiles.pdf"/>
    <hyperlink ref="A19:Q19" r:id="rId8" tooltip="Link to Computing Agricultural PM10 Fugitive Dust Emissions Using Process Specific Emission Rates and GIS" display="https://www.nrcs.usda.gov/Internet/FSE_DOCUMENTS/stelprdb1119754.pdf"/>
    <hyperlink ref="A23" r:id="rId9"/>
  </hyperlinks>
  <pageMargins left="0.7" right="0.7" top="0.98479166666666695" bottom="0.75" header="0.3" footer="0.3"/>
  <pageSetup scale="48" fitToWidth="0" fitToHeight="0" orientation="landscape" r:id="rId10"/>
  <headerFooter>
    <oddHeader>&amp;C&amp;G</oddHeader>
    <oddFooter>&amp;L&amp;"Arial,Regular"&amp;12&amp;K000000DRAFT January XX, 2021&amp;C&amp;"Arial,Regular"&amp;12Page &amp;P of &amp;N&amp;R&amp;"Arial,Regular"&amp;12&amp;K000000&amp;A Tab</oddFooter>
  </headerFooter>
  <colBreaks count="1" manualBreakCount="1">
    <brk id="17" max="1048575" man="1"/>
  </colBreaks>
  <drawing r:id="rId11"/>
  <legacyDrawing r:id="rId12"/>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 Me</vt:lpstr>
      <vt:lpstr>Inputs</vt:lpstr>
      <vt:lpstr>Co-benefits Summary</vt:lpstr>
      <vt:lpstr>Definitions</vt:lpstr>
      <vt:lpstr>Defaults &lt;HIDE&gt;</vt:lpstr>
      <vt:lpstr>'Co-benefits Summary'!Print_Area</vt:lpstr>
      <vt:lpstr>Definitions!Print_Area</vt:lpstr>
      <vt:lpstr>TenYears</vt:lpstr>
      <vt:lpstr>ThreeYears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2021-05-20T17:22:02Z</dcterms:modified>
</cp:coreProperties>
</file>